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66925"/>
  <xr:revisionPtr revIDLastSave="0" documentId="13_ncr:1_{656EF9A3-EF6D-4D74-A128-FB6B014F3B79}" xr6:coauthVersionLast="47" xr6:coauthVersionMax="47" xr10:uidLastSave="{00000000-0000-0000-0000-000000000000}"/>
  <bookViews>
    <workbookView xWindow="-120" yWindow="-120" windowWidth="29040" windowHeight="15840" xr2:uid="{FE57FD5D-78B7-4177-B73F-A53C192FFF3F}"/>
  </bookViews>
  <sheets>
    <sheet name="Spawn Rings and d-values" sheetId="1" r:id="rId1"/>
    <sheet name="Second-Stage Spawn Rings" sheetId="3" r:id="rId2"/>
    <sheet name="Structure Propert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5" i="1" l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C24" i="1"/>
  <c r="AB24" i="1"/>
  <c r="E103" i="1"/>
  <c r="E102" i="1"/>
  <c r="E101" i="1"/>
  <c r="E100" i="1"/>
  <c r="E99" i="1"/>
  <c r="E98" i="1"/>
  <c r="E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A78" i="1"/>
  <c r="B77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4" i="1"/>
  <c r="N8" i="1"/>
  <c r="N5" i="1"/>
  <c r="N7" i="1"/>
  <c r="O7" i="1" s="1"/>
  <c r="P7" i="1" s="1"/>
  <c r="N6" i="1"/>
  <c r="O6" i="1" s="1"/>
  <c r="P6" i="1" s="1"/>
  <c r="N9" i="1"/>
  <c r="O9" i="1" s="1"/>
  <c r="P9" i="1" s="1"/>
  <c r="K8" i="1"/>
  <c r="L8" i="1" s="1"/>
  <c r="M8" i="1" s="1"/>
  <c r="K5" i="1"/>
  <c r="K7" i="1"/>
  <c r="L7" i="1" s="1"/>
  <c r="M7" i="1" s="1"/>
  <c r="K6" i="1"/>
  <c r="L6" i="1" s="1"/>
  <c r="M6" i="1" s="1"/>
  <c r="K9" i="1"/>
  <c r="N10" i="1"/>
  <c r="K10" i="1"/>
  <c r="N4" i="1"/>
  <c r="L4" i="1"/>
  <c r="K4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M23" i="1"/>
  <c r="AM24" i="1"/>
  <c r="AM25" i="1"/>
  <c r="AM26" i="1"/>
  <c r="AN26" i="1" s="1"/>
  <c r="AM27" i="1"/>
  <c r="AM28" i="1"/>
  <c r="AM29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D5" i="1"/>
  <c r="AD6" i="1"/>
  <c r="AD7" i="1"/>
  <c r="AD8" i="1"/>
  <c r="AE8" i="1" s="1"/>
  <c r="AD9" i="1"/>
  <c r="AD10" i="1"/>
  <c r="AD11" i="1"/>
  <c r="AD12" i="1"/>
  <c r="AE12" i="1" s="1"/>
  <c r="AD13" i="1"/>
  <c r="AD14" i="1"/>
  <c r="AD15" i="1"/>
  <c r="AD16" i="1"/>
  <c r="AE16" i="1" s="1"/>
  <c r="AD17" i="1"/>
  <c r="AD18" i="1"/>
  <c r="AD19" i="1"/>
  <c r="AD20" i="1"/>
  <c r="AE20" i="1" s="1"/>
  <c r="AD21" i="1"/>
  <c r="AD22" i="1"/>
  <c r="AE13" i="1"/>
  <c r="AE9" i="1"/>
  <c r="AE5" i="1"/>
  <c r="AD4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U5" i="1"/>
  <c r="U6" i="1"/>
  <c r="U7" i="1"/>
  <c r="U8" i="1"/>
  <c r="V8" i="1" s="1"/>
  <c r="U9" i="1"/>
  <c r="U10" i="1"/>
  <c r="U11" i="1"/>
  <c r="U12" i="1"/>
  <c r="V12" i="1" s="1"/>
  <c r="U13" i="1"/>
  <c r="U14" i="1"/>
  <c r="U15" i="1"/>
  <c r="U16" i="1"/>
  <c r="V16" i="1" s="1"/>
  <c r="U4" i="1"/>
  <c r="O10" i="1"/>
  <c r="O8" i="1"/>
  <c r="P8" i="1" s="1"/>
  <c r="O5" i="1"/>
  <c r="P5" i="1" s="1"/>
  <c r="O4" i="1"/>
  <c r="L5" i="1"/>
  <c r="M5" i="1" s="1"/>
  <c r="L9" i="1"/>
  <c r="L10" i="1"/>
  <c r="M10" i="1" s="1"/>
  <c r="C4" i="1"/>
  <c r="AR5" i="1"/>
  <c r="AR6" i="1"/>
  <c r="AR7" i="1"/>
  <c r="AR8" i="1"/>
  <c r="AR9" i="1"/>
  <c r="AR10" i="1"/>
  <c r="AR11" i="1"/>
  <c r="E58" i="1" s="1"/>
  <c r="AR12" i="1"/>
  <c r="AR13" i="1"/>
  <c r="AR14" i="1"/>
  <c r="AR15" i="1"/>
  <c r="AR16" i="1"/>
  <c r="E63" i="1" s="1"/>
  <c r="AR17" i="1"/>
  <c r="AR18" i="1"/>
  <c r="AR19" i="1"/>
  <c r="AR20" i="1"/>
  <c r="AR21" i="1"/>
  <c r="AR22" i="1"/>
  <c r="AR23" i="1"/>
  <c r="E70" i="1" s="1"/>
  <c r="AR24" i="1"/>
  <c r="E71" i="1" s="1"/>
  <c r="AR25" i="1"/>
  <c r="AR26" i="1"/>
  <c r="AR27" i="1"/>
  <c r="E74" i="1" s="1"/>
  <c r="AR28" i="1"/>
  <c r="E75" i="1" s="1"/>
  <c r="AR29" i="1"/>
  <c r="AR4" i="1"/>
  <c r="AI5" i="1"/>
  <c r="AI6" i="1"/>
  <c r="AI7" i="1"/>
  <c r="D34" i="1" s="1"/>
  <c r="AI8" i="1"/>
  <c r="D35" i="1" s="1"/>
  <c r="AI9" i="1"/>
  <c r="AI10" i="1"/>
  <c r="AI11" i="1"/>
  <c r="AI12" i="1"/>
  <c r="AJ12" i="1" s="1"/>
  <c r="AI13" i="1"/>
  <c r="AI14" i="1"/>
  <c r="AI15" i="1"/>
  <c r="D42" i="1" s="1"/>
  <c r="AI16" i="1"/>
  <c r="D63" i="1" s="1"/>
  <c r="AI17" i="1"/>
  <c r="AI18" i="1"/>
  <c r="AI19" i="1"/>
  <c r="D46" i="1" s="1"/>
  <c r="AI20" i="1"/>
  <c r="AJ20" i="1" s="1"/>
  <c r="AI21" i="1"/>
  <c r="AI22" i="1"/>
  <c r="AI4" i="1"/>
  <c r="Z5" i="1"/>
  <c r="Z6" i="1"/>
  <c r="C53" i="1" s="1"/>
  <c r="Z7" i="1"/>
  <c r="Z8" i="1"/>
  <c r="C55" i="1" s="1"/>
  <c r="Z9" i="1"/>
  <c r="Z10" i="1"/>
  <c r="C57" i="1" s="1"/>
  <c r="Z11" i="1"/>
  <c r="Z12" i="1"/>
  <c r="AA12" i="1" s="1"/>
  <c r="Z13" i="1"/>
  <c r="Z14" i="1"/>
  <c r="C61" i="1" s="1"/>
  <c r="Z15" i="1"/>
  <c r="Z16" i="1"/>
  <c r="AA16" i="1" s="1"/>
  <c r="Z4" i="1"/>
  <c r="C51" i="1" s="1"/>
  <c r="Q5" i="1"/>
  <c r="B32" i="1" s="1"/>
  <c r="Q7" i="1"/>
  <c r="B54" i="1" s="1"/>
  <c r="Q8" i="1"/>
  <c r="B55" i="1" s="1"/>
  <c r="Q9" i="1"/>
  <c r="Q10" i="1"/>
  <c r="B57" i="1" s="1"/>
  <c r="E76" i="1"/>
  <c r="E73" i="1"/>
  <c r="E72" i="1"/>
  <c r="E69" i="1"/>
  <c r="D69" i="1"/>
  <c r="E68" i="1"/>
  <c r="D68" i="1"/>
  <c r="E66" i="1"/>
  <c r="D66" i="1"/>
  <c r="E65" i="1"/>
  <c r="D65" i="1"/>
  <c r="E64" i="1"/>
  <c r="D64" i="1"/>
  <c r="E62" i="1"/>
  <c r="D62" i="1"/>
  <c r="C62" i="1"/>
  <c r="E61" i="1"/>
  <c r="D61" i="1"/>
  <c r="E60" i="1"/>
  <c r="D60" i="1"/>
  <c r="C60" i="1"/>
  <c r="D59" i="1"/>
  <c r="C58" i="1"/>
  <c r="E57" i="1"/>
  <c r="D57" i="1"/>
  <c r="E56" i="1"/>
  <c r="D56" i="1"/>
  <c r="C56" i="1"/>
  <c r="D55" i="1"/>
  <c r="E54" i="1"/>
  <c r="C54" i="1"/>
  <c r="E53" i="1"/>
  <c r="D53" i="1"/>
  <c r="E52" i="1"/>
  <c r="D52" i="1"/>
  <c r="C52" i="1"/>
  <c r="E51" i="1"/>
  <c r="A51" i="1"/>
  <c r="J4" i="3"/>
  <c r="J5" i="3"/>
  <c r="J6" i="3"/>
  <c r="K6" i="3" s="1"/>
  <c r="L6" i="3" s="1"/>
  <c r="J7" i="3"/>
  <c r="K7" i="3" s="1"/>
  <c r="L7" i="3" s="1"/>
  <c r="J8" i="3"/>
  <c r="J9" i="3"/>
  <c r="K9" i="3" s="1"/>
  <c r="L9" i="3" s="1"/>
  <c r="J10" i="3"/>
  <c r="K10" i="3" s="1"/>
  <c r="L10" i="3" s="1"/>
  <c r="J11" i="3"/>
  <c r="K11" i="3" s="1"/>
  <c r="L11" i="3" s="1"/>
  <c r="J12" i="3"/>
  <c r="J13" i="3"/>
  <c r="J14" i="3"/>
  <c r="K14" i="3" s="1"/>
  <c r="L14" i="3" s="1"/>
  <c r="J15" i="3"/>
  <c r="K15" i="3" s="1"/>
  <c r="L15" i="3" s="1"/>
  <c r="J16" i="3"/>
  <c r="J17" i="3"/>
  <c r="J18" i="3"/>
  <c r="J19" i="3"/>
  <c r="K19" i="3" s="1"/>
  <c r="L19" i="3" s="1"/>
  <c r="J20" i="3"/>
  <c r="J21" i="3"/>
  <c r="J22" i="3"/>
  <c r="K22" i="3" s="1"/>
  <c r="L22" i="3" s="1"/>
  <c r="J23" i="3"/>
  <c r="K23" i="3" s="1"/>
  <c r="L23" i="3" s="1"/>
  <c r="J24" i="3"/>
  <c r="J25" i="3"/>
  <c r="J26" i="3"/>
  <c r="K26" i="3" s="1"/>
  <c r="L26" i="3" s="1"/>
  <c r="J27" i="3"/>
  <c r="K27" i="3" s="1"/>
  <c r="L27" i="3" s="1"/>
  <c r="J28" i="3"/>
  <c r="J29" i="3"/>
  <c r="J30" i="3"/>
  <c r="K30" i="3" s="1"/>
  <c r="L30" i="3" s="1"/>
  <c r="J31" i="3"/>
  <c r="K31" i="3" s="1"/>
  <c r="L31" i="3" s="1"/>
  <c r="J32" i="3"/>
  <c r="J33" i="3"/>
  <c r="J34" i="3"/>
  <c r="J35" i="3"/>
  <c r="K35" i="3" s="1"/>
  <c r="L35" i="3" s="1"/>
  <c r="J36" i="3"/>
  <c r="J37" i="3"/>
  <c r="J38" i="3"/>
  <c r="J39" i="3"/>
  <c r="K39" i="3" s="1"/>
  <c r="L39" i="3" s="1"/>
  <c r="J40" i="3"/>
  <c r="J41" i="3"/>
  <c r="J42" i="3"/>
  <c r="K42" i="3" s="1"/>
  <c r="L42" i="3" s="1"/>
  <c r="J43" i="3"/>
  <c r="K43" i="3" s="1"/>
  <c r="L43" i="3" s="1"/>
  <c r="J44" i="3"/>
  <c r="J45" i="3"/>
  <c r="J46" i="3"/>
  <c r="K46" i="3" s="1"/>
  <c r="L46" i="3" s="1"/>
  <c r="J47" i="3"/>
  <c r="K47" i="3" s="1"/>
  <c r="L47" i="3" s="1"/>
  <c r="J48" i="3"/>
  <c r="J49" i="3"/>
  <c r="J50" i="3"/>
  <c r="K50" i="3" s="1"/>
  <c r="L50" i="3" s="1"/>
  <c r="J51" i="3"/>
  <c r="K51" i="3" s="1"/>
  <c r="L51" i="3" s="1"/>
  <c r="J52" i="3"/>
  <c r="J53" i="3"/>
  <c r="J54" i="3"/>
  <c r="K54" i="3" s="1"/>
  <c r="L54" i="3" s="1"/>
  <c r="J55" i="3"/>
  <c r="K55" i="3" s="1"/>
  <c r="L55" i="3" s="1"/>
  <c r="J56" i="3"/>
  <c r="J57" i="3"/>
  <c r="J58" i="3"/>
  <c r="K58" i="3" s="1"/>
  <c r="L58" i="3" s="1"/>
  <c r="J59" i="3"/>
  <c r="K59" i="3" s="1"/>
  <c r="L59" i="3" s="1"/>
  <c r="J60" i="3"/>
  <c r="J61" i="3"/>
  <c r="J62" i="3"/>
  <c r="K62" i="3" s="1"/>
  <c r="L62" i="3" s="1"/>
  <c r="J63" i="3"/>
  <c r="K63" i="3" s="1"/>
  <c r="L63" i="3" s="1"/>
  <c r="J64" i="3"/>
  <c r="J65" i="3"/>
  <c r="J66" i="3"/>
  <c r="K66" i="3" s="1"/>
  <c r="L66" i="3" s="1"/>
  <c r="J67" i="3"/>
  <c r="K67" i="3" s="1"/>
  <c r="L67" i="3" s="1"/>
  <c r="J68" i="3"/>
  <c r="J69" i="3"/>
  <c r="J70" i="3"/>
  <c r="K70" i="3" s="1"/>
  <c r="L70" i="3" s="1"/>
  <c r="J71" i="3"/>
  <c r="K71" i="3" s="1"/>
  <c r="L71" i="3" s="1"/>
  <c r="J72" i="3"/>
  <c r="J73" i="3"/>
  <c r="J74" i="3"/>
  <c r="K74" i="3" s="1"/>
  <c r="L74" i="3" s="1"/>
  <c r="J75" i="3"/>
  <c r="K75" i="3" s="1"/>
  <c r="L75" i="3" s="1"/>
  <c r="J76" i="3"/>
  <c r="J77" i="3"/>
  <c r="J78" i="3"/>
  <c r="K78" i="3" s="1"/>
  <c r="L78" i="3" s="1"/>
  <c r="J79" i="3"/>
  <c r="K79" i="3" s="1"/>
  <c r="L79" i="3" s="1"/>
  <c r="J80" i="3"/>
  <c r="J81" i="3"/>
  <c r="J82" i="3"/>
  <c r="K82" i="3" s="1"/>
  <c r="L82" i="3" s="1"/>
  <c r="J83" i="3"/>
  <c r="K83" i="3" s="1"/>
  <c r="L83" i="3" s="1"/>
  <c r="J84" i="3"/>
  <c r="J85" i="3"/>
  <c r="J86" i="3"/>
  <c r="K86" i="3" s="1"/>
  <c r="L86" i="3" s="1"/>
  <c r="J87" i="3"/>
  <c r="K87" i="3" s="1"/>
  <c r="L87" i="3" s="1"/>
  <c r="J88" i="3"/>
  <c r="J89" i="3"/>
  <c r="J90" i="3"/>
  <c r="K90" i="3" s="1"/>
  <c r="L90" i="3" s="1"/>
  <c r="J91" i="3"/>
  <c r="K91" i="3" s="1"/>
  <c r="L91" i="3" s="1"/>
  <c r="J92" i="3"/>
  <c r="J93" i="3"/>
  <c r="J94" i="3"/>
  <c r="J95" i="3"/>
  <c r="J96" i="3"/>
  <c r="J97" i="3"/>
  <c r="K97" i="3" s="1"/>
  <c r="L97" i="3" s="1"/>
  <c r="J98" i="3"/>
  <c r="K98" i="3" s="1"/>
  <c r="L98" i="3" s="1"/>
  <c r="J99" i="3"/>
  <c r="K99" i="3" s="1"/>
  <c r="L99" i="3" s="1"/>
  <c r="J100" i="3"/>
  <c r="J101" i="3"/>
  <c r="J102" i="3"/>
  <c r="K102" i="3" s="1"/>
  <c r="L102" i="3" s="1"/>
  <c r="J103" i="3"/>
  <c r="K103" i="3" s="1"/>
  <c r="L103" i="3" s="1"/>
  <c r="J104" i="3"/>
  <c r="J105" i="3"/>
  <c r="K105" i="3" s="1"/>
  <c r="L105" i="3" s="1"/>
  <c r="J106" i="3"/>
  <c r="K106" i="3" s="1"/>
  <c r="L106" i="3" s="1"/>
  <c r="J107" i="3"/>
  <c r="K107" i="3" s="1"/>
  <c r="L107" i="3" s="1"/>
  <c r="J108" i="3"/>
  <c r="J109" i="3"/>
  <c r="J110" i="3"/>
  <c r="J111" i="3"/>
  <c r="K111" i="3" s="1"/>
  <c r="L111" i="3" s="1"/>
  <c r="J112" i="3"/>
  <c r="J113" i="3"/>
  <c r="J114" i="3"/>
  <c r="K114" i="3" s="1"/>
  <c r="L114" i="3" s="1"/>
  <c r="J115" i="3"/>
  <c r="K115" i="3" s="1"/>
  <c r="L115" i="3" s="1"/>
  <c r="J116" i="3"/>
  <c r="J117" i="3"/>
  <c r="J118" i="3"/>
  <c r="K118" i="3" s="1"/>
  <c r="L118" i="3" s="1"/>
  <c r="J119" i="3"/>
  <c r="K119" i="3" s="1"/>
  <c r="L119" i="3" s="1"/>
  <c r="J120" i="3"/>
  <c r="J121" i="3"/>
  <c r="J122" i="3"/>
  <c r="K122" i="3" s="1"/>
  <c r="L122" i="3" s="1"/>
  <c r="J123" i="3"/>
  <c r="K123" i="3" s="1"/>
  <c r="L123" i="3" s="1"/>
  <c r="J124" i="3"/>
  <c r="J125" i="3"/>
  <c r="K125" i="3" s="1"/>
  <c r="L125" i="3" s="1"/>
  <c r="J126" i="3"/>
  <c r="K126" i="3" s="1"/>
  <c r="L126" i="3" s="1"/>
  <c r="J127" i="3"/>
  <c r="J128" i="3"/>
  <c r="J129" i="3"/>
  <c r="K129" i="3" s="1"/>
  <c r="L129" i="3" s="1"/>
  <c r="J130" i="3"/>
  <c r="K130" i="3" s="1"/>
  <c r="L130" i="3" s="1"/>
  <c r="J131" i="3"/>
  <c r="J132" i="3"/>
  <c r="J133" i="3"/>
  <c r="J134" i="3"/>
  <c r="K134" i="3" s="1"/>
  <c r="L134" i="3" s="1"/>
  <c r="J135" i="3"/>
  <c r="K135" i="3" s="1"/>
  <c r="L135" i="3" s="1"/>
  <c r="J136" i="3"/>
  <c r="J137" i="3"/>
  <c r="K137" i="3" s="1"/>
  <c r="L137" i="3" s="1"/>
  <c r="J138" i="3"/>
  <c r="K138" i="3" s="1"/>
  <c r="L138" i="3" s="1"/>
  <c r="J139" i="3"/>
  <c r="J140" i="3"/>
  <c r="J141" i="3"/>
  <c r="K141" i="3" s="1"/>
  <c r="L141" i="3" s="1"/>
  <c r="J142" i="3"/>
  <c r="K142" i="3" s="1"/>
  <c r="L142" i="3" s="1"/>
  <c r="J143" i="3"/>
  <c r="K143" i="3" s="1"/>
  <c r="L143" i="3" s="1"/>
  <c r="J144" i="3"/>
  <c r="J145" i="3"/>
  <c r="K145" i="3" s="1"/>
  <c r="L145" i="3" s="1"/>
  <c r="J146" i="3"/>
  <c r="K146" i="3" s="1"/>
  <c r="L146" i="3" s="1"/>
  <c r="J147" i="3"/>
  <c r="K147" i="3" s="1"/>
  <c r="L147" i="3" s="1"/>
  <c r="J148" i="3"/>
  <c r="J149" i="3"/>
  <c r="K149" i="3" s="1"/>
  <c r="L149" i="3" s="1"/>
  <c r="J150" i="3"/>
  <c r="K150" i="3" s="1"/>
  <c r="L150" i="3" s="1"/>
  <c r="J151" i="3"/>
  <c r="K151" i="3" s="1"/>
  <c r="L151" i="3" s="1"/>
  <c r="J152" i="3"/>
  <c r="J153" i="3"/>
  <c r="K153" i="3" s="1"/>
  <c r="L153" i="3" s="1"/>
  <c r="J154" i="3"/>
  <c r="J155" i="3"/>
  <c r="K155" i="3" s="1"/>
  <c r="L155" i="3" s="1"/>
  <c r="J156" i="3"/>
  <c r="J157" i="3"/>
  <c r="K157" i="3" s="1"/>
  <c r="L157" i="3" s="1"/>
  <c r="J158" i="3"/>
  <c r="J159" i="3"/>
  <c r="K159" i="3" s="1"/>
  <c r="L159" i="3" s="1"/>
  <c r="J160" i="3"/>
  <c r="J161" i="3"/>
  <c r="K161" i="3" s="1"/>
  <c r="L161" i="3" s="1"/>
  <c r="J162" i="3"/>
  <c r="K162" i="3" s="1"/>
  <c r="L162" i="3" s="1"/>
  <c r="J163" i="3"/>
  <c r="J164" i="3"/>
  <c r="J165" i="3"/>
  <c r="J166" i="3"/>
  <c r="J167" i="3"/>
  <c r="K167" i="3" s="1"/>
  <c r="L167" i="3" s="1"/>
  <c r="J168" i="3"/>
  <c r="J169" i="3"/>
  <c r="K169" i="3" s="1"/>
  <c r="L169" i="3" s="1"/>
  <c r="J170" i="3"/>
  <c r="K170" i="3" s="1"/>
  <c r="L170" i="3" s="1"/>
  <c r="J171" i="3"/>
  <c r="J172" i="3"/>
  <c r="J173" i="3"/>
  <c r="K173" i="3" s="1"/>
  <c r="L173" i="3" s="1"/>
  <c r="J174" i="3"/>
  <c r="K174" i="3" s="1"/>
  <c r="L174" i="3" s="1"/>
  <c r="J175" i="3"/>
  <c r="K175" i="3" s="1"/>
  <c r="L175" i="3" s="1"/>
  <c r="J176" i="3"/>
  <c r="J177" i="3"/>
  <c r="K177" i="3" s="1"/>
  <c r="L177" i="3" s="1"/>
  <c r="J178" i="3"/>
  <c r="K178" i="3" s="1"/>
  <c r="L178" i="3" s="1"/>
  <c r="J179" i="3"/>
  <c r="J180" i="3"/>
  <c r="J181" i="3"/>
  <c r="K181" i="3" s="1"/>
  <c r="L181" i="3" s="1"/>
  <c r="J182" i="3"/>
  <c r="K182" i="3" s="1"/>
  <c r="L182" i="3" s="1"/>
  <c r="J183" i="3"/>
  <c r="K183" i="3" s="1"/>
  <c r="L183" i="3" s="1"/>
  <c r="J184" i="3"/>
  <c r="J185" i="3"/>
  <c r="K185" i="3" s="1"/>
  <c r="L185" i="3" s="1"/>
  <c r="J186" i="3"/>
  <c r="K186" i="3" s="1"/>
  <c r="L186" i="3" s="1"/>
  <c r="J187" i="3"/>
  <c r="J188" i="3"/>
  <c r="J189" i="3"/>
  <c r="K189" i="3" s="1"/>
  <c r="L189" i="3" s="1"/>
  <c r="J190" i="3"/>
  <c r="J191" i="3"/>
  <c r="K191" i="3" s="1"/>
  <c r="L191" i="3" s="1"/>
  <c r="J192" i="3"/>
  <c r="J193" i="3"/>
  <c r="K193" i="3" s="1"/>
  <c r="L193" i="3" s="1"/>
  <c r="J194" i="3"/>
  <c r="K194" i="3" s="1"/>
  <c r="L194" i="3" s="1"/>
  <c r="J195" i="3"/>
  <c r="K195" i="3" s="1"/>
  <c r="L195" i="3" s="1"/>
  <c r="J196" i="3"/>
  <c r="J197" i="3"/>
  <c r="J198" i="3"/>
  <c r="K198" i="3" s="1"/>
  <c r="L198" i="3" s="1"/>
  <c r="J199" i="3"/>
  <c r="K199" i="3" s="1"/>
  <c r="L199" i="3" s="1"/>
  <c r="J200" i="3"/>
  <c r="J201" i="3"/>
  <c r="K201" i="3" s="1"/>
  <c r="L201" i="3" s="1"/>
  <c r="J202" i="3"/>
  <c r="K202" i="3" s="1"/>
  <c r="L202" i="3" s="1"/>
  <c r="J203" i="3"/>
  <c r="K203" i="3" s="1"/>
  <c r="L203" i="3" s="1"/>
  <c r="J204" i="3"/>
  <c r="J205" i="3"/>
  <c r="J206" i="3"/>
  <c r="K206" i="3" s="1"/>
  <c r="L206" i="3" s="1"/>
  <c r="J207" i="3"/>
  <c r="J208" i="3"/>
  <c r="J209" i="3"/>
  <c r="K209" i="3" s="1"/>
  <c r="L209" i="3" s="1"/>
  <c r="J210" i="3"/>
  <c r="K210" i="3" s="1"/>
  <c r="L210" i="3" s="1"/>
  <c r="J211" i="3"/>
  <c r="K211" i="3" s="1"/>
  <c r="L211" i="3" s="1"/>
  <c r="J212" i="3"/>
  <c r="J213" i="3"/>
  <c r="K213" i="3" s="1"/>
  <c r="L213" i="3" s="1"/>
  <c r="J214" i="3"/>
  <c r="K214" i="3" s="1"/>
  <c r="L214" i="3" s="1"/>
  <c r="J215" i="3"/>
  <c r="K215" i="3" s="1"/>
  <c r="L215" i="3" s="1"/>
  <c r="J216" i="3"/>
  <c r="J217" i="3"/>
  <c r="K217" i="3" s="1"/>
  <c r="L217" i="3" s="1"/>
  <c r="J218" i="3"/>
  <c r="J219" i="3"/>
  <c r="K219" i="3" s="1"/>
  <c r="L219" i="3" s="1"/>
  <c r="J220" i="3"/>
  <c r="J221" i="3"/>
  <c r="J222" i="3"/>
  <c r="K222" i="3" s="1"/>
  <c r="L222" i="3" s="1"/>
  <c r="J223" i="3"/>
  <c r="K223" i="3" s="1"/>
  <c r="L223" i="3" s="1"/>
  <c r="J224" i="3"/>
  <c r="J225" i="3"/>
  <c r="K225" i="3" s="1"/>
  <c r="L225" i="3" s="1"/>
  <c r="J226" i="3"/>
  <c r="K226" i="3" s="1"/>
  <c r="L226" i="3" s="1"/>
  <c r="J227" i="3"/>
  <c r="K227" i="3" s="1"/>
  <c r="L227" i="3" s="1"/>
  <c r="J228" i="3"/>
  <c r="J229" i="3"/>
  <c r="K229" i="3" s="1"/>
  <c r="L229" i="3" s="1"/>
  <c r="J230" i="3"/>
  <c r="K230" i="3" s="1"/>
  <c r="L230" i="3" s="1"/>
  <c r="J231" i="3"/>
  <c r="K231" i="3" s="1"/>
  <c r="L231" i="3" s="1"/>
  <c r="J232" i="3"/>
  <c r="J233" i="3"/>
  <c r="J234" i="3"/>
  <c r="K234" i="3" s="1"/>
  <c r="L234" i="3" s="1"/>
  <c r="J235" i="3"/>
  <c r="K235" i="3" s="1"/>
  <c r="L235" i="3" s="1"/>
  <c r="J236" i="3"/>
  <c r="J237" i="3"/>
  <c r="K237" i="3" s="1"/>
  <c r="L237" i="3" s="1"/>
  <c r="J238" i="3"/>
  <c r="K238" i="3" s="1"/>
  <c r="L238" i="3" s="1"/>
  <c r="J239" i="3"/>
  <c r="K239" i="3" s="1"/>
  <c r="L239" i="3" s="1"/>
  <c r="J240" i="3"/>
  <c r="J241" i="3"/>
  <c r="J242" i="3"/>
  <c r="K242" i="3" s="1"/>
  <c r="L242" i="3" s="1"/>
  <c r="J243" i="3"/>
  <c r="K243" i="3" s="1"/>
  <c r="L243" i="3" s="1"/>
  <c r="J244" i="3"/>
  <c r="J245" i="3"/>
  <c r="K245" i="3" s="1"/>
  <c r="L245" i="3" s="1"/>
  <c r="J246" i="3"/>
  <c r="K246" i="3" s="1"/>
  <c r="L246" i="3" s="1"/>
  <c r="J247" i="3"/>
  <c r="K247" i="3" s="1"/>
  <c r="L247" i="3" s="1"/>
  <c r="J248" i="3"/>
  <c r="J249" i="3"/>
  <c r="K249" i="3" s="1"/>
  <c r="L249" i="3" s="1"/>
  <c r="J250" i="3"/>
  <c r="K250" i="3" s="1"/>
  <c r="L250" i="3" s="1"/>
  <c r="J251" i="3"/>
  <c r="J252" i="3"/>
  <c r="J253" i="3"/>
  <c r="K253" i="3" s="1"/>
  <c r="L253" i="3" s="1"/>
  <c r="J254" i="3"/>
  <c r="K254" i="3" s="1"/>
  <c r="L254" i="3" s="1"/>
  <c r="J255" i="3"/>
  <c r="K255" i="3" s="1"/>
  <c r="L255" i="3" s="1"/>
  <c r="J256" i="3"/>
  <c r="J257" i="3"/>
  <c r="K257" i="3" s="1"/>
  <c r="L257" i="3" s="1"/>
  <c r="J258" i="3"/>
  <c r="K258" i="3" s="1"/>
  <c r="L258" i="3" s="1"/>
  <c r="J259" i="3"/>
  <c r="K259" i="3" s="1"/>
  <c r="L259" i="3" s="1"/>
  <c r="J260" i="3"/>
  <c r="J261" i="3"/>
  <c r="K261" i="3" s="1"/>
  <c r="L261" i="3" s="1"/>
  <c r="J262" i="3"/>
  <c r="K262" i="3" s="1"/>
  <c r="L262" i="3" s="1"/>
  <c r="J263" i="3"/>
  <c r="K263" i="3" s="1"/>
  <c r="L263" i="3" s="1"/>
  <c r="J264" i="3"/>
  <c r="J265" i="3"/>
  <c r="J266" i="3"/>
  <c r="K266" i="3" s="1"/>
  <c r="L266" i="3" s="1"/>
  <c r="J267" i="3"/>
  <c r="K267" i="3" s="1"/>
  <c r="L267" i="3" s="1"/>
  <c r="J268" i="3"/>
  <c r="J269" i="3"/>
  <c r="K269" i="3" s="1"/>
  <c r="L269" i="3" s="1"/>
  <c r="J270" i="3"/>
  <c r="K270" i="3" s="1"/>
  <c r="L270" i="3" s="1"/>
  <c r="J271" i="3"/>
  <c r="K271" i="3" s="1"/>
  <c r="L271" i="3" s="1"/>
  <c r="J272" i="3"/>
  <c r="J273" i="3"/>
  <c r="J274" i="3"/>
  <c r="K274" i="3" s="1"/>
  <c r="L274" i="3" s="1"/>
  <c r="J275" i="3"/>
  <c r="K275" i="3" s="1"/>
  <c r="L275" i="3" s="1"/>
  <c r="J276" i="3"/>
  <c r="J277" i="3"/>
  <c r="K277" i="3" s="1"/>
  <c r="L277" i="3" s="1"/>
  <c r="J278" i="3"/>
  <c r="K278" i="3" s="1"/>
  <c r="L278" i="3" s="1"/>
  <c r="J279" i="3"/>
  <c r="M279" i="3" s="1"/>
  <c r="J280" i="3"/>
  <c r="J281" i="3"/>
  <c r="K281" i="3" s="1"/>
  <c r="L281" i="3" s="1"/>
  <c r="J282" i="3"/>
  <c r="J283" i="3"/>
  <c r="K283" i="3" s="1"/>
  <c r="L283" i="3" s="1"/>
  <c r="J284" i="3"/>
  <c r="J285" i="3"/>
  <c r="K285" i="3" s="1"/>
  <c r="L285" i="3" s="1"/>
  <c r="J286" i="3"/>
  <c r="J287" i="3"/>
  <c r="K287" i="3" s="1"/>
  <c r="L287" i="3" s="1"/>
  <c r="J288" i="3"/>
  <c r="J289" i="3"/>
  <c r="K289" i="3" s="1"/>
  <c r="L289" i="3" s="1"/>
  <c r="J290" i="3"/>
  <c r="K290" i="3" s="1"/>
  <c r="L290" i="3" s="1"/>
  <c r="J291" i="3"/>
  <c r="M291" i="3" s="1"/>
  <c r="J292" i="3"/>
  <c r="J293" i="3"/>
  <c r="J294" i="3"/>
  <c r="J295" i="3"/>
  <c r="K295" i="3" s="1"/>
  <c r="L295" i="3" s="1"/>
  <c r="J296" i="3"/>
  <c r="J297" i="3"/>
  <c r="K297" i="3" s="1"/>
  <c r="L297" i="3" s="1"/>
  <c r="J298" i="3"/>
  <c r="K298" i="3" s="1"/>
  <c r="L298" i="3" s="1"/>
  <c r="J299" i="3"/>
  <c r="K299" i="3" s="1"/>
  <c r="L299" i="3" s="1"/>
  <c r="J300" i="3"/>
  <c r="J301" i="3"/>
  <c r="K301" i="3" s="1"/>
  <c r="L301" i="3" s="1"/>
  <c r="J302" i="3"/>
  <c r="K302" i="3" s="1"/>
  <c r="L302" i="3" s="1"/>
  <c r="J303" i="3"/>
  <c r="K303" i="3" s="1"/>
  <c r="L303" i="3" s="1"/>
  <c r="J304" i="3"/>
  <c r="J305" i="3"/>
  <c r="K305" i="3" s="1"/>
  <c r="L305" i="3" s="1"/>
  <c r="J306" i="3"/>
  <c r="K306" i="3" s="1"/>
  <c r="L306" i="3" s="1"/>
  <c r="J307" i="3"/>
  <c r="M307" i="3" s="1"/>
  <c r="J308" i="3"/>
  <c r="J309" i="3"/>
  <c r="K309" i="3" s="1"/>
  <c r="L309" i="3" s="1"/>
  <c r="J310" i="3"/>
  <c r="J311" i="3"/>
  <c r="K311" i="3" s="1"/>
  <c r="L311" i="3" s="1"/>
  <c r="J312" i="3"/>
  <c r="J313" i="3"/>
  <c r="K313" i="3" s="1"/>
  <c r="L313" i="3" s="1"/>
  <c r="J314" i="3"/>
  <c r="K314" i="3" s="1"/>
  <c r="L314" i="3" s="1"/>
  <c r="J315" i="3"/>
  <c r="K315" i="3" s="1"/>
  <c r="L315" i="3" s="1"/>
  <c r="J316" i="3"/>
  <c r="J317" i="3"/>
  <c r="J318" i="3"/>
  <c r="K318" i="3" s="1"/>
  <c r="L318" i="3" s="1"/>
  <c r="J319" i="3"/>
  <c r="M319" i="3" s="1"/>
  <c r="J320" i="3"/>
  <c r="J321" i="3"/>
  <c r="K321" i="3" s="1"/>
  <c r="L321" i="3" s="1"/>
  <c r="J322" i="3"/>
  <c r="K322" i="3" s="1"/>
  <c r="L322" i="3" s="1"/>
  <c r="J323" i="3"/>
  <c r="K323" i="3" s="1"/>
  <c r="L323" i="3" s="1"/>
  <c r="J324" i="3"/>
  <c r="J325" i="3"/>
  <c r="K325" i="3" s="1"/>
  <c r="L325" i="3" s="1"/>
  <c r="J326" i="3"/>
  <c r="K326" i="3" s="1"/>
  <c r="L326" i="3" s="1"/>
  <c r="J327" i="3"/>
  <c r="K327" i="3" s="1"/>
  <c r="L327" i="3" s="1"/>
  <c r="J328" i="3"/>
  <c r="J329" i="3"/>
  <c r="K329" i="3" s="1"/>
  <c r="L329" i="3" s="1"/>
  <c r="J330" i="3"/>
  <c r="K330" i="3" s="1"/>
  <c r="J331" i="3"/>
  <c r="K331" i="3" s="1"/>
  <c r="L331" i="3" s="1"/>
  <c r="J332" i="3"/>
  <c r="J333" i="3"/>
  <c r="K333" i="3" s="1"/>
  <c r="L333" i="3" s="1"/>
  <c r="J334" i="3"/>
  <c r="K334" i="3" s="1"/>
  <c r="L334" i="3" s="1"/>
  <c r="J335" i="3"/>
  <c r="K335" i="3" s="1"/>
  <c r="L335" i="3" s="1"/>
  <c r="J336" i="3"/>
  <c r="J337" i="3"/>
  <c r="K337" i="3" s="1"/>
  <c r="L337" i="3" s="1"/>
  <c r="J338" i="3"/>
  <c r="K338" i="3" s="1"/>
  <c r="L338" i="3" s="1"/>
  <c r="J339" i="3"/>
  <c r="K339" i="3" s="1"/>
  <c r="L339" i="3" s="1"/>
  <c r="J340" i="3"/>
  <c r="J341" i="3"/>
  <c r="K341" i="3" s="1"/>
  <c r="L341" i="3" s="1"/>
  <c r="J342" i="3"/>
  <c r="K342" i="3" s="1"/>
  <c r="L342" i="3" s="1"/>
  <c r="J343" i="3"/>
  <c r="K343" i="3" s="1"/>
  <c r="L343" i="3" s="1"/>
  <c r="J344" i="3"/>
  <c r="J345" i="3"/>
  <c r="K345" i="3" s="1"/>
  <c r="L345" i="3" s="1"/>
  <c r="J346" i="3"/>
  <c r="K346" i="3" s="1"/>
  <c r="L346" i="3" s="1"/>
  <c r="J347" i="3"/>
  <c r="K347" i="3" s="1"/>
  <c r="L347" i="3" s="1"/>
  <c r="J348" i="3"/>
  <c r="J349" i="3"/>
  <c r="J350" i="3"/>
  <c r="K350" i="3" s="1"/>
  <c r="L350" i="3" s="1"/>
  <c r="J351" i="3"/>
  <c r="K351" i="3" s="1"/>
  <c r="L351" i="3" s="1"/>
  <c r="J352" i="3"/>
  <c r="J353" i="3"/>
  <c r="K353" i="3" s="1"/>
  <c r="L353" i="3" s="1"/>
  <c r="J354" i="3"/>
  <c r="J355" i="3"/>
  <c r="M355" i="3" s="1"/>
  <c r="J356" i="3"/>
  <c r="J357" i="3"/>
  <c r="K357" i="3" s="1"/>
  <c r="J358" i="3"/>
  <c r="K358" i="3" s="1"/>
  <c r="L358" i="3" s="1"/>
  <c r="J359" i="3"/>
  <c r="K359" i="3" s="1"/>
  <c r="L359" i="3" s="1"/>
  <c r="J360" i="3"/>
  <c r="J361" i="3"/>
  <c r="K361" i="3" s="1"/>
  <c r="L361" i="3" s="1"/>
  <c r="J362" i="3"/>
  <c r="K362" i="3" s="1"/>
  <c r="L362" i="3" s="1"/>
  <c r="J363" i="3"/>
  <c r="M363" i="3" s="1"/>
  <c r="J364" i="3"/>
  <c r="J365" i="3"/>
  <c r="K365" i="3" s="1"/>
  <c r="L365" i="3" s="1"/>
  <c r="J366" i="3"/>
  <c r="K366" i="3" s="1"/>
  <c r="L366" i="3" s="1"/>
  <c r="J367" i="3"/>
  <c r="K367" i="3" s="1"/>
  <c r="L367" i="3" s="1"/>
  <c r="J368" i="3"/>
  <c r="J369" i="3"/>
  <c r="K369" i="3" s="1"/>
  <c r="L369" i="3" s="1"/>
  <c r="J370" i="3"/>
  <c r="K370" i="3" s="1"/>
  <c r="L370" i="3" s="1"/>
  <c r="J371" i="3"/>
  <c r="K371" i="3" s="1"/>
  <c r="L371" i="3" s="1"/>
  <c r="J372" i="3"/>
  <c r="J373" i="3"/>
  <c r="K373" i="3" s="1"/>
  <c r="L373" i="3" s="1"/>
  <c r="J374" i="3"/>
  <c r="J375" i="3"/>
  <c r="K375" i="3" s="1"/>
  <c r="L375" i="3" s="1"/>
  <c r="J376" i="3"/>
  <c r="J377" i="3"/>
  <c r="K377" i="3" s="1"/>
  <c r="L377" i="3" s="1"/>
  <c r="J378" i="3"/>
  <c r="K378" i="3" s="1"/>
  <c r="L378" i="3" s="1"/>
  <c r="J379" i="3"/>
  <c r="K379" i="3" s="1"/>
  <c r="L379" i="3" s="1"/>
  <c r="J380" i="3"/>
  <c r="J381" i="3"/>
  <c r="K381" i="3" s="1"/>
  <c r="L381" i="3" s="1"/>
  <c r="J382" i="3"/>
  <c r="K382" i="3" s="1"/>
  <c r="L382" i="3" s="1"/>
  <c r="J383" i="3"/>
  <c r="K383" i="3" s="1"/>
  <c r="L383" i="3" s="1"/>
  <c r="J384" i="3"/>
  <c r="J385" i="3"/>
  <c r="K385" i="3" s="1"/>
  <c r="L385" i="3" s="1"/>
  <c r="J386" i="3"/>
  <c r="K386" i="3" s="1"/>
  <c r="J387" i="3"/>
  <c r="M387" i="3" s="1"/>
  <c r="J388" i="3"/>
  <c r="J389" i="3"/>
  <c r="K389" i="3" s="1"/>
  <c r="L389" i="3" s="1"/>
  <c r="J390" i="3"/>
  <c r="K390" i="3" s="1"/>
  <c r="L390" i="3" s="1"/>
  <c r="J391" i="3"/>
  <c r="K391" i="3" s="1"/>
  <c r="L391" i="3" s="1"/>
  <c r="J392" i="3"/>
  <c r="J393" i="3"/>
  <c r="K393" i="3" s="1"/>
  <c r="L393" i="3" s="1"/>
  <c r="J394" i="3"/>
  <c r="K394" i="3" s="1"/>
  <c r="L394" i="3" s="1"/>
  <c r="J395" i="3"/>
  <c r="K395" i="3" s="1"/>
  <c r="L395" i="3" s="1"/>
  <c r="J396" i="3"/>
  <c r="J397" i="3"/>
  <c r="K397" i="3" s="1"/>
  <c r="L397" i="3" s="1"/>
  <c r="J398" i="3"/>
  <c r="K398" i="3" s="1"/>
  <c r="L398" i="3" s="1"/>
  <c r="J399" i="3"/>
  <c r="K399" i="3" s="1"/>
  <c r="L399" i="3" s="1"/>
  <c r="J400" i="3"/>
  <c r="J401" i="3"/>
  <c r="K401" i="3" s="1"/>
  <c r="L401" i="3" s="1"/>
  <c r="J402" i="3"/>
  <c r="K402" i="3" s="1"/>
  <c r="L402" i="3" s="1"/>
  <c r="J403" i="3"/>
  <c r="K403" i="3" s="1"/>
  <c r="L403" i="3" s="1"/>
  <c r="J404" i="3"/>
  <c r="J405" i="3"/>
  <c r="J406" i="3"/>
  <c r="K406" i="3" s="1"/>
  <c r="L406" i="3" s="1"/>
  <c r="J407" i="3"/>
  <c r="K407" i="3" s="1"/>
  <c r="L407" i="3" s="1"/>
  <c r="J408" i="3"/>
  <c r="J409" i="3"/>
  <c r="K409" i="3" s="1"/>
  <c r="L409" i="3" s="1"/>
  <c r="J410" i="3"/>
  <c r="K410" i="3" s="1"/>
  <c r="L410" i="3" s="1"/>
  <c r="J411" i="3"/>
  <c r="K411" i="3" s="1"/>
  <c r="L411" i="3" s="1"/>
  <c r="J412" i="3"/>
  <c r="J413" i="3"/>
  <c r="K413" i="3" s="1"/>
  <c r="L413" i="3" s="1"/>
  <c r="J414" i="3"/>
  <c r="K414" i="3" s="1"/>
  <c r="L414" i="3" s="1"/>
  <c r="J415" i="3"/>
  <c r="K415" i="3" s="1"/>
  <c r="L415" i="3" s="1"/>
  <c r="J416" i="3"/>
  <c r="J417" i="3"/>
  <c r="K417" i="3" s="1"/>
  <c r="L417" i="3" s="1"/>
  <c r="J418" i="3"/>
  <c r="K418" i="3" s="1"/>
  <c r="L418" i="3" s="1"/>
  <c r="J419" i="3"/>
  <c r="K419" i="3" s="1"/>
  <c r="L419" i="3" s="1"/>
  <c r="J420" i="3"/>
  <c r="J421" i="3"/>
  <c r="K421" i="3" s="1"/>
  <c r="L421" i="3" s="1"/>
  <c r="J422" i="3"/>
  <c r="K422" i="3" s="1"/>
  <c r="L422" i="3" s="1"/>
  <c r="J423" i="3"/>
  <c r="K423" i="3" s="1"/>
  <c r="L423" i="3" s="1"/>
  <c r="J424" i="3"/>
  <c r="J425" i="3"/>
  <c r="K425" i="3" s="1"/>
  <c r="L425" i="3" s="1"/>
  <c r="J426" i="3"/>
  <c r="K426" i="3" s="1"/>
  <c r="L426" i="3" s="1"/>
  <c r="J427" i="3"/>
  <c r="K427" i="3" s="1"/>
  <c r="L427" i="3" s="1"/>
  <c r="J428" i="3"/>
  <c r="J429" i="3"/>
  <c r="J430" i="3"/>
  <c r="K430" i="3" s="1"/>
  <c r="L430" i="3" s="1"/>
  <c r="J431" i="3"/>
  <c r="K431" i="3" s="1"/>
  <c r="L431" i="3" s="1"/>
  <c r="J432" i="3"/>
  <c r="J433" i="3"/>
  <c r="K433" i="3" s="1"/>
  <c r="L433" i="3" s="1"/>
  <c r="J434" i="3"/>
  <c r="K434" i="3" s="1"/>
  <c r="L434" i="3" s="1"/>
  <c r="J435" i="3"/>
  <c r="K435" i="3" s="1"/>
  <c r="L435" i="3" s="1"/>
  <c r="J436" i="3"/>
  <c r="J437" i="3"/>
  <c r="K437" i="3" s="1"/>
  <c r="L437" i="3" s="1"/>
  <c r="J438" i="3"/>
  <c r="K438" i="3" s="1"/>
  <c r="L438" i="3" s="1"/>
  <c r="J439" i="3"/>
  <c r="K439" i="3" s="1"/>
  <c r="L439" i="3" s="1"/>
  <c r="J440" i="3"/>
  <c r="J441" i="3"/>
  <c r="K441" i="3" s="1"/>
  <c r="L441" i="3" s="1"/>
  <c r="J442" i="3"/>
  <c r="K442" i="3" s="1"/>
  <c r="L442" i="3" s="1"/>
  <c r="J443" i="3"/>
  <c r="J444" i="3"/>
  <c r="J445" i="3"/>
  <c r="J446" i="3"/>
  <c r="K446" i="3" s="1"/>
  <c r="L446" i="3" s="1"/>
  <c r="J447" i="3"/>
  <c r="K447" i="3" s="1"/>
  <c r="L447" i="3" s="1"/>
  <c r="J448" i="3"/>
  <c r="J449" i="3"/>
  <c r="J450" i="3"/>
  <c r="K450" i="3" s="1"/>
  <c r="L450" i="3" s="1"/>
  <c r="J451" i="3"/>
  <c r="J452" i="3"/>
  <c r="J453" i="3"/>
  <c r="K453" i="3" s="1"/>
  <c r="L453" i="3" s="1"/>
  <c r="J454" i="3"/>
  <c r="K454" i="3" s="1"/>
  <c r="L454" i="3" s="1"/>
  <c r="J455" i="3"/>
  <c r="K455" i="3" s="1"/>
  <c r="L455" i="3" s="1"/>
  <c r="J456" i="3"/>
  <c r="J457" i="3"/>
  <c r="K457" i="3" s="1"/>
  <c r="L457" i="3" s="1"/>
  <c r="J458" i="3"/>
  <c r="K458" i="3" s="1"/>
  <c r="L458" i="3" s="1"/>
  <c r="J459" i="3"/>
  <c r="J460" i="3"/>
  <c r="J461" i="3"/>
  <c r="K461" i="3" s="1"/>
  <c r="L461" i="3" s="1"/>
  <c r="J462" i="3"/>
  <c r="K462" i="3" s="1"/>
  <c r="L462" i="3" s="1"/>
  <c r="J463" i="3"/>
  <c r="K463" i="3" s="1"/>
  <c r="L463" i="3" s="1"/>
  <c r="J464" i="3"/>
  <c r="J465" i="3"/>
  <c r="J466" i="3"/>
  <c r="K466" i="3" s="1"/>
  <c r="L466" i="3" s="1"/>
  <c r="J467" i="3"/>
  <c r="K467" i="3" s="1"/>
  <c r="L467" i="3" s="1"/>
  <c r="J468" i="3"/>
  <c r="J469" i="3"/>
  <c r="K469" i="3" s="1"/>
  <c r="L469" i="3" s="1"/>
  <c r="J470" i="3"/>
  <c r="K470" i="3" s="1"/>
  <c r="L470" i="3" s="1"/>
  <c r="J471" i="3"/>
  <c r="K471" i="3" s="1"/>
  <c r="L471" i="3" s="1"/>
  <c r="J472" i="3"/>
  <c r="J473" i="3"/>
  <c r="K473" i="3" s="1"/>
  <c r="J474" i="3"/>
  <c r="K474" i="3" s="1"/>
  <c r="L474" i="3" s="1"/>
  <c r="J475" i="3"/>
  <c r="K475" i="3" s="1"/>
  <c r="L475" i="3" s="1"/>
  <c r="J476" i="3"/>
  <c r="J477" i="3"/>
  <c r="K477" i="3" s="1"/>
  <c r="L477" i="3" s="1"/>
  <c r="J478" i="3"/>
  <c r="K478" i="3" s="1"/>
  <c r="L478" i="3" s="1"/>
  <c r="J479" i="3"/>
  <c r="K479" i="3" s="1"/>
  <c r="L479" i="3" s="1"/>
  <c r="J480" i="3"/>
  <c r="J481" i="3"/>
  <c r="J482" i="3"/>
  <c r="K482" i="3" s="1"/>
  <c r="L482" i="3" s="1"/>
  <c r="J483" i="3"/>
  <c r="K483" i="3" s="1"/>
  <c r="L483" i="3" s="1"/>
  <c r="J484" i="3"/>
  <c r="J485" i="3"/>
  <c r="K485" i="3" s="1"/>
  <c r="L485" i="3" s="1"/>
  <c r="J486" i="3"/>
  <c r="K486" i="3" s="1"/>
  <c r="L486" i="3" s="1"/>
  <c r="J487" i="3"/>
  <c r="K487" i="3" s="1"/>
  <c r="L487" i="3" s="1"/>
  <c r="J488" i="3"/>
  <c r="J489" i="3"/>
  <c r="K489" i="3" s="1"/>
  <c r="L489" i="3" s="1"/>
  <c r="J490" i="3"/>
  <c r="K490" i="3" s="1"/>
  <c r="L490" i="3" s="1"/>
  <c r="J491" i="3"/>
  <c r="K491" i="3" s="1"/>
  <c r="L491" i="3" s="1"/>
  <c r="J492" i="3"/>
  <c r="J493" i="3"/>
  <c r="K493" i="3" s="1"/>
  <c r="L493" i="3" s="1"/>
  <c r="J494" i="3"/>
  <c r="K494" i="3" s="1"/>
  <c r="L494" i="3" s="1"/>
  <c r="J495" i="3"/>
  <c r="K495" i="3" s="1"/>
  <c r="L495" i="3" s="1"/>
  <c r="J496" i="3"/>
  <c r="J497" i="3"/>
  <c r="K497" i="3" s="1"/>
  <c r="L497" i="3" s="1"/>
  <c r="J498" i="3"/>
  <c r="K498" i="3" s="1"/>
  <c r="L498" i="3" s="1"/>
  <c r="J499" i="3"/>
  <c r="K499" i="3" s="1"/>
  <c r="L499" i="3" s="1"/>
  <c r="J500" i="3"/>
  <c r="J501" i="3"/>
  <c r="K501" i="3" s="1"/>
  <c r="L501" i="3" s="1"/>
  <c r="J502" i="3"/>
  <c r="K502" i="3" s="1"/>
  <c r="L502" i="3" s="1"/>
  <c r="J503" i="3"/>
  <c r="K503" i="3" s="1"/>
  <c r="L503" i="3" s="1"/>
  <c r="J504" i="3"/>
  <c r="J505" i="3"/>
  <c r="K505" i="3" s="1"/>
  <c r="L505" i="3" s="1"/>
  <c r="J506" i="3"/>
  <c r="K506" i="3" s="1"/>
  <c r="L506" i="3" s="1"/>
  <c r="J507" i="3"/>
  <c r="K507" i="3" s="1"/>
  <c r="L507" i="3" s="1"/>
  <c r="J508" i="3"/>
  <c r="J509" i="3"/>
  <c r="K509" i="3" s="1"/>
  <c r="L509" i="3" s="1"/>
  <c r="J510" i="3"/>
  <c r="K510" i="3" s="1"/>
  <c r="L510" i="3" s="1"/>
  <c r="J511" i="3"/>
  <c r="K511" i="3" s="1"/>
  <c r="L511" i="3" s="1"/>
  <c r="J512" i="3"/>
  <c r="J513" i="3"/>
  <c r="K513" i="3" s="1"/>
  <c r="L513" i="3" s="1"/>
  <c r="J514" i="3"/>
  <c r="K514" i="3" s="1"/>
  <c r="L514" i="3" s="1"/>
  <c r="J515" i="3"/>
  <c r="K515" i="3" s="1"/>
  <c r="L515" i="3" s="1"/>
  <c r="J516" i="3"/>
  <c r="J517" i="3"/>
  <c r="K517" i="3" s="1"/>
  <c r="L517" i="3" s="1"/>
  <c r="J518" i="3"/>
  <c r="K518" i="3" s="1"/>
  <c r="L518" i="3" s="1"/>
  <c r="J519" i="3"/>
  <c r="K519" i="3" s="1"/>
  <c r="L519" i="3" s="1"/>
  <c r="J520" i="3"/>
  <c r="J521" i="3"/>
  <c r="K521" i="3" s="1"/>
  <c r="L521" i="3" s="1"/>
  <c r="J522" i="3"/>
  <c r="K522" i="3" s="1"/>
  <c r="L522" i="3" s="1"/>
  <c r="J523" i="3"/>
  <c r="K523" i="3" s="1"/>
  <c r="L523" i="3" s="1"/>
  <c r="J524" i="3"/>
  <c r="J525" i="3"/>
  <c r="K525" i="3" s="1"/>
  <c r="L525" i="3" s="1"/>
  <c r="J526" i="3"/>
  <c r="K526" i="3" s="1"/>
  <c r="L526" i="3" s="1"/>
  <c r="J527" i="3"/>
  <c r="K527" i="3" s="1"/>
  <c r="L527" i="3" s="1"/>
  <c r="J528" i="3"/>
  <c r="J529" i="3"/>
  <c r="K529" i="3" s="1"/>
  <c r="L529" i="3" s="1"/>
  <c r="J530" i="3"/>
  <c r="K530" i="3" s="1"/>
  <c r="L530" i="3" s="1"/>
  <c r="J531" i="3"/>
  <c r="K531" i="3" s="1"/>
  <c r="L531" i="3" s="1"/>
  <c r="J532" i="3"/>
  <c r="J533" i="3"/>
  <c r="K533" i="3" s="1"/>
  <c r="L533" i="3" s="1"/>
  <c r="J534" i="3"/>
  <c r="K534" i="3" s="1"/>
  <c r="L534" i="3" s="1"/>
  <c r="J535" i="3"/>
  <c r="K535" i="3" s="1"/>
  <c r="L535" i="3" s="1"/>
  <c r="J536" i="3"/>
  <c r="J537" i="3"/>
  <c r="K537" i="3" s="1"/>
  <c r="L537" i="3" s="1"/>
  <c r="J538" i="3"/>
  <c r="K538" i="3" s="1"/>
  <c r="L538" i="3" s="1"/>
  <c r="J539" i="3"/>
  <c r="K539" i="3" s="1"/>
  <c r="L539" i="3" s="1"/>
  <c r="J540" i="3"/>
  <c r="J541" i="3"/>
  <c r="K541" i="3" s="1"/>
  <c r="L541" i="3" s="1"/>
  <c r="J542" i="3"/>
  <c r="K542" i="3" s="1"/>
  <c r="L542" i="3" s="1"/>
  <c r="J543" i="3"/>
  <c r="K543" i="3" s="1"/>
  <c r="L543" i="3" s="1"/>
  <c r="J544" i="3"/>
  <c r="J545" i="3"/>
  <c r="K545" i="3" s="1"/>
  <c r="J546" i="3"/>
  <c r="K546" i="3" s="1"/>
  <c r="L546" i="3" s="1"/>
  <c r="J547" i="3"/>
  <c r="K547" i="3" s="1"/>
  <c r="L547" i="3" s="1"/>
  <c r="J548" i="3"/>
  <c r="J549" i="3"/>
  <c r="K549" i="3" s="1"/>
  <c r="L549" i="3" s="1"/>
  <c r="J550" i="3"/>
  <c r="K550" i="3" s="1"/>
  <c r="L550" i="3" s="1"/>
  <c r="J551" i="3"/>
  <c r="K551" i="3" s="1"/>
  <c r="L551" i="3" s="1"/>
  <c r="J552" i="3"/>
  <c r="J553" i="3"/>
  <c r="K553" i="3" s="1"/>
  <c r="L553" i="3" s="1"/>
  <c r="J554" i="3"/>
  <c r="K554" i="3" s="1"/>
  <c r="L554" i="3" s="1"/>
  <c r="J555" i="3"/>
  <c r="K555" i="3" s="1"/>
  <c r="L555" i="3" s="1"/>
  <c r="J556" i="3"/>
  <c r="J557" i="3"/>
  <c r="K557" i="3" s="1"/>
  <c r="L557" i="3" s="1"/>
  <c r="J558" i="3"/>
  <c r="K558" i="3" s="1"/>
  <c r="L558" i="3" s="1"/>
  <c r="J559" i="3"/>
  <c r="K559" i="3" s="1"/>
  <c r="L559" i="3" s="1"/>
  <c r="J560" i="3"/>
  <c r="J561" i="3"/>
  <c r="K561" i="3" s="1"/>
  <c r="J562" i="3"/>
  <c r="K562" i="3" s="1"/>
  <c r="L562" i="3" s="1"/>
  <c r="J563" i="3"/>
  <c r="K563" i="3" s="1"/>
  <c r="L563" i="3" s="1"/>
  <c r="J564" i="3"/>
  <c r="J565" i="3"/>
  <c r="K565" i="3" s="1"/>
  <c r="L565" i="3" s="1"/>
  <c r="J566" i="3"/>
  <c r="K566" i="3" s="1"/>
  <c r="L566" i="3" s="1"/>
  <c r="J567" i="3"/>
  <c r="K567" i="3" s="1"/>
  <c r="L567" i="3" s="1"/>
  <c r="J568" i="3"/>
  <c r="J569" i="3"/>
  <c r="J570" i="3"/>
  <c r="K570" i="3" s="1"/>
  <c r="L570" i="3" s="1"/>
  <c r="J571" i="3"/>
  <c r="K571" i="3" s="1"/>
  <c r="L571" i="3" s="1"/>
  <c r="J572" i="3"/>
  <c r="J573" i="3"/>
  <c r="J574" i="3"/>
  <c r="K574" i="3" s="1"/>
  <c r="L574" i="3" s="1"/>
  <c r="J575" i="3"/>
  <c r="K575" i="3" s="1"/>
  <c r="L575" i="3" s="1"/>
  <c r="J576" i="3"/>
  <c r="J577" i="3"/>
  <c r="K577" i="3" s="1"/>
  <c r="L577" i="3" s="1"/>
  <c r="J578" i="3"/>
  <c r="K578" i="3" s="1"/>
  <c r="L578" i="3" s="1"/>
  <c r="J579" i="3"/>
  <c r="K579" i="3" s="1"/>
  <c r="L579" i="3" s="1"/>
  <c r="J580" i="3"/>
  <c r="J581" i="3"/>
  <c r="J582" i="3"/>
  <c r="K582" i="3" s="1"/>
  <c r="L582" i="3" s="1"/>
  <c r="J583" i="3"/>
  <c r="K583" i="3" s="1"/>
  <c r="L583" i="3" s="1"/>
  <c r="J584" i="3"/>
  <c r="J585" i="3"/>
  <c r="K585" i="3" s="1"/>
  <c r="L585" i="3" s="1"/>
  <c r="J586" i="3"/>
  <c r="K586" i="3" s="1"/>
  <c r="L586" i="3" s="1"/>
  <c r="J587" i="3"/>
  <c r="K587" i="3" s="1"/>
  <c r="L587" i="3" s="1"/>
  <c r="J588" i="3"/>
  <c r="J589" i="3"/>
  <c r="K589" i="3" s="1"/>
  <c r="L589" i="3" s="1"/>
  <c r="J590" i="3"/>
  <c r="K590" i="3" s="1"/>
  <c r="L590" i="3" s="1"/>
  <c r="J591" i="3"/>
  <c r="K591" i="3" s="1"/>
  <c r="L591" i="3" s="1"/>
  <c r="J592" i="3"/>
  <c r="J593" i="3"/>
  <c r="K593" i="3" s="1"/>
  <c r="L593" i="3" s="1"/>
  <c r="J594" i="3"/>
  <c r="K594" i="3" s="1"/>
  <c r="L594" i="3" s="1"/>
  <c r="J595" i="3"/>
  <c r="K595" i="3" s="1"/>
  <c r="L595" i="3" s="1"/>
  <c r="J596" i="3"/>
  <c r="J597" i="3"/>
  <c r="K597" i="3" s="1"/>
  <c r="L597" i="3" s="1"/>
  <c r="J598" i="3"/>
  <c r="J599" i="3"/>
  <c r="K599" i="3" s="1"/>
  <c r="L599" i="3" s="1"/>
  <c r="J600" i="3"/>
  <c r="J601" i="3"/>
  <c r="K601" i="3" s="1"/>
  <c r="L601" i="3" s="1"/>
  <c r="J602" i="3"/>
  <c r="K602" i="3" s="1"/>
  <c r="L602" i="3" s="1"/>
  <c r="J603" i="3"/>
  <c r="K603" i="3" s="1"/>
  <c r="L603" i="3" s="1"/>
  <c r="J604" i="3"/>
  <c r="J605" i="3"/>
  <c r="K605" i="3" s="1"/>
  <c r="L605" i="3" s="1"/>
  <c r="J606" i="3"/>
  <c r="K606" i="3" s="1"/>
  <c r="L606" i="3" s="1"/>
  <c r="J607" i="3"/>
  <c r="K607" i="3" s="1"/>
  <c r="L607" i="3" s="1"/>
  <c r="J608" i="3"/>
  <c r="J609" i="3"/>
  <c r="J610" i="3"/>
  <c r="J611" i="3"/>
  <c r="K611" i="3" s="1"/>
  <c r="L611" i="3" s="1"/>
  <c r="J612" i="3"/>
  <c r="J613" i="3"/>
  <c r="J614" i="3"/>
  <c r="K614" i="3" s="1"/>
  <c r="L614" i="3" s="1"/>
  <c r="J615" i="3"/>
  <c r="K615" i="3" s="1"/>
  <c r="L615" i="3" s="1"/>
  <c r="J616" i="3"/>
  <c r="J617" i="3"/>
  <c r="K617" i="3" s="1"/>
  <c r="L617" i="3" s="1"/>
  <c r="J618" i="3"/>
  <c r="K618" i="3" s="1"/>
  <c r="L618" i="3" s="1"/>
  <c r="J619" i="3"/>
  <c r="K619" i="3" s="1"/>
  <c r="L619" i="3" s="1"/>
  <c r="J620" i="3"/>
  <c r="J621" i="3"/>
  <c r="K621" i="3" s="1"/>
  <c r="L621" i="3" s="1"/>
  <c r="J622" i="3"/>
  <c r="K622" i="3" s="1"/>
  <c r="L622" i="3" s="1"/>
  <c r="J623" i="3"/>
  <c r="K623" i="3" s="1"/>
  <c r="L623" i="3" s="1"/>
  <c r="J624" i="3"/>
  <c r="J625" i="3"/>
  <c r="K625" i="3" s="1"/>
  <c r="L625" i="3" s="1"/>
  <c r="J626" i="3"/>
  <c r="K626" i="3" s="1"/>
  <c r="L626" i="3" s="1"/>
  <c r="J627" i="3"/>
  <c r="K627" i="3" s="1"/>
  <c r="L627" i="3" s="1"/>
  <c r="J628" i="3"/>
  <c r="J629" i="3"/>
  <c r="J630" i="3"/>
  <c r="K630" i="3" s="1"/>
  <c r="L630" i="3" s="1"/>
  <c r="J631" i="3"/>
  <c r="K631" i="3" s="1"/>
  <c r="L631" i="3" s="1"/>
  <c r="J632" i="3"/>
  <c r="J633" i="3"/>
  <c r="K633" i="3" s="1"/>
  <c r="L633" i="3" s="1"/>
  <c r="J634" i="3"/>
  <c r="K634" i="3" s="1"/>
  <c r="L634" i="3" s="1"/>
  <c r="J635" i="3"/>
  <c r="K635" i="3" s="1"/>
  <c r="L635" i="3" s="1"/>
  <c r="J636" i="3"/>
  <c r="J637" i="3"/>
  <c r="K637" i="3" s="1"/>
  <c r="L637" i="3" s="1"/>
  <c r="J638" i="3"/>
  <c r="K638" i="3" s="1"/>
  <c r="L638" i="3" s="1"/>
  <c r="J639" i="3"/>
  <c r="K639" i="3" s="1"/>
  <c r="L639" i="3" s="1"/>
  <c r="J640" i="3"/>
  <c r="J641" i="3"/>
  <c r="K641" i="3" s="1"/>
  <c r="L641" i="3" s="1"/>
  <c r="J642" i="3"/>
  <c r="K642" i="3" s="1"/>
  <c r="L642" i="3" s="1"/>
  <c r="J643" i="3"/>
  <c r="K643" i="3" s="1"/>
  <c r="L643" i="3" s="1"/>
  <c r="J644" i="3"/>
  <c r="J645" i="3"/>
  <c r="K645" i="3" s="1"/>
  <c r="L645" i="3" s="1"/>
  <c r="J646" i="3"/>
  <c r="K646" i="3" s="1"/>
  <c r="L646" i="3" s="1"/>
  <c r="J647" i="3"/>
  <c r="K647" i="3" s="1"/>
  <c r="L647" i="3" s="1"/>
  <c r="J648" i="3"/>
  <c r="J649" i="3"/>
  <c r="K649" i="3" s="1"/>
  <c r="L649" i="3" s="1"/>
  <c r="J650" i="3"/>
  <c r="K650" i="3" s="1"/>
  <c r="L650" i="3" s="1"/>
  <c r="J651" i="3"/>
  <c r="K651" i="3" s="1"/>
  <c r="L651" i="3" s="1"/>
  <c r="J652" i="3"/>
  <c r="J653" i="3"/>
  <c r="K653" i="3" s="1"/>
  <c r="L653" i="3" s="1"/>
  <c r="J654" i="3"/>
  <c r="K654" i="3" s="1"/>
  <c r="L654" i="3" s="1"/>
  <c r="J655" i="3"/>
  <c r="K655" i="3" s="1"/>
  <c r="L655" i="3" s="1"/>
  <c r="J656" i="3"/>
  <c r="J657" i="3"/>
  <c r="J658" i="3"/>
  <c r="K658" i="3" s="1"/>
  <c r="L658" i="3" s="1"/>
  <c r="J659" i="3"/>
  <c r="K659" i="3" s="1"/>
  <c r="L659" i="3" s="1"/>
  <c r="J660" i="3"/>
  <c r="J661" i="3"/>
  <c r="K661" i="3" s="1"/>
  <c r="L661" i="3" s="1"/>
  <c r="J662" i="3"/>
  <c r="K662" i="3" s="1"/>
  <c r="L662" i="3" s="1"/>
  <c r="J663" i="3"/>
  <c r="K663" i="3" s="1"/>
  <c r="L663" i="3" s="1"/>
  <c r="J664" i="3"/>
  <c r="J665" i="3"/>
  <c r="K665" i="3" s="1"/>
  <c r="L665" i="3" s="1"/>
  <c r="J666" i="3"/>
  <c r="K666" i="3" s="1"/>
  <c r="L666" i="3" s="1"/>
  <c r="J667" i="3"/>
  <c r="K667" i="3" s="1"/>
  <c r="L667" i="3" s="1"/>
  <c r="J668" i="3"/>
  <c r="J669" i="3"/>
  <c r="K669" i="3" s="1"/>
  <c r="L669" i="3" s="1"/>
  <c r="J670" i="3"/>
  <c r="K670" i="3" s="1"/>
  <c r="L670" i="3" s="1"/>
  <c r="J671" i="3"/>
  <c r="K671" i="3" s="1"/>
  <c r="L671" i="3" s="1"/>
  <c r="J672" i="3"/>
  <c r="J673" i="3"/>
  <c r="K673" i="3" s="1"/>
  <c r="L673" i="3" s="1"/>
  <c r="J674" i="3"/>
  <c r="K674" i="3" s="1"/>
  <c r="L674" i="3" s="1"/>
  <c r="J675" i="3"/>
  <c r="K675" i="3" s="1"/>
  <c r="L675" i="3" s="1"/>
  <c r="J676" i="3"/>
  <c r="J677" i="3"/>
  <c r="K677" i="3" s="1"/>
  <c r="L677" i="3" s="1"/>
  <c r="J678" i="3"/>
  <c r="K678" i="3" s="1"/>
  <c r="L678" i="3" s="1"/>
  <c r="J679" i="3"/>
  <c r="K679" i="3" s="1"/>
  <c r="L679" i="3" s="1"/>
  <c r="J680" i="3"/>
  <c r="J681" i="3"/>
  <c r="K681" i="3" s="1"/>
  <c r="L681" i="3" s="1"/>
  <c r="J682" i="3"/>
  <c r="K682" i="3" s="1"/>
  <c r="L682" i="3" s="1"/>
  <c r="J683" i="3"/>
  <c r="K683" i="3" s="1"/>
  <c r="L683" i="3" s="1"/>
  <c r="J684" i="3"/>
  <c r="J685" i="3"/>
  <c r="K685" i="3" s="1"/>
  <c r="L685" i="3" s="1"/>
  <c r="J686" i="3"/>
  <c r="J687" i="3"/>
  <c r="K687" i="3" s="1"/>
  <c r="L687" i="3" s="1"/>
  <c r="J688" i="3"/>
  <c r="J689" i="3"/>
  <c r="K689" i="3" s="1"/>
  <c r="L689" i="3" s="1"/>
  <c r="J690" i="3"/>
  <c r="K690" i="3" s="1"/>
  <c r="L690" i="3" s="1"/>
  <c r="J691" i="3"/>
  <c r="K691" i="3" s="1"/>
  <c r="L691" i="3" s="1"/>
  <c r="J692" i="3"/>
  <c r="J693" i="3"/>
  <c r="K693" i="3" s="1"/>
  <c r="L693" i="3" s="1"/>
  <c r="J694" i="3"/>
  <c r="K694" i="3" s="1"/>
  <c r="L694" i="3" s="1"/>
  <c r="J695" i="3"/>
  <c r="K695" i="3" s="1"/>
  <c r="L695" i="3" s="1"/>
  <c r="J696" i="3"/>
  <c r="J697" i="3"/>
  <c r="K697" i="3" s="1"/>
  <c r="L697" i="3" s="1"/>
  <c r="J698" i="3"/>
  <c r="K698" i="3" s="1"/>
  <c r="L698" i="3" s="1"/>
  <c r="J699" i="3"/>
  <c r="K699" i="3" s="1"/>
  <c r="L699" i="3" s="1"/>
  <c r="J700" i="3"/>
  <c r="J701" i="3"/>
  <c r="K701" i="3" s="1"/>
  <c r="L701" i="3" s="1"/>
  <c r="J702" i="3"/>
  <c r="K702" i="3" s="1"/>
  <c r="L702" i="3" s="1"/>
  <c r="J703" i="3"/>
  <c r="K703" i="3" s="1"/>
  <c r="L703" i="3" s="1"/>
  <c r="J704" i="3"/>
  <c r="J705" i="3"/>
  <c r="J706" i="3"/>
  <c r="J707" i="3"/>
  <c r="K707" i="3" s="1"/>
  <c r="L707" i="3" s="1"/>
  <c r="J708" i="3"/>
  <c r="J709" i="3"/>
  <c r="K709" i="3" s="1"/>
  <c r="L709" i="3" s="1"/>
  <c r="J710" i="3"/>
  <c r="K710" i="3" s="1"/>
  <c r="L710" i="3" s="1"/>
  <c r="J711" i="3"/>
  <c r="K711" i="3" s="1"/>
  <c r="L711" i="3" s="1"/>
  <c r="J712" i="3"/>
  <c r="J713" i="3"/>
  <c r="K713" i="3" s="1"/>
  <c r="L713" i="3" s="1"/>
  <c r="J714" i="3"/>
  <c r="K714" i="3" s="1"/>
  <c r="L714" i="3" s="1"/>
  <c r="J715" i="3"/>
  <c r="K715" i="3" s="1"/>
  <c r="L715" i="3" s="1"/>
  <c r="J716" i="3"/>
  <c r="J717" i="3"/>
  <c r="K717" i="3" s="1"/>
  <c r="L717" i="3" s="1"/>
  <c r="J718" i="3"/>
  <c r="K718" i="3" s="1"/>
  <c r="L718" i="3" s="1"/>
  <c r="J719" i="3"/>
  <c r="K719" i="3" s="1"/>
  <c r="L719" i="3" s="1"/>
  <c r="J720" i="3"/>
  <c r="J721" i="3"/>
  <c r="K721" i="3" s="1"/>
  <c r="L721" i="3" s="1"/>
  <c r="J722" i="3"/>
  <c r="K722" i="3" s="1"/>
  <c r="L722" i="3" s="1"/>
  <c r="J723" i="3"/>
  <c r="K723" i="3" s="1"/>
  <c r="L723" i="3" s="1"/>
  <c r="J724" i="3"/>
  <c r="J725" i="3"/>
  <c r="J726" i="3"/>
  <c r="K726" i="3" s="1"/>
  <c r="L726" i="3" s="1"/>
  <c r="J727" i="3"/>
  <c r="K727" i="3" s="1"/>
  <c r="L727" i="3" s="1"/>
  <c r="J728" i="3"/>
  <c r="J729" i="3"/>
  <c r="K729" i="3" s="1"/>
  <c r="L729" i="3" s="1"/>
  <c r="J730" i="3"/>
  <c r="K730" i="3" s="1"/>
  <c r="L730" i="3" s="1"/>
  <c r="J731" i="3"/>
  <c r="K731" i="3" s="1"/>
  <c r="L731" i="3" s="1"/>
  <c r="J732" i="3"/>
  <c r="J733" i="3"/>
  <c r="K733" i="3" s="1"/>
  <c r="L733" i="3" s="1"/>
  <c r="J734" i="3"/>
  <c r="K734" i="3" s="1"/>
  <c r="L734" i="3" s="1"/>
  <c r="J735" i="3"/>
  <c r="K735" i="3" s="1"/>
  <c r="L735" i="3" s="1"/>
  <c r="J736" i="3"/>
  <c r="J737" i="3"/>
  <c r="K737" i="3" s="1"/>
  <c r="L737" i="3" s="1"/>
  <c r="J738" i="3"/>
  <c r="J739" i="3"/>
  <c r="K739" i="3" s="1"/>
  <c r="L739" i="3" s="1"/>
  <c r="J740" i="3"/>
  <c r="J741" i="3"/>
  <c r="J742" i="3"/>
  <c r="K742" i="3" s="1"/>
  <c r="L742" i="3" s="1"/>
  <c r="J743" i="3"/>
  <c r="K743" i="3" s="1"/>
  <c r="L743" i="3" s="1"/>
  <c r="J744" i="3"/>
  <c r="J745" i="3"/>
  <c r="K745" i="3" s="1"/>
  <c r="L745" i="3" s="1"/>
  <c r="J746" i="3"/>
  <c r="K746" i="3" s="1"/>
  <c r="L746" i="3" s="1"/>
  <c r="J747" i="3"/>
  <c r="K747" i="3" s="1"/>
  <c r="L747" i="3" s="1"/>
  <c r="J748" i="3"/>
  <c r="J749" i="3"/>
  <c r="K749" i="3" s="1"/>
  <c r="L749" i="3" s="1"/>
  <c r="J750" i="3"/>
  <c r="K750" i="3" s="1"/>
  <c r="L750" i="3" s="1"/>
  <c r="J751" i="3"/>
  <c r="K751" i="3" s="1"/>
  <c r="L751" i="3" s="1"/>
  <c r="J752" i="3"/>
  <c r="J753" i="3"/>
  <c r="J754" i="3"/>
  <c r="J755" i="3"/>
  <c r="K755" i="3" s="1"/>
  <c r="L755" i="3" s="1"/>
  <c r="J756" i="3"/>
  <c r="J757" i="3"/>
  <c r="K757" i="3" s="1"/>
  <c r="L757" i="3" s="1"/>
  <c r="J758" i="3"/>
  <c r="K758" i="3" s="1"/>
  <c r="L758" i="3" s="1"/>
  <c r="J759" i="3"/>
  <c r="K759" i="3" s="1"/>
  <c r="L759" i="3" s="1"/>
  <c r="J760" i="3"/>
  <c r="J761" i="3"/>
  <c r="K761" i="3" s="1"/>
  <c r="L761" i="3" s="1"/>
  <c r="J762" i="3"/>
  <c r="K762" i="3" s="1"/>
  <c r="L762" i="3" s="1"/>
  <c r="J763" i="3"/>
  <c r="K763" i="3" s="1"/>
  <c r="L763" i="3" s="1"/>
  <c r="J764" i="3"/>
  <c r="J765" i="3"/>
  <c r="K765" i="3" s="1"/>
  <c r="L765" i="3" s="1"/>
  <c r="J766" i="3"/>
  <c r="J767" i="3"/>
  <c r="K767" i="3" s="1"/>
  <c r="L767" i="3" s="1"/>
  <c r="J768" i="3"/>
  <c r="J769" i="3"/>
  <c r="K769" i="3" s="1"/>
  <c r="L769" i="3" s="1"/>
  <c r="J770" i="3"/>
  <c r="K770" i="3" s="1"/>
  <c r="L770" i="3" s="1"/>
  <c r="J771" i="3"/>
  <c r="K771" i="3" s="1"/>
  <c r="L771" i="3" s="1"/>
  <c r="J772" i="3"/>
  <c r="J773" i="3"/>
  <c r="K773" i="3" s="1"/>
  <c r="L773" i="3" s="1"/>
  <c r="J774" i="3"/>
  <c r="K774" i="3" s="1"/>
  <c r="L774" i="3" s="1"/>
  <c r="J775" i="3"/>
  <c r="K775" i="3" s="1"/>
  <c r="L775" i="3" s="1"/>
  <c r="J776" i="3"/>
  <c r="J777" i="3"/>
  <c r="J778" i="3"/>
  <c r="K778" i="3" s="1"/>
  <c r="L778" i="3" s="1"/>
  <c r="J779" i="3"/>
  <c r="K779" i="3" s="1"/>
  <c r="L779" i="3" s="1"/>
  <c r="J780" i="3"/>
  <c r="J781" i="3"/>
  <c r="K781" i="3" s="1"/>
  <c r="L781" i="3" s="1"/>
  <c r="J782" i="3"/>
  <c r="K782" i="3" s="1"/>
  <c r="L782" i="3" s="1"/>
  <c r="J783" i="3"/>
  <c r="K783" i="3" s="1"/>
  <c r="L783" i="3" s="1"/>
  <c r="J784" i="3"/>
  <c r="J785" i="3"/>
  <c r="K785" i="3" s="1"/>
  <c r="L785" i="3" s="1"/>
  <c r="J786" i="3"/>
  <c r="K786" i="3" s="1"/>
  <c r="L786" i="3" s="1"/>
  <c r="J787" i="3"/>
  <c r="K787" i="3" s="1"/>
  <c r="L787" i="3" s="1"/>
  <c r="J788" i="3"/>
  <c r="J789" i="3"/>
  <c r="J790" i="3"/>
  <c r="K790" i="3" s="1"/>
  <c r="L790" i="3" s="1"/>
  <c r="J791" i="3"/>
  <c r="K791" i="3" s="1"/>
  <c r="L791" i="3" s="1"/>
  <c r="J792" i="3"/>
  <c r="J793" i="3"/>
  <c r="K793" i="3" s="1"/>
  <c r="L793" i="3" s="1"/>
  <c r="J794" i="3"/>
  <c r="K794" i="3" s="1"/>
  <c r="L794" i="3" s="1"/>
  <c r="J795" i="3"/>
  <c r="K795" i="3" s="1"/>
  <c r="L795" i="3" s="1"/>
  <c r="J796" i="3"/>
  <c r="J797" i="3"/>
  <c r="K797" i="3" s="1"/>
  <c r="L797" i="3" s="1"/>
  <c r="J798" i="3"/>
  <c r="J799" i="3"/>
  <c r="J800" i="3"/>
  <c r="J801" i="3"/>
  <c r="K801" i="3" s="1"/>
  <c r="L801" i="3" s="1"/>
  <c r="J802" i="3"/>
  <c r="K802" i="3" s="1"/>
  <c r="L802" i="3" s="1"/>
  <c r="J803" i="3"/>
  <c r="K803" i="3" s="1"/>
  <c r="L803" i="3" s="1"/>
  <c r="J804" i="3"/>
  <c r="J805" i="3"/>
  <c r="J806" i="3"/>
  <c r="J807" i="3"/>
  <c r="K807" i="3" s="1"/>
  <c r="L807" i="3" s="1"/>
  <c r="J808" i="3"/>
  <c r="J809" i="3"/>
  <c r="K809" i="3" s="1"/>
  <c r="L809" i="3" s="1"/>
  <c r="J810" i="3"/>
  <c r="J811" i="3"/>
  <c r="K811" i="3" s="1"/>
  <c r="L811" i="3" s="1"/>
  <c r="J812" i="3"/>
  <c r="J813" i="3"/>
  <c r="K813" i="3" s="1"/>
  <c r="L813" i="3" s="1"/>
  <c r="J814" i="3"/>
  <c r="K814" i="3" s="1"/>
  <c r="L814" i="3" s="1"/>
  <c r="J815" i="3"/>
  <c r="K815" i="3" s="1"/>
  <c r="L815" i="3" s="1"/>
  <c r="J816" i="3"/>
  <c r="J817" i="3"/>
  <c r="K817" i="3" s="1"/>
  <c r="L817" i="3" s="1"/>
  <c r="J818" i="3"/>
  <c r="K818" i="3" s="1"/>
  <c r="L818" i="3" s="1"/>
  <c r="J819" i="3"/>
  <c r="K819" i="3" s="1"/>
  <c r="L819" i="3" s="1"/>
  <c r="J820" i="3"/>
  <c r="J821" i="3"/>
  <c r="J822" i="3"/>
  <c r="J823" i="3"/>
  <c r="K823" i="3" s="1"/>
  <c r="L823" i="3" s="1"/>
  <c r="J824" i="3"/>
  <c r="J825" i="3"/>
  <c r="K825" i="3" s="1"/>
  <c r="L825" i="3" s="1"/>
  <c r="J826" i="3"/>
  <c r="K826" i="3" s="1"/>
  <c r="L826" i="3" s="1"/>
  <c r="J827" i="3"/>
  <c r="M827" i="3" s="1"/>
  <c r="J828" i="3"/>
  <c r="J829" i="3"/>
  <c r="J830" i="3"/>
  <c r="K830" i="3" s="1"/>
  <c r="L830" i="3" s="1"/>
  <c r="J831" i="3"/>
  <c r="K831" i="3" s="1"/>
  <c r="L831" i="3" s="1"/>
  <c r="J832" i="3"/>
  <c r="J833" i="3"/>
  <c r="K833" i="3" s="1"/>
  <c r="L833" i="3" s="1"/>
  <c r="J834" i="3"/>
  <c r="K834" i="3" s="1"/>
  <c r="L834" i="3" s="1"/>
  <c r="J835" i="3"/>
  <c r="K835" i="3" s="1"/>
  <c r="L835" i="3" s="1"/>
  <c r="J836" i="3"/>
  <c r="J837" i="3"/>
  <c r="J838" i="3"/>
  <c r="J839" i="3"/>
  <c r="K839" i="3" s="1"/>
  <c r="L839" i="3" s="1"/>
  <c r="J840" i="3"/>
  <c r="J841" i="3"/>
  <c r="K841" i="3" s="1"/>
  <c r="L841" i="3" s="1"/>
  <c r="J842" i="3"/>
  <c r="J843" i="3"/>
  <c r="M843" i="3" s="1"/>
  <c r="J844" i="3"/>
  <c r="J845" i="3"/>
  <c r="K845" i="3" s="1"/>
  <c r="L845" i="3" s="1"/>
  <c r="J846" i="3"/>
  <c r="K846" i="3" s="1"/>
  <c r="L846" i="3" s="1"/>
  <c r="J847" i="3"/>
  <c r="K847" i="3" s="1"/>
  <c r="L847" i="3" s="1"/>
  <c r="J848" i="3"/>
  <c r="J849" i="3"/>
  <c r="K849" i="3" s="1"/>
  <c r="L849" i="3" s="1"/>
  <c r="J850" i="3"/>
  <c r="K850" i="3" s="1"/>
  <c r="L850" i="3" s="1"/>
  <c r="J851" i="3"/>
  <c r="M851" i="3" s="1"/>
  <c r="J852" i="3"/>
  <c r="J853" i="3"/>
  <c r="K853" i="3" s="1"/>
  <c r="L853" i="3" s="1"/>
  <c r="J854" i="3"/>
  <c r="K854" i="3" s="1"/>
  <c r="L854" i="3" s="1"/>
  <c r="J855" i="3"/>
  <c r="K855" i="3" s="1"/>
  <c r="L855" i="3" s="1"/>
  <c r="J856" i="3"/>
  <c r="J857" i="3"/>
  <c r="J858" i="3"/>
  <c r="K858" i="3" s="1"/>
  <c r="L858" i="3" s="1"/>
  <c r="J859" i="3"/>
  <c r="K859" i="3" s="1"/>
  <c r="L859" i="3" s="1"/>
  <c r="J860" i="3"/>
  <c r="J861" i="3"/>
  <c r="K861" i="3" s="1"/>
  <c r="L861" i="3" s="1"/>
  <c r="J862" i="3"/>
  <c r="K862" i="3" s="1"/>
  <c r="L862" i="3" s="1"/>
  <c r="J863" i="3"/>
  <c r="K863" i="3" s="1"/>
  <c r="L863" i="3" s="1"/>
  <c r="J864" i="3"/>
  <c r="J865" i="3"/>
  <c r="G4" i="3"/>
  <c r="H4" i="3" s="1"/>
  <c r="I4" i="3" s="1"/>
  <c r="G5" i="3"/>
  <c r="G6" i="3"/>
  <c r="G7" i="3"/>
  <c r="H7" i="3" s="1"/>
  <c r="I7" i="3" s="1"/>
  <c r="G8" i="3"/>
  <c r="H8" i="3" s="1"/>
  <c r="I8" i="3" s="1"/>
  <c r="G9" i="3"/>
  <c r="H9" i="3" s="1"/>
  <c r="I9" i="3" s="1"/>
  <c r="G10" i="3"/>
  <c r="G11" i="3"/>
  <c r="H11" i="3" s="1"/>
  <c r="I11" i="3" s="1"/>
  <c r="G12" i="3"/>
  <c r="H12" i="3" s="1"/>
  <c r="I12" i="3" s="1"/>
  <c r="G13" i="3"/>
  <c r="H13" i="3" s="1"/>
  <c r="I13" i="3" s="1"/>
  <c r="G14" i="3"/>
  <c r="G15" i="3"/>
  <c r="G16" i="3"/>
  <c r="G17" i="3"/>
  <c r="G18" i="3"/>
  <c r="G19" i="3"/>
  <c r="G20" i="3"/>
  <c r="G21" i="3"/>
  <c r="G22" i="3"/>
  <c r="G23" i="3"/>
  <c r="G24" i="3"/>
  <c r="G25" i="3"/>
  <c r="H25" i="3" s="1"/>
  <c r="I25" i="3" s="1"/>
  <c r="G26" i="3"/>
  <c r="G27" i="3"/>
  <c r="G28" i="3"/>
  <c r="G29" i="3"/>
  <c r="H29" i="3" s="1"/>
  <c r="I29" i="3" s="1"/>
  <c r="G30" i="3"/>
  <c r="G31" i="3"/>
  <c r="G32" i="3"/>
  <c r="G33" i="3"/>
  <c r="M33" i="3" s="1"/>
  <c r="G34" i="3"/>
  <c r="G35" i="3"/>
  <c r="G36" i="3"/>
  <c r="G37" i="3"/>
  <c r="H37" i="3" s="1"/>
  <c r="I37" i="3" s="1"/>
  <c r="G38" i="3"/>
  <c r="G39" i="3"/>
  <c r="G40" i="3"/>
  <c r="G41" i="3"/>
  <c r="H41" i="3" s="1"/>
  <c r="I41" i="3" s="1"/>
  <c r="G42" i="3"/>
  <c r="G43" i="3"/>
  <c r="G44" i="3"/>
  <c r="G45" i="3"/>
  <c r="M45" i="3" s="1"/>
  <c r="G46" i="3"/>
  <c r="H46" i="3" s="1"/>
  <c r="I46" i="3" s="1"/>
  <c r="G47" i="3"/>
  <c r="H47" i="3" s="1"/>
  <c r="I47" i="3" s="1"/>
  <c r="G48" i="3"/>
  <c r="G49" i="3"/>
  <c r="M49" i="3" s="1"/>
  <c r="G50" i="3"/>
  <c r="G51" i="3"/>
  <c r="G52" i="3"/>
  <c r="M52" i="3" s="1"/>
  <c r="G53" i="3"/>
  <c r="H53" i="3" s="1"/>
  <c r="I53" i="3" s="1"/>
  <c r="G54" i="3"/>
  <c r="G55" i="3"/>
  <c r="G56" i="3"/>
  <c r="M56" i="3" s="1"/>
  <c r="G57" i="3"/>
  <c r="M57" i="3" s="1"/>
  <c r="G58" i="3"/>
  <c r="G59" i="3"/>
  <c r="G60" i="3"/>
  <c r="M60" i="3" s="1"/>
  <c r="G61" i="3"/>
  <c r="G62" i="3"/>
  <c r="G63" i="3"/>
  <c r="G64" i="3"/>
  <c r="H64" i="3" s="1"/>
  <c r="I64" i="3" s="1"/>
  <c r="G65" i="3"/>
  <c r="G66" i="3"/>
  <c r="G67" i="3"/>
  <c r="G68" i="3"/>
  <c r="G69" i="3"/>
  <c r="H69" i="3" s="1"/>
  <c r="I69" i="3" s="1"/>
  <c r="G70" i="3"/>
  <c r="H70" i="3" s="1"/>
  <c r="I70" i="3" s="1"/>
  <c r="G71" i="3"/>
  <c r="G72" i="3"/>
  <c r="M72" i="3" s="1"/>
  <c r="G73" i="3"/>
  <c r="G74" i="3"/>
  <c r="G75" i="3"/>
  <c r="G76" i="3"/>
  <c r="M76" i="3" s="1"/>
  <c r="G77" i="3"/>
  <c r="G78" i="3"/>
  <c r="G79" i="3"/>
  <c r="H79" i="3" s="1"/>
  <c r="I79" i="3" s="1"/>
  <c r="G80" i="3"/>
  <c r="M80" i="3" s="1"/>
  <c r="G81" i="3"/>
  <c r="H81" i="3" s="1"/>
  <c r="I81" i="3" s="1"/>
  <c r="G82" i="3"/>
  <c r="G83" i="3"/>
  <c r="G84" i="3"/>
  <c r="G85" i="3"/>
  <c r="G86" i="3"/>
  <c r="G87" i="3"/>
  <c r="G88" i="3"/>
  <c r="G89" i="3"/>
  <c r="G90" i="3"/>
  <c r="G91" i="3"/>
  <c r="G92" i="3"/>
  <c r="H92" i="3" s="1"/>
  <c r="I92" i="3" s="1"/>
  <c r="G93" i="3"/>
  <c r="G94" i="3"/>
  <c r="G95" i="3"/>
  <c r="G96" i="3"/>
  <c r="M96" i="3" s="1"/>
  <c r="G97" i="3"/>
  <c r="G98" i="3"/>
  <c r="G99" i="3"/>
  <c r="G100" i="3"/>
  <c r="M100" i="3" s="1"/>
  <c r="G101" i="3"/>
  <c r="G102" i="3"/>
  <c r="G103" i="3"/>
  <c r="G104" i="3"/>
  <c r="G105" i="3"/>
  <c r="G106" i="3"/>
  <c r="G107" i="3"/>
  <c r="G108" i="3"/>
  <c r="G109" i="3"/>
  <c r="M109" i="3" s="1"/>
  <c r="G110" i="3"/>
  <c r="G111" i="3"/>
  <c r="H111" i="3" s="1"/>
  <c r="I111" i="3" s="1"/>
  <c r="G112" i="3"/>
  <c r="G113" i="3"/>
  <c r="M113" i="3" s="1"/>
  <c r="G114" i="3"/>
  <c r="G115" i="3"/>
  <c r="G116" i="3"/>
  <c r="H116" i="3" s="1"/>
  <c r="I116" i="3" s="1"/>
  <c r="G117" i="3"/>
  <c r="G118" i="3"/>
  <c r="G119" i="3"/>
  <c r="G120" i="3"/>
  <c r="G121" i="3"/>
  <c r="H121" i="3" s="1"/>
  <c r="I121" i="3" s="1"/>
  <c r="G122" i="3"/>
  <c r="G123" i="3"/>
  <c r="H123" i="3" s="1"/>
  <c r="I123" i="3" s="1"/>
  <c r="G124" i="3"/>
  <c r="M124" i="3" s="1"/>
  <c r="G125" i="3"/>
  <c r="G126" i="3"/>
  <c r="G127" i="3"/>
  <c r="G128" i="3"/>
  <c r="G129" i="3"/>
  <c r="G130" i="3"/>
  <c r="G131" i="3"/>
  <c r="G132" i="3"/>
  <c r="H132" i="3" s="1"/>
  <c r="I132" i="3" s="1"/>
  <c r="G133" i="3"/>
  <c r="G134" i="3"/>
  <c r="G135" i="3"/>
  <c r="G136" i="3"/>
  <c r="M136" i="3" s="1"/>
  <c r="G137" i="3"/>
  <c r="G138" i="3"/>
  <c r="G139" i="3"/>
  <c r="G140" i="3"/>
  <c r="H140" i="3" s="1"/>
  <c r="I140" i="3" s="1"/>
  <c r="G141" i="3"/>
  <c r="H141" i="3" s="1"/>
  <c r="I141" i="3" s="1"/>
  <c r="G142" i="3"/>
  <c r="G143" i="3"/>
  <c r="G144" i="3"/>
  <c r="H144" i="3" s="1"/>
  <c r="I144" i="3" s="1"/>
  <c r="G145" i="3"/>
  <c r="M145" i="3" s="1"/>
  <c r="G146" i="3"/>
  <c r="G147" i="3"/>
  <c r="H147" i="3" s="1"/>
  <c r="I147" i="3" s="1"/>
  <c r="G148" i="3"/>
  <c r="G149" i="3"/>
  <c r="G150" i="3"/>
  <c r="G151" i="3"/>
  <c r="G152" i="3"/>
  <c r="H152" i="3" s="1"/>
  <c r="I152" i="3" s="1"/>
  <c r="G153" i="3"/>
  <c r="G154" i="3"/>
  <c r="G155" i="3"/>
  <c r="G156" i="3"/>
  <c r="H156" i="3" s="1"/>
  <c r="I156" i="3" s="1"/>
  <c r="G157" i="3"/>
  <c r="M157" i="3" s="1"/>
  <c r="G158" i="3"/>
  <c r="G159" i="3"/>
  <c r="G160" i="3"/>
  <c r="M160" i="3" s="1"/>
  <c r="G161" i="3"/>
  <c r="G162" i="3"/>
  <c r="G163" i="3"/>
  <c r="G164" i="3"/>
  <c r="M164" i="3" s="1"/>
  <c r="G165" i="3"/>
  <c r="G166" i="3"/>
  <c r="H166" i="3" s="1"/>
  <c r="I166" i="3" s="1"/>
  <c r="G167" i="3"/>
  <c r="G168" i="3"/>
  <c r="M168" i="3" s="1"/>
  <c r="G169" i="3"/>
  <c r="G170" i="3"/>
  <c r="G171" i="3"/>
  <c r="G172" i="3"/>
  <c r="H172" i="3" s="1"/>
  <c r="I172" i="3" s="1"/>
  <c r="G173" i="3"/>
  <c r="M173" i="3" s="1"/>
  <c r="G174" i="3"/>
  <c r="G175" i="3"/>
  <c r="G176" i="3"/>
  <c r="G177" i="3"/>
  <c r="G178" i="3"/>
  <c r="G179" i="3"/>
  <c r="G180" i="3"/>
  <c r="M180" i="3" s="1"/>
  <c r="G181" i="3"/>
  <c r="G182" i="3"/>
  <c r="G183" i="3"/>
  <c r="H183" i="3" s="1"/>
  <c r="I183" i="3" s="1"/>
  <c r="G184" i="3"/>
  <c r="M184" i="3" s="1"/>
  <c r="G185" i="3"/>
  <c r="G186" i="3"/>
  <c r="G187" i="3"/>
  <c r="G188" i="3"/>
  <c r="G189" i="3"/>
  <c r="G190" i="3"/>
  <c r="G191" i="3"/>
  <c r="G192" i="3"/>
  <c r="M192" i="3" s="1"/>
  <c r="G193" i="3"/>
  <c r="G194" i="3"/>
  <c r="G195" i="3"/>
  <c r="H195" i="3" s="1"/>
  <c r="I195" i="3" s="1"/>
  <c r="G196" i="3"/>
  <c r="H196" i="3" s="1"/>
  <c r="I196" i="3" s="1"/>
  <c r="G197" i="3"/>
  <c r="G198" i="3"/>
  <c r="G199" i="3"/>
  <c r="G200" i="3"/>
  <c r="M200" i="3" s="1"/>
  <c r="G201" i="3"/>
  <c r="G202" i="3"/>
  <c r="G203" i="3"/>
  <c r="G204" i="3"/>
  <c r="G205" i="3"/>
  <c r="M205" i="3" s="1"/>
  <c r="G206" i="3"/>
  <c r="G207" i="3"/>
  <c r="H207" i="3" s="1"/>
  <c r="I207" i="3" s="1"/>
  <c r="G208" i="3"/>
  <c r="G209" i="3"/>
  <c r="M209" i="3" s="1"/>
  <c r="G210" i="3"/>
  <c r="G211" i="3"/>
  <c r="G212" i="3"/>
  <c r="G213" i="3"/>
  <c r="G214" i="3"/>
  <c r="G215" i="3"/>
  <c r="G216" i="3"/>
  <c r="M216" i="3" s="1"/>
  <c r="G217" i="3"/>
  <c r="G218" i="3"/>
  <c r="G219" i="3"/>
  <c r="G220" i="3"/>
  <c r="M220" i="3" s="1"/>
  <c r="G221" i="3"/>
  <c r="M221" i="3" s="1"/>
  <c r="G222" i="3"/>
  <c r="G223" i="3"/>
  <c r="G224" i="3"/>
  <c r="H224" i="3" s="1"/>
  <c r="I224" i="3" s="1"/>
  <c r="G225" i="3"/>
  <c r="G226" i="3"/>
  <c r="G227" i="3"/>
  <c r="G228" i="3"/>
  <c r="M228" i="3" s="1"/>
  <c r="G229" i="3"/>
  <c r="M229" i="3" s="1"/>
  <c r="G230" i="3"/>
  <c r="G231" i="3"/>
  <c r="G232" i="3"/>
  <c r="H232" i="3" s="1"/>
  <c r="I232" i="3" s="1"/>
  <c r="G233" i="3"/>
  <c r="H233" i="3" s="1"/>
  <c r="I233" i="3" s="1"/>
  <c r="G234" i="3"/>
  <c r="G235" i="3"/>
  <c r="G236" i="3"/>
  <c r="M236" i="3" s="1"/>
  <c r="G237" i="3"/>
  <c r="M237" i="3" s="1"/>
  <c r="G238" i="3"/>
  <c r="G239" i="3"/>
  <c r="G240" i="3"/>
  <c r="H240" i="3" s="1"/>
  <c r="I240" i="3" s="1"/>
  <c r="G241" i="3"/>
  <c r="G242" i="3"/>
  <c r="G243" i="3"/>
  <c r="G244" i="3"/>
  <c r="H244" i="3" s="1"/>
  <c r="I244" i="3" s="1"/>
  <c r="G245" i="3"/>
  <c r="M245" i="3" s="1"/>
  <c r="G246" i="3"/>
  <c r="G247" i="3"/>
  <c r="G248" i="3"/>
  <c r="G249" i="3"/>
  <c r="G250" i="3"/>
  <c r="G251" i="3"/>
  <c r="G252" i="3"/>
  <c r="G253" i="3"/>
  <c r="M253" i="3" s="1"/>
  <c r="G254" i="3"/>
  <c r="G255" i="3"/>
  <c r="G256" i="3"/>
  <c r="M256" i="3" s="1"/>
  <c r="G257" i="3"/>
  <c r="M257" i="3" s="1"/>
  <c r="G258" i="3"/>
  <c r="G259" i="3"/>
  <c r="G260" i="3"/>
  <c r="G261" i="3"/>
  <c r="G262" i="3"/>
  <c r="G263" i="3"/>
  <c r="G264" i="3"/>
  <c r="H264" i="3" s="1"/>
  <c r="I264" i="3" s="1"/>
  <c r="G265" i="3"/>
  <c r="M265" i="3" s="1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M280" i="3" s="1"/>
  <c r="G281" i="3"/>
  <c r="H281" i="3" s="1"/>
  <c r="I281" i="3" s="1"/>
  <c r="G282" i="3"/>
  <c r="G283" i="3"/>
  <c r="G284" i="3"/>
  <c r="H284" i="3" s="1"/>
  <c r="I284" i="3" s="1"/>
  <c r="G285" i="3"/>
  <c r="G286" i="3"/>
  <c r="G287" i="3"/>
  <c r="G288" i="3"/>
  <c r="M288" i="3" s="1"/>
  <c r="G289" i="3"/>
  <c r="G290" i="3"/>
  <c r="G291" i="3"/>
  <c r="G292" i="3"/>
  <c r="H292" i="3" s="1"/>
  <c r="I292" i="3" s="1"/>
  <c r="G293" i="3"/>
  <c r="G294" i="3"/>
  <c r="G295" i="3"/>
  <c r="G296" i="3"/>
  <c r="M296" i="3" s="1"/>
  <c r="G297" i="3"/>
  <c r="G298" i="3"/>
  <c r="G299" i="3"/>
  <c r="G300" i="3"/>
  <c r="H300" i="3" s="1"/>
  <c r="I300" i="3" s="1"/>
  <c r="G301" i="3"/>
  <c r="M301" i="3" s="1"/>
  <c r="G302" i="3"/>
  <c r="G303" i="3"/>
  <c r="G304" i="3"/>
  <c r="M304" i="3" s="1"/>
  <c r="G305" i="3"/>
  <c r="G306" i="3"/>
  <c r="G307" i="3"/>
  <c r="G308" i="3"/>
  <c r="G309" i="3"/>
  <c r="H309" i="3" s="1"/>
  <c r="I309" i="3" s="1"/>
  <c r="G310" i="3"/>
  <c r="G311" i="3"/>
  <c r="G312" i="3"/>
  <c r="G313" i="3"/>
  <c r="M313" i="3" s="1"/>
  <c r="G314" i="3"/>
  <c r="G315" i="3"/>
  <c r="G316" i="3"/>
  <c r="G317" i="3"/>
  <c r="M317" i="3" s="1"/>
  <c r="G318" i="3"/>
  <c r="G319" i="3"/>
  <c r="G320" i="3"/>
  <c r="G321" i="3"/>
  <c r="G322" i="3"/>
  <c r="G323" i="3"/>
  <c r="G324" i="3"/>
  <c r="H324" i="3" s="1"/>
  <c r="I324" i="3" s="1"/>
  <c r="G325" i="3"/>
  <c r="G326" i="3"/>
  <c r="G327" i="3"/>
  <c r="G328" i="3"/>
  <c r="M328" i="3" s="1"/>
  <c r="G329" i="3"/>
  <c r="G330" i="3"/>
  <c r="G331" i="3"/>
  <c r="G332" i="3"/>
  <c r="G333" i="3"/>
  <c r="G334" i="3"/>
  <c r="G335" i="3"/>
  <c r="G336" i="3"/>
  <c r="G337" i="3"/>
  <c r="G338" i="3"/>
  <c r="H338" i="3" s="1"/>
  <c r="I338" i="3" s="1"/>
  <c r="G339" i="3"/>
  <c r="G340" i="3"/>
  <c r="M340" i="3" s="1"/>
  <c r="G341" i="3"/>
  <c r="G342" i="3"/>
  <c r="G343" i="3"/>
  <c r="G344" i="3"/>
  <c r="M344" i="3" s="1"/>
  <c r="G345" i="3"/>
  <c r="M345" i="3" s="1"/>
  <c r="G346" i="3"/>
  <c r="G347" i="3"/>
  <c r="G348" i="3"/>
  <c r="H348" i="3" s="1"/>
  <c r="I348" i="3" s="1"/>
  <c r="G349" i="3"/>
  <c r="G350" i="3"/>
  <c r="G351" i="3"/>
  <c r="G352" i="3"/>
  <c r="G353" i="3"/>
  <c r="G354" i="3"/>
  <c r="G355" i="3"/>
  <c r="G356" i="3"/>
  <c r="G357" i="3"/>
  <c r="M357" i="3" s="1"/>
  <c r="G358" i="3"/>
  <c r="G359" i="3"/>
  <c r="G360" i="3"/>
  <c r="H360" i="3" s="1"/>
  <c r="I360" i="3" s="1"/>
  <c r="G361" i="3"/>
  <c r="G362" i="3"/>
  <c r="G363" i="3"/>
  <c r="G364" i="3"/>
  <c r="G365" i="3"/>
  <c r="G366" i="3"/>
  <c r="G367" i="3"/>
  <c r="G368" i="3"/>
  <c r="H368" i="3" s="1"/>
  <c r="I368" i="3" s="1"/>
  <c r="G369" i="3"/>
  <c r="H369" i="3" s="1"/>
  <c r="I369" i="3" s="1"/>
  <c r="G370" i="3"/>
  <c r="G371" i="3"/>
  <c r="G372" i="3"/>
  <c r="G373" i="3"/>
  <c r="G374" i="3"/>
  <c r="G375" i="3"/>
  <c r="G376" i="3"/>
  <c r="M376" i="3" s="1"/>
  <c r="G377" i="3"/>
  <c r="G378" i="3"/>
  <c r="G379" i="3"/>
  <c r="G380" i="3"/>
  <c r="M380" i="3" s="1"/>
  <c r="G381" i="3"/>
  <c r="M381" i="3" s="1"/>
  <c r="G382" i="3"/>
  <c r="G383" i="3"/>
  <c r="G384" i="3"/>
  <c r="G385" i="3"/>
  <c r="M385" i="3" s="1"/>
  <c r="G386" i="3"/>
  <c r="G387" i="3"/>
  <c r="G388" i="3"/>
  <c r="G389" i="3"/>
  <c r="G390" i="3"/>
  <c r="G391" i="3"/>
  <c r="G392" i="3"/>
  <c r="M392" i="3" s="1"/>
  <c r="G393" i="3"/>
  <c r="G394" i="3"/>
  <c r="G395" i="3"/>
  <c r="G396" i="3"/>
  <c r="M396" i="3" s="1"/>
  <c r="G397" i="3"/>
  <c r="M397" i="3" s="1"/>
  <c r="G398" i="3"/>
  <c r="G399" i="3"/>
  <c r="G400" i="3"/>
  <c r="H400" i="3" s="1"/>
  <c r="I400" i="3" s="1"/>
  <c r="G401" i="3"/>
  <c r="G402" i="3"/>
  <c r="G403" i="3"/>
  <c r="G404" i="3"/>
  <c r="M404" i="3" s="1"/>
  <c r="G405" i="3"/>
  <c r="M405" i="3" s="1"/>
  <c r="G406" i="3"/>
  <c r="G407" i="3"/>
  <c r="G408" i="3"/>
  <c r="H408" i="3" s="1"/>
  <c r="I408" i="3" s="1"/>
  <c r="G409" i="3"/>
  <c r="H409" i="3" s="1"/>
  <c r="I409" i="3" s="1"/>
  <c r="G410" i="3"/>
  <c r="G411" i="3"/>
  <c r="G412" i="3"/>
  <c r="H412" i="3" s="1"/>
  <c r="I412" i="3" s="1"/>
  <c r="G413" i="3"/>
  <c r="M413" i="3" s="1"/>
  <c r="G414" i="3"/>
  <c r="H414" i="3" s="1"/>
  <c r="I414" i="3" s="1"/>
  <c r="G415" i="3"/>
  <c r="H415" i="3" s="1"/>
  <c r="I415" i="3" s="1"/>
  <c r="G416" i="3"/>
  <c r="H416" i="3" s="1"/>
  <c r="I416" i="3" s="1"/>
  <c r="G417" i="3"/>
  <c r="H417" i="3" s="1"/>
  <c r="I417" i="3" s="1"/>
  <c r="G418" i="3"/>
  <c r="G419" i="3"/>
  <c r="G420" i="3"/>
  <c r="H420" i="3" s="1"/>
  <c r="I420" i="3" s="1"/>
  <c r="G421" i="3"/>
  <c r="M421" i="3" s="1"/>
  <c r="G422" i="3"/>
  <c r="G423" i="3"/>
  <c r="G424" i="3"/>
  <c r="H424" i="3" s="1"/>
  <c r="I424" i="3" s="1"/>
  <c r="G425" i="3"/>
  <c r="G426" i="3"/>
  <c r="G427" i="3"/>
  <c r="G428" i="3"/>
  <c r="H428" i="3" s="1"/>
  <c r="I428" i="3" s="1"/>
  <c r="G429" i="3"/>
  <c r="G430" i="3"/>
  <c r="G431" i="3"/>
  <c r="G432" i="3"/>
  <c r="G433" i="3"/>
  <c r="H433" i="3" s="1"/>
  <c r="I433" i="3" s="1"/>
  <c r="G434" i="3"/>
  <c r="G435" i="3"/>
  <c r="G436" i="3"/>
  <c r="H436" i="3" s="1"/>
  <c r="I436" i="3" s="1"/>
  <c r="G437" i="3"/>
  <c r="G438" i="3"/>
  <c r="G439" i="3"/>
  <c r="G440" i="3"/>
  <c r="M440" i="3" s="1"/>
  <c r="G441" i="3"/>
  <c r="G442" i="3"/>
  <c r="G443" i="3"/>
  <c r="G444" i="3"/>
  <c r="G445" i="3"/>
  <c r="G446" i="3"/>
  <c r="G447" i="3"/>
  <c r="G448" i="3"/>
  <c r="M448" i="3" s="1"/>
  <c r="G449" i="3"/>
  <c r="M449" i="3" s="1"/>
  <c r="G450" i="3"/>
  <c r="G451" i="3"/>
  <c r="G452" i="3"/>
  <c r="M452" i="3" s="1"/>
  <c r="G453" i="3"/>
  <c r="G454" i="3"/>
  <c r="G455" i="3"/>
  <c r="G456" i="3"/>
  <c r="H456" i="3" s="1"/>
  <c r="I456" i="3" s="1"/>
  <c r="G457" i="3"/>
  <c r="G458" i="3"/>
  <c r="G459" i="3"/>
  <c r="G460" i="3"/>
  <c r="H460" i="3" s="1"/>
  <c r="I460" i="3" s="1"/>
  <c r="G461" i="3"/>
  <c r="G462" i="3"/>
  <c r="G463" i="3"/>
  <c r="G464" i="3"/>
  <c r="M464" i="3" s="1"/>
  <c r="G465" i="3"/>
  <c r="M465" i="3" s="1"/>
  <c r="G466" i="3"/>
  <c r="G467" i="3"/>
  <c r="G468" i="3"/>
  <c r="G469" i="3"/>
  <c r="M469" i="3" s="1"/>
  <c r="G470" i="3"/>
  <c r="G471" i="3"/>
  <c r="G472" i="3"/>
  <c r="M472" i="3" s="1"/>
  <c r="G473" i="3"/>
  <c r="G474" i="3"/>
  <c r="H474" i="3" s="1"/>
  <c r="I474" i="3" s="1"/>
  <c r="G475" i="3"/>
  <c r="G476" i="3"/>
  <c r="M476" i="3" s="1"/>
  <c r="G477" i="3"/>
  <c r="G478" i="3"/>
  <c r="G479" i="3"/>
  <c r="G480" i="3"/>
  <c r="H480" i="3" s="1"/>
  <c r="I480" i="3" s="1"/>
  <c r="G481" i="3"/>
  <c r="G482" i="3"/>
  <c r="G483" i="3"/>
  <c r="G484" i="3"/>
  <c r="M484" i="3" s="1"/>
  <c r="G485" i="3"/>
  <c r="G486" i="3"/>
  <c r="G487" i="3"/>
  <c r="G488" i="3"/>
  <c r="M488" i="3" s="1"/>
  <c r="G489" i="3"/>
  <c r="G490" i="3"/>
  <c r="G491" i="3"/>
  <c r="G492" i="3"/>
  <c r="M492" i="3" s="1"/>
  <c r="G493" i="3"/>
  <c r="M493" i="3" s="1"/>
  <c r="G494" i="3"/>
  <c r="G495" i="3"/>
  <c r="G496" i="3"/>
  <c r="H496" i="3" s="1"/>
  <c r="I496" i="3" s="1"/>
  <c r="G497" i="3"/>
  <c r="G498" i="3"/>
  <c r="G499" i="3"/>
  <c r="G500" i="3"/>
  <c r="M500" i="3" s="1"/>
  <c r="G501" i="3"/>
  <c r="G502" i="3"/>
  <c r="G503" i="3"/>
  <c r="G504" i="3"/>
  <c r="G505" i="3"/>
  <c r="M505" i="3" s="1"/>
  <c r="G506" i="3"/>
  <c r="H506" i="3" s="1"/>
  <c r="I506" i="3" s="1"/>
  <c r="G507" i="3"/>
  <c r="G508" i="3"/>
  <c r="G509" i="3"/>
  <c r="M509" i="3" s="1"/>
  <c r="G510" i="3"/>
  <c r="G511" i="3"/>
  <c r="H511" i="3" s="1"/>
  <c r="I511" i="3" s="1"/>
  <c r="G512" i="3"/>
  <c r="M512" i="3" s="1"/>
  <c r="G513" i="3"/>
  <c r="M513" i="3" s="1"/>
  <c r="G514" i="3"/>
  <c r="G515" i="3"/>
  <c r="G516" i="3"/>
  <c r="G517" i="3"/>
  <c r="G518" i="3"/>
  <c r="H518" i="3" s="1"/>
  <c r="I518" i="3" s="1"/>
  <c r="G519" i="3"/>
  <c r="G520" i="3"/>
  <c r="M520" i="3" s="1"/>
  <c r="G521" i="3"/>
  <c r="G522" i="3"/>
  <c r="G523" i="3"/>
  <c r="G524" i="3"/>
  <c r="G525" i="3"/>
  <c r="G526" i="3"/>
  <c r="G527" i="3"/>
  <c r="G528" i="3"/>
  <c r="M528" i="3" s="1"/>
  <c r="G529" i="3"/>
  <c r="M529" i="3" s="1"/>
  <c r="G530" i="3"/>
  <c r="G531" i="3"/>
  <c r="G532" i="3"/>
  <c r="G533" i="3"/>
  <c r="G534" i="3"/>
  <c r="G535" i="3"/>
  <c r="G536" i="3"/>
  <c r="G537" i="3"/>
  <c r="G538" i="3"/>
  <c r="G539" i="3"/>
  <c r="G540" i="3"/>
  <c r="G541" i="3"/>
  <c r="H541" i="3" s="1"/>
  <c r="I541" i="3" s="1"/>
  <c r="G542" i="3"/>
  <c r="G543" i="3"/>
  <c r="G544" i="3"/>
  <c r="M544" i="3" s="1"/>
  <c r="G545" i="3"/>
  <c r="M545" i="3" s="1"/>
  <c r="G546" i="3"/>
  <c r="G547" i="3"/>
  <c r="G548" i="3"/>
  <c r="H548" i="3" s="1"/>
  <c r="I548" i="3" s="1"/>
  <c r="G549" i="3"/>
  <c r="G550" i="3"/>
  <c r="G551" i="3"/>
  <c r="G552" i="3"/>
  <c r="G553" i="3"/>
  <c r="H553" i="3" s="1"/>
  <c r="I553" i="3" s="1"/>
  <c r="G554" i="3"/>
  <c r="G555" i="3"/>
  <c r="G556" i="3"/>
  <c r="G557" i="3"/>
  <c r="H557" i="3" s="1"/>
  <c r="I557" i="3" s="1"/>
  <c r="G558" i="3"/>
  <c r="H558" i="3" s="1"/>
  <c r="I558" i="3" s="1"/>
  <c r="G559" i="3"/>
  <c r="G560" i="3"/>
  <c r="H560" i="3" s="1"/>
  <c r="I560" i="3" s="1"/>
  <c r="G561" i="3"/>
  <c r="G562" i="3"/>
  <c r="G563" i="3"/>
  <c r="G564" i="3"/>
  <c r="G565" i="3"/>
  <c r="G566" i="3"/>
  <c r="G567" i="3"/>
  <c r="G568" i="3"/>
  <c r="H568" i="3" s="1"/>
  <c r="I568" i="3" s="1"/>
  <c r="G569" i="3"/>
  <c r="G570" i="3"/>
  <c r="G571" i="3"/>
  <c r="G572" i="3"/>
  <c r="M572" i="3" s="1"/>
  <c r="G573" i="3"/>
  <c r="G574" i="3"/>
  <c r="G575" i="3"/>
  <c r="G576" i="3"/>
  <c r="H576" i="3" s="1"/>
  <c r="I576" i="3" s="1"/>
  <c r="G577" i="3"/>
  <c r="M577" i="3" s="1"/>
  <c r="G578" i="3"/>
  <c r="G579" i="3"/>
  <c r="G580" i="3"/>
  <c r="M580" i="3" s="1"/>
  <c r="G581" i="3"/>
  <c r="G582" i="3"/>
  <c r="G583" i="3"/>
  <c r="G584" i="3"/>
  <c r="M584" i="3" s="1"/>
  <c r="G585" i="3"/>
  <c r="M585" i="3" s="1"/>
  <c r="G586" i="3"/>
  <c r="G587" i="3"/>
  <c r="G588" i="3"/>
  <c r="H588" i="3" s="1"/>
  <c r="I588" i="3" s="1"/>
  <c r="G589" i="3"/>
  <c r="H589" i="3" s="1"/>
  <c r="I589" i="3" s="1"/>
  <c r="G590" i="3"/>
  <c r="G591" i="3"/>
  <c r="G592" i="3"/>
  <c r="G593" i="3"/>
  <c r="G594" i="3"/>
  <c r="G595" i="3"/>
  <c r="G596" i="3"/>
  <c r="M596" i="3" s="1"/>
  <c r="G597" i="3"/>
  <c r="H597" i="3" s="1"/>
  <c r="I597" i="3" s="1"/>
  <c r="G598" i="3"/>
  <c r="G599" i="3"/>
  <c r="G600" i="3"/>
  <c r="H600" i="3" s="1"/>
  <c r="I600" i="3" s="1"/>
  <c r="G601" i="3"/>
  <c r="M601" i="3" s="1"/>
  <c r="G602" i="3"/>
  <c r="G603" i="3"/>
  <c r="G604" i="3"/>
  <c r="H604" i="3" s="1"/>
  <c r="I604" i="3" s="1"/>
  <c r="G605" i="3"/>
  <c r="M605" i="3" s="1"/>
  <c r="G606" i="3"/>
  <c r="G607" i="3"/>
  <c r="H607" i="3" s="1"/>
  <c r="I607" i="3" s="1"/>
  <c r="G608" i="3"/>
  <c r="H608" i="3" s="1"/>
  <c r="I608" i="3" s="1"/>
  <c r="G609" i="3"/>
  <c r="M609" i="3" s="1"/>
  <c r="G610" i="3"/>
  <c r="G611" i="3"/>
  <c r="G612" i="3"/>
  <c r="G613" i="3"/>
  <c r="G614" i="3"/>
  <c r="G615" i="3"/>
  <c r="G616" i="3"/>
  <c r="M616" i="3" s="1"/>
  <c r="G617" i="3"/>
  <c r="G618" i="3"/>
  <c r="G619" i="3"/>
  <c r="G620" i="3"/>
  <c r="H620" i="3" s="1"/>
  <c r="I620" i="3" s="1"/>
  <c r="G621" i="3"/>
  <c r="G622" i="3"/>
  <c r="G623" i="3"/>
  <c r="H623" i="3" s="1"/>
  <c r="I623" i="3" s="1"/>
  <c r="G624" i="3"/>
  <c r="M624" i="3" s="1"/>
  <c r="G625" i="3"/>
  <c r="M625" i="3" s="1"/>
  <c r="G626" i="3"/>
  <c r="G627" i="3"/>
  <c r="G628" i="3"/>
  <c r="M628" i="3" s="1"/>
  <c r="G629" i="3"/>
  <c r="G630" i="3"/>
  <c r="G631" i="3"/>
  <c r="G632" i="3"/>
  <c r="G633" i="3"/>
  <c r="M633" i="3" s="1"/>
  <c r="G634" i="3"/>
  <c r="G635" i="3"/>
  <c r="G636" i="3"/>
  <c r="G637" i="3"/>
  <c r="M637" i="3" s="1"/>
  <c r="G638" i="3"/>
  <c r="G639" i="3"/>
  <c r="G640" i="3"/>
  <c r="G641" i="3"/>
  <c r="G642" i="3"/>
  <c r="G643" i="3"/>
  <c r="G644" i="3"/>
  <c r="M644" i="3" s="1"/>
  <c r="G645" i="3"/>
  <c r="M645" i="3" s="1"/>
  <c r="G646" i="3"/>
  <c r="G647" i="3"/>
  <c r="G648" i="3"/>
  <c r="G649" i="3"/>
  <c r="M649" i="3" s="1"/>
  <c r="G650" i="3"/>
  <c r="G651" i="3"/>
  <c r="G652" i="3"/>
  <c r="M652" i="3" s="1"/>
  <c r="G653" i="3"/>
  <c r="H653" i="3" s="1"/>
  <c r="I653" i="3" s="1"/>
  <c r="G654" i="3"/>
  <c r="G655" i="3"/>
  <c r="G656" i="3"/>
  <c r="H656" i="3" s="1"/>
  <c r="I656" i="3" s="1"/>
  <c r="G657" i="3"/>
  <c r="M657" i="3" s="1"/>
  <c r="G658" i="3"/>
  <c r="G659" i="3"/>
  <c r="G660" i="3"/>
  <c r="M660" i="3" s="1"/>
  <c r="G661" i="3"/>
  <c r="G662" i="3"/>
  <c r="H662" i="3" s="1"/>
  <c r="I662" i="3" s="1"/>
  <c r="G663" i="3"/>
  <c r="G664" i="3"/>
  <c r="M664" i="3" s="1"/>
  <c r="G665" i="3"/>
  <c r="M665" i="3" s="1"/>
  <c r="G666" i="3"/>
  <c r="G667" i="3"/>
  <c r="G668" i="3"/>
  <c r="M668" i="3" s="1"/>
  <c r="G669" i="3"/>
  <c r="G670" i="3"/>
  <c r="G671" i="3"/>
  <c r="G672" i="3"/>
  <c r="M672" i="3" s="1"/>
  <c r="G673" i="3"/>
  <c r="G674" i="3"/>
  <c r="G675" i="3"/>
  <c r="G676" i="3"/>
  <c r="M676" i="3" s="1"/>
  <c r="G677" i="3"/>
  <c r="G678" i="3"/>
  <c r="H678" i="3" s="1"/>
  <c r="I678" i="3" s="1"/>
  <c r="G679" i="3"/>
  <c r="G680" i="3"/>
  <c r="H680" i="3" s="1"/>
  <c r="I680" i="3" s="1"/>
  <c r="G681" i="3"/>
  <c r="M681" i="3" s="1"/>
  <c r="G682" i="3"/>
  <c r="G683" i="3"/>
  <c r="G684" i="3"/>
  <c r="H684" i="3" s="1"/>
  <c r="I684" i="3" s="1"/>
  <c r="G685" i="3"/>
  <c r="M685" i="3" s="1"/>
  <c r="G686" i="3"/>
  <c r="G687" i="3"/>
  <c r="H687" i="3" s="1"/>
  <c r="I687" i="3" s="1"/>
  <c r="G688" i="3"/>
  <c r="H688" i="3" s="1"/>
  <c r="I688" i="3" s="1"/>
  <c r="G689" i="3"/>
  <c r="G690" i="3"/>
  <c r="G691" i="3"/>
  <c r="G692" i="3"/>
  <c r="M692" i="3" s="1"/>
  <c r="G693" i="3"/>
  <c r="M693" i="3" s="1"/>
  <c r="G694" i="3"/>
  <c r="G695" i="3"/>
  <c r="G696" i="3"/>
  <c r="H696" i="3" s="1"/>
  <c r="I696" i="3" s="1"/>
  <c r="G697" i="3"/>
  <c r="M697" i="3" s="1"/>
  <c r="G698" i="3"/>
  <c r="G699" i="3"/>
  <c r="G700" i="3"/>
  <c r="M700" i="3" s="1"/>
  <c r="G701" i="3"/>
  <c r="G702" i="3"/>
  <c r="G703" i="3"/>
  <c r="H703" i="3" s="1"/>
  <c r="I703" i="3" s="1"/>
  <c r="G704" i="3"/>
  <c r="H704" i="3" s="1"/>
  <c r="I704" i="3" s="1"/>
  <c r="G705" i="3"/>
  <c r="M705" i="3" s="1"/>
  <c r="G706" i="3"/>
  <c r="G707" i="3"/>
  <c r="G708" i="3"/>
  <c r="G709" i="3"/>
  <c r="M709" i="3" s="1"/>
  <c r="G710" i="3"/>
  <c r="G711" i="3"/>
  <c r="G712" i="3"/>
  <c r="M712" i="3" s="1"/>
  <c r="G713" i="3"/>
  <c r="M713" i="3" s="1"/>
  <c r="G714" i="3"/>
  <c r="G715" i="3"/>
  <c r="G716" i="3"/>
  <c r="M716" i="3" s="1"/>
  <c r="G717" i="3"/>
  <c r="M717" i="3" s="1"/>
  <c r="G718" i="3"/>
  <c r="G719" i="3"/>
  <c r="G720" i="3"/>
  <c r="G721" i="3"/>
  <c r="M721" i="3" s="1"/>
  <c r="G722" i="3"/>
  <c r="G723" i="3"/>
  <c r="G724" i="3"/>
  <c r="G725" i="3"/>
  <c r="H725" i="3" s="1"/>
  <c r="I725" i="3" s="1"/>
  <c r="G726" i="3"/>
  <c r="G727" i="3"/>
  <c r="G728" i="3"/>
  <c r="M728" i="3" s="1"/>
  <c r="G729" i="3"/>
  <c r="M729" i="3" s="1"/>
  <c r="G730" i="3"/>
  <c r="G731" i="3"/>
  <c r="G732" i="3"/>
  <c r="G733" i="3"/>
  <c r="M733" i="3" s="1"/>
  <c r="G734" i="3"/>
  <c r="G735" i="3"/>
  <c r="G736" i="3"/>
  <c r="M736" i="3" s="1"/>
  <c r="G737" i="3"/>
  <c r="M737" i="3" s="1"/>
  <c r="G738" i="3"/>
  <c r="G739" i="3"/>
  <c r="G740" i="3"/>
  <c r="G741" i="3"/>
  <c r="G742" i="3"/>
  <c r="G743" i="3"/>
  <c r="G744" i="3"/>
  <c r="M744" i="3" s="1"/>
  <c r="G745" i="3"/>
  <c r="M745" i="3" s="1"/>
  <c r="G746" i="3"/>
  <c r="G747" i="3"/>
  <c r="G748" i="3"/>
  <c r="G749" i="3"/>
  <c r="G750" i="3"/>
  <c r="G751" i="3"/>
  <c r="G752" i="3"/>
  <c r="M752" i="3" s="1"/>
  <c r="G753" i="3"/>
  <c r="M753" i="3" s="1"/>
  <c r="G754" i="3"/>
  <c r="G755" i="3"/>
  <c r="G756" i="3"/>
  <c r="G757" i="3"/>
  <c r="H757" i="3" s="1"/>
  <c r="I757" i="3" s="1"/>
  <c r="G758" i="3"/>
  <c r="G759" i="3"/>
  <c r="H759" i="3" s="1"/>
  <c r="I759" i="3" s="1"/>
  <c r="G760" i="3"/>
  <c r="M760" i="3" s="1"/>
  <c r="G761" i="3"/>
  <c r="G762" i="3"/>
  <c r="G763" i="3"/>
  <c r="G764" i="3"/>
  <c r="M764" i="3" s="1"/>
  <c r="G765" i="3"/>
  <c r="H765" i="3" s="1"/>
  <c r="I765" i="3" s="1"/>
  <c r="G766" i="3"/>
  <c r="G767" i="3"/>
  <c r="G768" i="3"/>
  <c r="G769" i="3"/>
  <c r="H769" i="3" s="1"/>
  <c r="I769" i="3" s="1"/>
  <c r="G770" i="3"/>
  <c r="G771" i="3"/>
  <c r="G772" i="3"/>
  <c r="M772" i="3" s="1"/>
  <c r="G773" i="3"/>
  <c r="M773" i="3" s="1"/>
  <c r="G774" i="3"/>
  <c r="G775" i="3"/>
  <c r="G776" i="3"/>
  <c r="H776" i="3" s="1"/>
  <c r="I776" i="3" s="1"/>
  <c r="G777" i="3"/>
  <c r="G778" i="3"/>
  <c r="G779" i="3"/>
  <c r="G780" i="3"/>
  <c r="G781" i="3"/>
  <c r="G782" i="3"/>
  <c r="G783" i="3"/>
  <c r="G784" i="3"/>
  <c r="G785" i="3"/>
  <c r="M785" i="3" s="1"/>
  <c r="G786" i="3"/>
  <c r="G787" i="3"/>
  <c r="G788" i="3"/>
  <c r="G789" i="3"/>
  <c r="M789" i="3" s="1"/>
  <c r="G790" i="3"/>
  <c r="G791" i="3"/>
  <c r="G792" i="3"/>
  <c r="G793" i="3"/>
  <c r="G794" i="3"/>
  <c r="G795" i="3"/>
  <c r="G796" i="3"/>
  <c r="H796" i="3" s="1"/>
  <c r="I796" i="3" s="1"/>
  <c r="G797" i="3"/>
  <c r="H797" i="3" s="1"/>
  <c r="I797" i="3" s="1"/>
  <c r="G798" i="3"/>
  <c r="G799" i="3"/>
  <c r="G800" i="3"/>
  <c r="H800" i="3" s="1"/>
  <c r="I800" i="3" s="1"/>
  <c r="G801" i="3"/>
  <c r="H801" i="3" s="1"/>
  <c r="I801" i="3" s="1"/>
  <c r="G802" i="3"/>
  <c r="G803" i="3"/>
  <c r="G804" i="3"/>
  <c r="G805" i="3"/>
  <c r="M805" i="3" s="1"/>
  <c r="G806" i="3"/>
  <c r="G807" i="3"/>
  <c r="G808" i="3"/>
  <c r="H808" i="3" s="1"/>
  <c r="I808" i="3" s="1"/>
  <c r="G809" i="3"/>
  <c r="H809" i="3" s="1"/>
  <c r="I809" i="3" s="1"/>
  <c r="G810" i="3"/>
  <c r="G811" i="3"/>
  <c r="G812" i="3"/>
  <c r="H812" i="3" s="1"/>
  <c r="I812" i="3" s="1"/>
  <c r="G813" i="3"/>
  <c r="G814" i="3"/>
  <c r="G815" i="3"/>
  <c r="G816" i="3"/>
  <c r="H816" i="3" s="1"/>
  <c r="I816" i="3" s="1"/>
  <c r="G817" i="3"/>
  <c r="H817" i="3" s="1"/>
  <c r="I817" i="3" s="1"/>
  <c r="G818" i="3"/>
  <c r="G819" i="3"/>
  <c r="G820" i="3"/>
  <c r="M820" i="3" s="1"/>
  <c r="G821" i="3"/>
  <c r="H821" i="3" s="1"/>
  <c r="I821" i="3" s="1"/>
  <c r="G822" i="3"/>
  <c r="G823" i="3"/>
  <c r="H823" i="3" s="1"/>
  <c r="I823" i="3" s="1"/>
  <c r="G824" i="3"/>
  <c r="M824" i="3" s="1"/>
  <c r="G825" i="3"/>
  <c r="G826" i="3"/>
  <c r="G827" i="3"/>
  <c r="G828" i="3"/>
  <c r="M828" i="3" s="1"/>
  <c r="G829" i="3"/>
  <c r="G830" i="3"/>
  <c r="H830" i="3" s="1"/>
  <c r="I830" i="3" s="1"/>
  <c r="G831" i="3"/>
  <c r="G832" i="3"/>
  <c r="M832" i="3" s="1"/>
  <c r="G833" i="3"/>
  <c r="G834" i="3"/>
  <c r="H834" i="3" s="1"/>
  <c r="I834" i="3" s="1"/>
  <c r="G835" i="3"/>
  <c r="G836" i="3"/>
  <c r="H836" i="3" s="1"/>
  <c r="I836" i="3" s="1"/>
  <c r="G837" i="3"/>
  <c r="H837" i="3" s="1"/>
  <c r="I837" i="3" s="1"/>
  <c r="G838" i="3"/>
  <c r="G839" i="3"/>
  <c r="G840" i="3"/>
  <c r="M840" i="3" s="1"/>
  <c r="G841" i="3"/>
  <c r="M841" i="3" s="1"/>
  <c r="G842" i="3"/>
  <c r="G843" i="3"/>
  <c r="G844" i="3"/>
  <c r="H844" i="3" s="1"/>
  <c r="I844" i="3" s="1"/>
  <c r="G845" i="3"/>
  <c r="G846" i="3"/>
  <c r="G847" i="3"/>
  <c r="G848" i="3"/>
  <c r="G849" i="3"/>
  <c r="G850" i="3"/>
  <c r="H850" i="3" s="1"/>
  <c r="I850" i="3" s="1"/>
  <c r="G851" i="3"/>
  <c r="G852" i="3"/>
  <c r="M852" i="3" s="1"/>
  <c r="G853" i="3"/>
  <c r="G854" i="3"/>
  <c r="G855" i="3"/>
  <c r="G856" i="3"/>
  <c r="M856" i="3" s="1"/>
  <c r="G857" i="3"/>
  <c r="H857" i="3" s="1"/>
  <c r="I857" i="3" s="1"/>
  <c r="G858" i="3"/>
  <c r="G859" i="3"/>
  <c r="G860" i="3"/>
  <c r="G861" i="3"/>
  <c r="M861" i="3" s="1"/>
  <c r="G862" i="3"/>
  <c r="G863" i="3"/>
  <c r="G864" i="3"/>
  <c r="G865" i="3"/>
  <c r="M865" i="3" s="1"/>
  <c r="H514" i="3"/>
  <c r="I514" i="3" s="1"/>
  <c r="H446" i="3"/>
  <c r="I446" i="3" s="1"/>
  <c r="H410" i="3"/>
  <c r="I410" i="3" s="1"/>
  <c r="H342" i="3"/>
  <c r="I342" i="3" s="1"/>
  <c r="H74" i="3"/>
  <c r="I74" i="3" s="1"/>
  <c r="H58" i="3"/>
  <c r="I58" i="3" s="1"/>
  <c r="H54" i="3"/>
  <c r="I54" i="3" s="1"/>
  <c r="H42" i="3"/>
  <c r="I42" i="3" s="1"/>
  <c r="H30" i="3"/>
  <c r="I30" i="3" s="1"/>
  <c r="H26" i="3"/>
  <c r="I26" i="3" s="1"/>
  <c r="B67" i="3"/>
  <c r="C67" i="3"/>
  <c r="H256" i="3"/>
  <c r="I256" i="3" s="1"/>
  <c r="H276" i="3"/>
  <c r="I276" i="3" s="1"/>
  <c r="M456" i="3"/>
  <c r="M568" i="3"/>
  <c r="K12" i="3"/>
  <c r="L12" i="3" s="1"/>
  <c r="K13" i="3"/>
  <c r="L13" i="3" s="1"/>
  <c r="K16" i="3"/>
  <c r="L16" i="3" s="1"/>
  <c r="K20" i="3"/>
  <c r="L20" i="3" s="1"/>
  <c r="K21" i="3"/>
  <c r="L21" i="3" s="1"/>
  <c r="K24" i="3"/>
  <c r="L24" i="3" s="1"/>
  <c r="K25" i="3"/>
  <c r="L25" i="3" s="1"/>
  <c r="K28" i="3"/>
  <c r="L28" i="3" s="1"/>
  <c r="K29" i="3"/>
  <c r="L29" i="3" s="1"/>
  <c r="K32" i="3"/>
  <c r="L32" i="3" s="1"/>
  <c r="K33" i="3"/>
  <c r="L33" i="3" s="1"/>
  <c r="K36" i="3"/>
  <c r="L36" i="3" s="1"/>
  <c r="K37" i="3"/>
  <c r="L37" i="3" s="1"/>
  <c r="K40" i="3"/>
  <c r="L40" i="3" s="1"/>
  <c r="K41" i="3"/>
  <c r="L41" i="3" s="1"/>
  <c r="K44" i="3"/>
  <c r="L44" i="3" s="1"/>
  <c r="K45" i="3"/>
  <c r="L45" i="3" s="1"/>
  <c r="K48" i="3"/>
  <c r="L48" i="3" s="1"/>
  <c r="K49" i="3"/>
  <c r="L49" i="3" s="1"/>
  <c r="K52" i="3"/>
  <c r="L52" i="3" s="1"/>
  <c r="K53" i="3"/>
  <c r="L53" i="3" s="1"/>
  <c r="K56" i="3"/>
  <c r="L56" i="3" s="1"/>
  <c r="K57" i="3"/>
  <c r="L57" i="3" s="1"/>
  <c r="K60" i="3"/>
  <c r="L60" i="3" s="1"/>
  <c r="K61" i="3"/>
  <c r="L61" i="3" s="1"/>
  <c r="K64" i="3"/>
  <c r="L64" i="3" s="1"/>
  <c r="K65" i="3"/>
  <c r="L65" i="3" s="1"/>
  <c r="K68" i="3"/>
  <c r="L68" i="3" s="1"/>
  <c r="K69" i="3"/>
  <c r="L69" i="3" s="1"/>
  <c r="K72" i="3"/>
  <c r="L72" i="3" s="1"/>
  <c r="K73" i="3"/>
  <c r="L73" i="3" s="1"/>
  <c r="K76" i="3"/>
  <c r="L76" i="3" s="1"/>
  <c r="K77" i="3"/>
  <c r="L77" i="3" s="1"/>
  <c r="K80" i="3"/>
  <c r="L80" i="3" s="1"/>
  <c r="K81" i="3"/>
  <c r="L81" i="3" s="1"/>
  <c r="K84" i="3"/>
  <c r="L84" i="3" s="1"/>
  <c r="K85" i="3"/>
  <c r="L85" i="3" s="1"/>
  <c r="K88" i="3"/>
  <c r="L88" i="3" s="1"/>
  <c r="K89" i="3"/>
  <c r="L89" i="3" s="1"/>
  <c r="K92" i="3"/>
  <c r="L92" i="3" s="1"/>
  <c r="K93" i="3"/>
  <c r="L93" i="3" s="1"/>
  <c r="K94" i="3"/>
  <c r="L94" i="3" s="1"/>
  <c r="K96" i="3"/>
  <c r="L96" i="3" s="1"/>
  <c r="K100" i="3"/>
  <c r="L100" i="3" s="1"/>
  <c r="K101" i="3"/>
  <c r="L101" i="3" s="1"/>
  <c r="K104" i="3"/>
  <c r="L104" i="3" s="1"/>
  <c r="K108" i="3"/>
  <c r="L108" i="3" s="1"/>
  <c r="K109" i="3"/>
  <c r="L109" i="3" s="1"/>
  <c r="K112" i="3"/>
  <c r="L112" i="3" s="1"/>
  <c r="K113" i="3"/>
  <c r="L113" i="3" s="1"/>
  <c r="K116" i="3"/>
  <c r="L116" i="3" s="1"/>
  <c r="K117" i="3"/>
  <c r="L117" i="3" s="1"/>
  <c r="K120" i="3"/>
  <c r="L120" i="3" s="1"/>
  <c r="K121" i="3"/>
  <c r="L121" i="3" s="1"/>
  <c r="K124" i="3"/>
  <c r="L124" i="3" s="1"/>
  <c r="K128" i="3"/>
  <c r="L128" i="3" s="1"/>
  <c r="K132" i="3"/>
  <c r="L132" i="3" s="1"/>
  <c r="K133" i="3"/>
  <c r="L133" i="3" s="1"/>
  <c r="K136" i="3"/>
  <c r="L136" i="3" s="1"/>
  <c r="K140" i="3"/>
  <c r="L140" i="3" s="1"/>
  <c r="K144" i="3"/>
  <c r="L144" i="3" s="1"/>
  <c r="K148" i="3"/>
  <c r="L148" i="3" s="1"/>
  <c r="K152" i="3"/>
  <c r="L152" i="3" s="1"/>
  <c r="K156" i="3"/>
  <c r="L156" i="3" s="1"/>
  <c r="M156" i="3"/>
  <c r="K160" i="3"/>
  <c r="L160" i="3" s="1"/>
  <c r="K164" i="3"/>
  <c r="L164" i="3" s="1"/>
  <c r="K165" i="3"/>
  <c r="L165" i="3" s="1"/>
  <c r="K168" i="3"/>
  <c r="L168" i="3" s="1"/>
  <c r="K172" i="3"/>
  <c r="L172" i="3" s="1"/>
  <c r="K176" i="3"/>
  <c r="L176" i="3" s="1"/>
  <c r="K180" i="3"/>
  <c r="L180" i="3" s="1"/>
  <c r="K184" i="3"/>
  <c r="L184" i="3" s="1"/>
  <c r="K188" i="3"/>
  <c r="L188" i="3" s="1"/>
  <c r="K192" i="3"/>
  <c r="L192" i="3" s="1"/>
  <c r="K196" i="3"/>
  <c r="L196" i="3" s="1"/>
  <c r="K197" i="3"/>
  <c r="L197" i="3" s="1"/>
  <c r="K200" i="3"/>
  <c r="L200" i="3" s="1"/>
  <c r="K204" i="3"/>
  <c r="L204" i="3" s="1"/>
  <c r="K205" i="3"/>
  <c r="L205" i="3" s="1"/>
  <c r="K208" i="3"/>
  <c r="L208" i="3" s="1"/>
  <c r="K212" i="3"/>
  <c r="L212" i="3" s="1"/>
  <c r="K216" i="3"/>
  <c r="L216" i="3" s="1"/>
  <c r="K220" i="3"/>
  <c r="L220" i="3" s="1"/>
  <c r="K221" i="3"/>
  <c r="L221" i="3" s="1"/>
  <c r="K224" i="3"/>
  <c r="L224" i="3" s="1"/>
  <c r="K228" i="3"/>
  <c r="L228" i="3" s="1"/>
  <c r="K232" i="3"/>
  <c r="L232" i="3" s="1"/>
  <c r="K233" i="3"/>
  <c r="L233" i="3" s="1"/>
  <c r="K236" i="3"/>
  <c r="L236" i="3" s="1"/>
  <c r="K240" i="3"/>
  <c r="L240" i="3" s="1"/>
  <c r="K241" i="3"/>
  <c r="L241" i="3" s="1"/>
  <c r="K244" i="3"/>
  <c r="L244" i="3" s="1"/>
  <c r="K248" i="3"/>
  <c r="L248" i="3" s="1"/>
  <c r="K252" i="3"/>
  <c r="L252" i="3" s="1"/>
  <c r="K256" i="3"/>
  <c r="L256" i="3" s="1"/>
  <c r="K260" i="3"/>
  <c r="L260" i="3" s="1"/>
  <c r="K264" i="3"/>
  <c r="L264" i="3" s="1"/>
  <c r="K265" i="3"/>
  <c r="L265" i="3" s="1"/>
  <c r="K268" i="3"/>
  <c r="L268" i="3" s="1"/>
  <c r="K272" i="3"/>
  <c r="L272" i="3" s="1"/>
  <c r="K273" i="3"/>
  <c r="L273" i="3" s="1"/>
  <c r="K276" i="3"/>
  <c r="L276" i="3" s="1"/>
  <c r="K280" i="3"/>
  <c r="L280" i="3" s="1"/>
  <c r="K284" i="3"/>
  <c r="L284" i="3" s="1"/>
  <c r="K288" i="3"/>
  <c r="L288" i="3" s="1"/>
  <c r="K292" i="3"/>
  <c r="L292" i="3" s="1"/>
  <c r="K293" i="3"/>
  <c r="L293" i="3" s="1"/>
  <c r="K296" i="3"/>
  <c r="L296" i="3" s="1"/>
  <c r="K300" i="3"/>
  <c r="L300" i="3" s="1"/>
  <c r="K304" i="3"/>
  <c r="L304" i="3" s="1"/>
  <c r="K308" i="3"/>
  <c r="L308" i="3" s="1"/>
  <c r="K312" i="3"/>
  <c r="L312" i="3" s="1"/>
  <c r="K316" i="3"/>
  <c r="L316" i="3" s="1"/>
  <c r="K317" i="3"/>
  <c r="L317" i="3" s="1"/>
  <c r="K320" i="3"/>
  <c r="L320" i="3" s="1"/>
  <c r="K324" i="3"/>
  <c r="L324" i="3" s="1"/>
  <c r="K328" i="3"/>
  <c r="L328" i="3" s="1"/>
  <c r="L330" i="3"/>
  <c r="K332" i="3"/>
  <c r="L332" i="3" s="1"/>
  <c r="K336" i="3"/>
  <c r="L336" i="3" s="1"/>
  <c r="K340" i="3"/>
  <c r="L340" i="3" s="1"/>
  <c r="K344" i="3"/>
  <c r="L344" i="3" s="1"/>
  <c r="K348" i="3"/>
  <c r="L348" i="3" s="1"/>
  <c r="K349" i="3"/>
  <c r="L349" i="3" s="1"/>
  <c r="K352" i="3"/>
  <c r="L352" i="3" s="1"/>
  <c r="K354" i="3"/>
  <c r="L354" i="3" s="1"/>
  <c r="K356" i="3"/>
  <c r="L356" i="3" s="1"/>
  <c r="L357" i="3"/>
  <c r="K360" i="3"/>
  <c r="L360" i="3" s="1"/>
  <c r="K364" i="3"/>
  <c r="L364" i="3" s="1"/>
  <c r="K368" i="3"/>
  <c r="L368" i="3" s="1"/>
  <c r="K372" i="3"/>
  <c r="L372" i="3" s="1"/>
  <c r="K374" i="3"/>
  <c r="L374" i="3" s="1"/>
  <c r="K376" i="3"/>
  <c r="L376" i="3" s="1"/>
  <c r="K380" i="3"/>
  <c r="L380" i="3" s="1"/>
  <c r="K384" i="3"/>
  <c r="L384" i="3" s="1"/>
  <c r="L386" i="3"/>
  <c r="K388" i="3"/>
  <c r="L388" i="3" s="1"/>
  <c r="K392" i="3"/>
  <c r="L392" i="3" s="1"/>
  <c r="K396" i="3"/>
  <c r="L396" i="3" s="1"/>
  <c r="K400" i="3"/>
  <c r="L400" i="3" s="1"/>
  <c r="K404" i="3"/>
  <c r="L404" i="3" s="1"/>
  <c r="K405" i="3"/>
  <c r="L405" i="3" s="1"/>
  <c r="K408" i="3"/>
  <c r="L408" i="3" s="1"/>
  <c r="K412" i="3"/>
  <c r="L412" i="3" s="1"/>
  <c r="K416" i="3"/>
  <c r="L416" i="3" s="1"/>
  <c r="K420" i="3"/>
  <c r="L420" i="3" s="1"/>
  <c r="M420" i="3"/>
  <c r="K424" i="3"/>
  <c r="L424" i="3" s="1"/>
  <c r="K428" i="3"/>
  <c r="L428" i="3" s="1"/>
  <c r="K429" i="3"/>
  <c r="L429" i="3" s="1"/>
  <c r="K432" i="3"/>
  <c r="L432" i="3" s="1"/>
  <c r="K436" i="3"/>
  <c r="L436" i="3" s="1"/>
  <c r="K440" i="3"/>
  <c r="L440" i="3" s="1"/>
  <c r="K444" i="3"/>
  <c r="L444" i="3" s="1"/>
  <c r="K445" i="3"/>
  <c r="L445" i="3" s="1"/>
  <c r="K448" i="3"/>
  <c r="L448" i="3" s="1"/>
  <c r="K449" i="3"/>
  <c r="L449" i="3" s="1"/>
  <c r="K452" i="3"/>
  <c r="L452" i="3" s="1"/>
  <c r="K456" i="3"/>
  <c r="L456" i="3" s="1"/>
  <c r="K460" i="3"/>
  <c r="L460" i="3" s="1"/>
  <c r="K464" i="3"/>
  <c r="L464" i="3" s="1"/>
  <c r="K465" i="3"/>
  <c r="L465" i="3" s="1"/>
  <c r="K468" i="3"/>
  <c r="L468" i="3" s="1"/>
  <c r="K472" i="3"/>
  <c r="L472" i="3" s="1"/>
  <c r="L473" i="3"/>
  <c r="K476" i="3"/>
  <c r="L476" i="3" s="1"/>
  <c r="K480" i="3"/>
  <c r="L480" i="3" s="1"/>
  <c r="K481" i="3"/>
  <c r="L481" i="3" s="1"/>
  <c r="K484" i="3"/>
  <c r="L484" i="3" s="1"/>
  <c r="K488" i="3"/>
  <c r="L488" i="3" s="1"/>
  <c r="K492" i="3"/>
  <c r="L492" i="3" s="1"/>
  <c r="K496" i="3"/>
  <c r="L496" i="3" s="1"/>
  <c r="K500" i="3"/>
  <c r="L500" i="3" s="1"/>
  <c r="K504" i="3"/>
  <c r="L504" i="3" s="1"/>
  <c r="K508" i="3"/>
  <c r="L508" i="3" s="1"/>
  <c r="K512" i="3"/>
  <c r="L512" i="3" s="1"/>
  <c r="K516" i="3"/>
  <c r="L516" i="3" s="1"/>
  <c r="K520" i="3"/>
  <c r="L520" i="3" s="1"/>
  <c r="K524" i="3"/>
  <c r="L524" i="3" s="1"/>
  <c r="K528" i="3"/>
  <c r="L528" i="3" s="1"/>
  <c r="K532" i="3"/>
  <c r="L532" i="3" s="1"/>
  <c r="K536" i="3"/>
  <c r="L536" i="3" s="1"/>
  <c r="K540" i="3"/>
  <c r="L540" i="3" s="1"/>
  <c r="K544" i="3"/>
  <c r="L544" i="3" s="1"/>
  <c r="L545" i="3"/>
  <c r="K548" i="3"/>
  <c r="L548" i="3" s="1"/>
  <c r="K552" i="3"/>
  <c r="L552" i="3" s="1"/>
  <c r="K556" i="3"/>
  <c r="L556" i="3" s="1"/>
  <c r="K560" i="3"/>
  <c r="L560" i="3" s="1"/>
  <c r="L561" i="3"/>
  <c r="K564" i="3"/>
  <c r="L564" i="3" s="1"/>
  <c r="K568" i="3"/>
  <c r="L568" i="3" s="1"/>
  <c r="K569" i="3"/>
  <c r="L569" i="3" s="1"/>
  <c r="K572" i="3"/>
  <c r="L572" i="3" s="1"/>
  <c r="K573" i="3"/>
  <c r="L573" i="3" s="1"/>
  <c r="K576" i="3"/>
  <c r="L576" i="3" s="1"/>
  <c r="K580" i="3"/>
  <c r="L580" i="3" s="1"/>
  <c r="K581" i="3"/>
  <c r="L581" i="3" s="1"/>
  <c r="K584" i="3"/>
  <c r="L584" i="3" s="1"/>
  <c r="K588" i="3"/>
  <c r="L588" i="3" s="1"/>
  <c r="K592" i="3"/>
  <c r="L592" i="3" s="1"/>
  <c r="K596" i="3"/>
  <c r="L596" i="3" s="1"/>
  <c r="K600" i="3"/>
  <c r="L600" i="3" s="1"/>
  <c r="K604" i="3"/>
  <c r="L604" i="3" s="1"/>
  <c r="K608" i="3"/>
  <c r="L608" i="3" s="1"/>
  <c r="K609" i="3"/>
  <c r="L609" i="3" s="1"/>
  <c r="K610" i="3"/>
  <c r="L610" i="3" s="1"/>
  <c r="K612" i="3"/>
  <c r="L612" i="3" s="1"/>
  <c r="K613" i="3"/>
  <c r="L613" i="3" s="1"/>
  <c r="K616" i="3"/>
  <c r="L616" i="3" s="1"/>
  <c r="K620" i="3"/>
  <c r="L620" i="3" s="1"/>
  <c r="K624" i="3"/>
  <c r="L624" i="3" s="1"/>
  <c r="K628" i="3"/>
  <c r="L628" i="3" s="1"/>
  <c r="K629" i="3"/>
  <c r="L629" i="3" s="1"/>
  <c r="K632" i="3"/>
  <c r="L632" i="3" s="1"/>
  <c r="K636" i="3"/>
  <c r="L636" i="3" s="1"/>
  <c r="K640" i="3"/>
  <c r="L640" i="3" s="1"/>
  <c r="K644" i="3"/>
  <c r="L644" i="3" s="1"/>
  <c r="K648" i="3"/>
  <c r="L648" i="3" s="1"/>
  <c r="K652" i="3"/>
  <c r="L652" i="3" s="1"/>
  <c r="K656" i="3"/>
  <c r="L656" i="3" s="1"/>
  <c r="K657" i="3"/>
  <c r="L657" i="3" s="1"/>
  <c r="K660" i="3"/>
  <c r="L660" i="3" s="1"/>
  <c r="K664" i="3"/>
  <c r="L664" i="3" s="1"/>
  <c r="K668" i="3"/>
  <c r="L668" i="3" s="1"/>
  <c r="K672" i="3"/>
  <c r="L672" i="3" s="1"/>
  <c r="K676" i="3"/>
  <c r="L676" i="3" s="1"/>
  <c r="K680" i="3"/>
  <c r="L680" i="3" s="1"/>
  <c r="K684" i="3"/>
  <c r="L684" i="3" s="1"/>
  <c r="K686" i="3"/>
  <c r="L686" i="3" s="1"/>
  <c r="K688" i="3"/>
  <c r="L688" i="3" s="1"/>
  <c r="K692" i="3"/>
  <c r="L692" i="3" s="1"/>
  <c r="K696" i="3"/>
  <c r="L696" i="3" s="1"/>
  <c r="K700" i="3"/>
  <c r="L700" i="3" s="1"/>
  <c r="K704" i="3"/>
  <c r="L704" i="3" s="1"/>
  <c r="K705" i="3"/>
  <c r="L705" i="3" s="1"/>
  <c r="K706" i="3"/>
  <c r="L706" i="3" s="1"/>
  <c r="K708" i="3"/>
  <c r="L708" i="3" s="1"/>
  <c r="K712" i="3"/>
  <c r="L712" i="3" s="1"/>
  <c r="K716" i="3"/>
  <c r="L716" i="3" s="1"/>
  <c r="K720" i="3"/>
  <c r="L720" i="3" s="1"/>
  <c r="K724" i="3"/>
  <c r="L724" i="3" s="1"/>
  <c r="K725" i="3"/>
  <c r="L725" i="3" s="1"/>
  <c r="K728" i="3"/>
  <c r="L728" i="3" s="1"/>
  <c r="K732" i="3"/>
  <c r="L732" i="3" s="1"/>
  <c r="K736" i="3"/>
  <c r="L736" i="3" s="1"/>
  <c r="K740" i="3"/>
  <c r="L740" i="3" s="1"/>
  <c r="K741" i="3"/>
  <c r="L741" i="3" s="1"/>
  <c r="K744" i="3"/>
  <c r="L744" i="3" s="1"/>
  <c r="K748" i="3"/>
  <c r="L748" i="3" s="1"/>
  <c r="K752" i="3"/>
  <c r="L752" i="3" s="1"/>
  <c r="K753" i="3"/>
  <c r="L753" i="3" s="1"/>
  <c r="K754" i="3"/>
  <c r="L754" i="3" s="1"/>
  <c r="K756" i="3"/>
  <c r="L756" i="3" s="1"/>
  <c r="K760" i="3"/>
  <c r="L760" i="3" s="1"/>
  <c r="K764" i="3"/>
  <c r="L764" i="3" s="1"/>
  <c r="K766" i="3"/>
  <c r="L766" i="3" s="1"/>
  <c r="K768" i="3"/>
  <c r="L768" i="3" s="1"/>
  <c r="K772" i="3"/>
  <c r="L772" i="3" s="1"/>
  <c r="K776" i="3"/>
  <c r="L776" i="3" s="1"/>
  <c r="K777" i="3"/>
  <c r="L777" i="3" s="1"/>
  <c r="K780" i="3"/>
  <c r="L780" i="3" s="1"/>
  <c r="K784" i="3"/>
  <c r="L784" i="3" s="1"/>
  <c r="K788" i="3"/>
  <c r="L788" i="3" s="1"/>
  <c r="K789" i="3"/>
  <c r="L789" i="3" s="1"/>
  <c r="K792" i="3"/>
  <c r="L792" i="3" s="1"/>
  <c r="K796" i="3"/>
  <c r="L796" i="3" s="1"/>
  <c r="K798" i="3"/>
  <c r="L798" i="3" s="1"/>
  <c r="K800" i="3"/>
  <c r="L800" i="3" s="1"/>
  <c r="K804" i="3"/>
  <c r="L804" i="3" s="1"/>
  <c r="K805" i="3"/>
  <c r="L805" i="3" s="1"/>
  <c r="K806" i="3"/>
  <c r="L806" i="3" s="1"/>
  <c r="K808" i="3"/>
  <c r="L808" i="3" s="1"/>
  <c r="K812" i="3"/>
  <c r="L812" i="3" s="1"/>
  <c r="K816" i="3"/>
  <c r="L816" i="3" s="1"/>
  <c r="K820" i="3"/>
  <c r="L820" i="3" s="1"/>
  <c r="K821" i="3"/>
  <c r="L821" i="3" s="1"/>
  <c r="K824" i="3"/>
  <c r="L824" i="3" s="1"/>
  <c r="K828" i="3"/>
  <c r="L828" i="3" s="1"/>
  <c r="K829" i="3"/>
  <c r="L829" i="3" s="1"/>
  <c r="K832" i="3"/>
  <c r="L832" i="3" s="1"/>
  <c r="K836" i="3"/>
  <c r="L836" i="3" s="1"/>
  <c r="K837" i="3"/>
  <c r="L837" i="3" s="1"/>
  <c r="K840" i="3"/>
  <c r="L840" i="3" s="1"/>
  <c r="K844" i="3"/>
  <c r="L844" i="3" s="1"/>
  <c r="K848" i="3"/>
  <c r="L848" i="3" s="1"/>
  <c r="K852" i="3"/>
  <c r="L852" i="3" s="1"/>
  <c r="K856" i="3"/>
  <c r="L856" i="3" s="1"/>
  <c r="K857" i="3"/>
  <c r="L857" i="3" s="1"/>
  <c r="K860" i="3"/>
  <c r="L860" i="3" s="1"/>
  <c r="K864" i="3"/>
  <c r="L864" i="3" s="1"/>
  <c r="K865" i="3"/>
  <c r="L865" i="3" s="1"/>
  <c r="H100" i="3"/>
  <c r="I100" i="3" s="1"/>
  <c r="H190" i="3"/>
  <c r="I190" i="3" s="1"/>
  <c r="H192" i="3"/>
  <c r="I192" i="3" s="1"/>
  <c r="H206" i="3"/>
  <c r="I206" i="3" s="1"/>
  <c r="H234" i="3"/>
  <c r="I234" i="3" s="1"/>
  <c r="H328" i="3"/>
  <c r="I328" i="3" s="1"/>
  <c r="H358" i="3"/>
  <c r="I358" i="3" s="1"/>
  <c r="H552" i="3"/>
  <c r="I552" i="3" s="1"/>
  <c r="H644" i="3"/>
  <c r="I644" i="3" s="1"/>
  <c r="K5" i="3"/>
  <c r="L5" i="3" s="1"/>
  <c r="H6" i="3"/>
  <c r="I6" i="3" s="1"/>
  <c r="K8" i="3"/>
  <c r="L8" i="3" s="1"/>
  <c r="J3" i="3"/>
  <c r="K3" i="3" s="1"/>
  <c r="L3" i="3" s="1"/>
  <c r="G3" i="3"/>
  <c r="H3" i="3" s="1"/>
  <c r="I3" i="3" s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B15" i="1"/>
  <c r="B14" i="1"/>
  <c r="B12" i="1"/>
  <c r="S24" i="1"/>
  <c r="R24" i="1"/>
  <c r="F2" i="2"/>
  <c r="J21" i="2" s="1"/>
  <c r="E2" i="2"/>
  <c r="I19" i="2" s="1"/>
  <c r="D2" i="2"/>
  <c r="H21" i="2" s="1"/>
  <c r="C2" i="2"/>
  <c r="G19" i="2" s="1"/>
  <c r="B2" i="2"/>
  <c r="L14" i="1"/>
  <c r="L15" i="1" s="1"/>
  <c r="N14" i="1"/>
  <c r="N15" i="1" s="1"/>
  <c r="N16" i="1" s="1"/>
  <c r="N17" i="1" s="1"/>
  <c r="M14" i="1"/>
  <c r="M15" i="1" s="1"/>
  <c r="M16" i="1" s="1"/>
  <c r="M17" i="1" s="1"/>
  <c r="AJ22" i="1"/>
  <c r="AJ21" i="1"/>
  <c r="AJ19" i="1"/>
  <c r="AJ18" i="1"/>
  <c r="AJ17" i="1"/>
  <c r="AJ15" i="1"/>
  <c r="AJ14" i="1"/>
  <c r="AJ13" i="1"/>
  <c r="AJ11" i="1"/>
  <c r="AJ10" i="1"/>
  <c r="AJ9" i="1"/>
  <c r="AJ7" i="1"/>
  <c r="AJ6" i="1"/>
  <c r="AJ5" i="1"/>
  <c r="AJ4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N22" i="1"/>
  <c r="AN23" i="1"/>
  <c r="AN24" i="1"/>
  <c r="AN25" i="1"/>
  <c r="AN27" i="1"/>
  <c r="AN28" i="1"/>
  <c r="AN29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E17" i="1"/>
  <c r="AE18" i="1"/>
  <c r="AE19" i="1"/>
  <c r="AE21" i="1"/>
  <c r="AE22" i="1"/>
  <c r="AE15" i="1"/>
  <c r="AE14" i="1"/>
  <c r="AE11" i="1"/>
  <c r="AE10" i="1"/>
  <c r="AE7" i="1"/>
  <c r="AE6" i="1"/>
  <c r="AE4" i="1"/>
  <c r="AA15" i="1"/>
  <c r="AA14" i="1"/>
  <c r="AA13" i="1"/>
  <c r="AA11" i="1"/>
  <c r="AA10" i="1"/>
  <c r="AA9" i="1"/>
  <c r="AA7" i="1"/>
  <c r="AA6" i="1"/>
  <c r="AA5" i="1"/>
  <c r="AA4" i="1"/>
  <c r="R10" i="1"/>
  <c r="R9" i="1"/>
  <c r="R7" i="1"/>
  <c r="R5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V10" i="1"/>
  <c r="V11" i="1"/>
  <c r="V13" i="1"/>
  <c r="V14" i="1"/>
  <c r="V15" i="1"/>
  <c r="V9" i="1"/>
  <c r="V7" i="1"/>
  <c r="V6" i="1"/>
  <c r="V5" i="1"/>
  <c r="V4" i="1"/>
  <c r="P10" i="1"/>
  <c r="P4" i="1"/>
  <c r="M9" i="1"/>
  <c r="E4" i="1"/>
  <c r="F4" i="1" s="1"/>
  <c r="G4" i="1" s="1"/>
  <c r="B4" i="1"/>
  <c r="D32" i="1"/>
  <c r="D33" i="1"/>
  <c r="D36" i="1"/>
  <c r="D37" i="1"/>
  <c r="D40" i="1"/>
  <c r="D41" i="1"/>
  <c r="D44" i="1"/>
  <c r="D45" i="1"/>
  <c r="D48" i="1"/>
  <c r="D49" i="1"/>
  <c r="D31" i="1"/>
  <c r="C32" i="1"/>
  <c r="C33" i="1"/>
  <c r="C34" i="1"/>
  <c r="C36" i="1"/>
  <c r="C37" i="1"/>
  <c r="C38" i="1"/>
  <c r="C40" i="1"/>
  <c r="C41" i="1"/>
  <c r="C42" i="1"/>
  <c r="C31" i="1"/>
  <c r="B34" i="1"/>
  <c r="B36" i="1"/>
  <c r="B37" i="1"/>
  <c r="C28" i="1"/>
  <c r="C18" i="1"/>
  <c r="C19" i="1"/>
  <c r="C20" i="1"/>
  <c r="C22" i="1"/>
  <c r="C23" i="1"/>
  <c r="C24" i="1"/>
  <c r="C26" i="1"/>
  <c r="C27" i="1"/>
  <c r="C17" i="1"/>
  <c r="B18" i="1"/>
  <c r="B20" i="1"/>
  <c r="B22" i="1"/>
  <c r="B23" i="1"/>
  <c r="Q6" i="1" l="1"/>
  <c r="B13" i="1"/>
  <c r="B52" i="1"/>
  <c r="B10" i="1"/>
  <c r="B56" i="1"/>
  <c r="M4" i="1"/>
  <c r="Q4" i="1"/>
  <c r="D4" i="1"/>
  <c r="E59" i="1"/>
  <c r="E55" i="1"/>
  <c r="E67" i="1"/>
  <c r="AJ8" i="1"/>
  <c r="AJ16" i="1"/>
  <c r="D47" i="1"/>
  <c r="D43" i="1"/>
  <c r="D39" i="1"/>
  <c r="D54" i="1"/>
  <c r="D58" i="1"/>
  <c r="D67" i="1"/>
  <c r="D38" i="1"/>
  <c r="D51" i="1"/>
  <c r="C25" i="1"/>
  <c r="C21" i="1"/>
  <c r="C43" i="1"/>
  <c r="C39" i="1"/>
  <c r="C35" i="1"/>
  <c r="C59" i="1"/>
  <c r="C63" i="1"/>
  <c r="C29" i="1"/>
  <c r="AA8" i="1"/>
  <c r="B21" i="1"/>
  <c r="R8" i="1"/>
  <c r="B35" i="1"/>
  <c r="B51" i="1"/>
  <c r="B17" i="1"/>
  <c r="AX5" i="1"/>
  <c r="AX11" i="1"/>
  <c r="AX19" i="1"/>
  <c r="R4" i="1"/>
  <c r="AV6" i="1"/>
  <c r="AV14" i="1"/>
  <c r="AV18" i="1"/>
  <c r="AV5" i="1"/>
  <c r="AX4" i="1"/>
  <c r="AX8" i="1"/>
  <c r="AX12" i="1"/>
  <c r="AX20" i="1"/>
  <c r="H464" i="3"/>
  <c r="I464" i="3" s="1"/>
  <c r="M292" i="3"/>
  <c r="H824" i="3"/>
  <c r="I824" i="3" s="1"/>
  <c r="M428" i="3"/>
  <c r="H652" i="3"/>
  <c r="I652" i="3" s="1"/>
  <c r="H664" i="3"/>
  <c r="I664" i="3" s="1"/>
  <c r="M368" i="3"/>
  <c r="M140" i="3"/>
  <c r="M617" i="3"/>
  <c r="M776" i="3"/>
  <c r="M548" i="3"/>
  <c r="M842" i="3"/>
  <c r="H736" i="3"/>
  <c r="I736" i="3" s="1"/>
  <c r="M696" i="3"/>
  <c r="M808" i="3"/>
  <c r="H712" i="3"/>
  <c r="I712" i="3" s="1"/>
  <c r="H528" i="3"/>
  <c r="I528" i="3" s="1"/>
  <c r="M576" i="3"/>
  <c r="M800" i="3"/>
  <c r="M560" i="3"/>
  <c r="K842" i="3"/>
  <c r="L842" i="3" s="1"/>
  <c r="M64" i="3"/>
  <c r="H716" i="3"/>
  <c r="I716" i="3" s="1"/>
  <c r="M608" i="3"/>
  <c r="M496" i="3"/>
  <c r="M412" i="3"/>
  <c r="H280" i="3"/>
  <c r="I280" i="3" s="1"/>
  <c r="H220" i="3"/>
  <c r="I220" i="3" s="1"/>
  <c r="M836" i="3"/>
  <c r="H856" i="3"/>
  <c r="I856" i="3" s="1"/>
  <c r="H580" i="3"/>
  <c r="I580" i="3" s="1"/>
  <c r="H488" i="3"/>
  <c r="I488" i="3" s="1"/>
  <c r="H396" i="3"/>
  <c r="I396" i="3" s="1"/>
  <c r="H216" i="3"/>
  <c r="I216" i="3" s="1"/>
  <c r="M656" i="3"/>
  <c r="M604" i="3"/>
  <c r="M300" i="3"/>
  <c r="M844" i="3"/>
  <c r="M704" i="3"/>
  <c r="H304" i="3"/>
  <c r="I304" i="3" s="1"/>
  <c r="H72" i="3"/>
  <c r="I72" i="3" s="1"/>
  <c r="H792" i="3"/>
  <c r="I792" i="3" s="1"/>
  <c r="M792" i="3"/>
  <c r="H356" i="3"/>
  <c r="I356" i="3" s="1"/>
  <c r="M356" i="3"/>
  <c r="M212" i="3"/>
  <c r="H212" i="3"/>
  <c r="I212" i="3" s="1"/>
  <c r="H764" i="3"/>
  <c r="I764" i="3" s="1"/>
  <c r="H672" i="3"/>
  <c r="I672" i="3" s="1"/>
  <c r="H616" i="3"/>
  <c r="I616" i="3" s="1"/>
  <c r="H520" i="3"/>
  <c r="I520" i="3" s="1"/>
  <c r="H448" i="3"/>
  <c r="I448" i="3" s="1"/>
  <c r="H376" i="3"/>
  <c r="I376" i="3" s="1"/>
  <c r="H296" i="3"/>
  <c r="I296" i="3" s="1"/>
  <c r="H228" i="3"/>
  <c r="I228" i="3" s="1"/>
  <c r="H184" i="3"/>
  <c r="I184" i="3" s="1"/>
  <c r="H52" i="3"/>
  <c r="I52" i="3" s="1"/>
  <c r="M684" i="3"/>
  <c r="M132" i="3"/>
  <c r="H624" i="3"/>
  <c r="I624" i="3" s="1"/>
  <c r="H584" i="3"/>
  <c r="I584" i="3" s="1"/>
  <c r="H344" i="3"/>
  <c r="I344" i="3" s="1"/>
  <c r="M224" i="3"/>
  <c r="H56" i="3"/>
  <c r="I56" i="3" s="1"/>
  <c r="H689" i="3"/>
  <c r="I689" i="3" s="1"/>
  <c r="M689" i="3"/>
  <c r="H612" i="3"/>
  <c r="I612" i="3" s="1"/>
  <c r="M612" i="3"/>
  <c r="M444" i="3"/>
  <c r="H444" i="3"/>
  <c r="I444" i="3" s="1"/>
  <c r="M332" i="3"/>
  <c r="H332" i="3"/>
  <c r="I332" i="3" s="1"/>
  <c r="K154" i="3"/>
  <c r="L154" i="3" s="1"/>
  <c r="M154" i="3"/>
  <c r="H744" i="3"/>
  <c r="I744" i="3" s="1"/>
  <c r="H668" i="3"/>
  <c r="I668" i="3" s="1"/>
  <c r="H512" i="3"/>
  <c r="I512" i="3" s="1"/>
  <c r="H472" i="3"/>
  <c r="I472" i="3" s="1"/>
  <c r="H288" i="3"/>
  <c r="I288" i="3" s="1"/>
  <c r="H236" i="3"/>
  <c r="I236" i="3" s="1"/>
  <c r="H200" i="3"/>
  <c r="I200" i="3" s="1"/>
  <c r="H180" i="3"/>
  <c r="I180" i="3" s="1"/>
  <c r="M620" i="3"/>
  <c r="M348" i="3"/>
  <c r="M116" i="3"/>
  <c r="M854" i="3"/>
  <c r="M786" i="3"/>
  <c r="M718" i="3"/>
  <c r="M466" i="3"/>
  <c r="M458" i="3"/>
  <c r="M214" i="3"/>
  <c r="M62" i="3"/>
  <c r="M22" i="3"/>
  <c r="H449" i="3"/>
  <c r="I449" i="3" s="1"/>
  <c r="M799" i="3"/>
  <c r="K799" i="3"/>
  <c r="L799" i="3" s="1"/>
  <c r="M207" i="3"/>
  <c r="K207" i="3"/>
  <c r="L207" i="3" s="1"/>
  <c r="M187" i="3"/>
  <c r="M171" i="3"/>
  <c r="M139" i="3"/>
  <c r="M95" i="3"/>
  <c r="H529" i="3"/>
  <c r="I529" i="3" s="1"/>
  <c r="H505" i="3"/>
  <c r="I505" i="3" s="1"/>
  <c r="M393" i="3"/>
  <c r="H393" i="3"/>
  <c r="I393" i="3" s="1"/>
  <c r="M417" i="3"/>
  <c r="M37" i="3"/>
  <c r="M837" i="3"/>
  <c r="H545" i="3"/>
  <c r="I545" i="3" s="1"/>
  <c r="M816" i="3"/>
  <c r="M804" i="3"/>
  <c r="M796" i="3"/>
  <c r="M780" i="3"/>
  <c r="M768" i="3"/>
  <c r="M720" i="3"/>
  <c r="M688" i="3"/>
  <c r="M680" i="3"/>
  <c r="M636" i="3"/>
  <c r="M588" i="3"/>
  <c r="M564" i="3"/>
  <c r="M552" i="3"/>
  <c r="M536" i="3"/>
  <c r="M516" i="3"/>
  <c r="M508" i="3"/>
  <c r="M480" i="3"/>
  <c r="M468" i="3"/>
  <c r="M372" i="3"/>
  <c r="M308" i="3"/>
  <c r="M264" i="3"/>
  <c r="M252" i="3"/>
  <c r="M240" i="3"/>
  <c r="M232" i="3"/>
  <c r="M188" i="3"/>
  <c r="M172" i="3"/>
  <c r="M144" i="3"/>
  <c r="M92" i="3"/>
  <c r="M44" i="3"/>
  <c r="M32" i="3"/>
  <c r="M297" i="3"/>
  <c r="H297" i="3"/>
  <c r="I297" i="3" s="1"/>
  <c r="M65" i="3"/>
  <c r="H65" i="3"/>
  <c r="I65" i="3" s="1"/>
  <c r="H21" i="3"/>
  <c r="I21" i="3" s="1"/>
  <c r="M21" i="3"/>
  <c r="M459" i="3"/>
  <c r="K459" i="3"/>
  <c r="L459" i="3" s="1"/>
  <c r="M251" i="3"/>
  <c r="K251" i="3"/>
  <c r="L251" i="3" s="1"/>
  <c r="H865" i="3"/>
  <c r="I865" i="3" s="1"/>
  <c r="H633" i="3"/>
  <c r="I633" i="3" s="1"/>
  <c r="H601" i="3"/>
  <c r="I601" i="3" s="1"/>
  <c r="H257" i="3"/>
  <c r="I257" i="3" s="1"/>
  <c r="H49" i="3"/>
  <c r="I49" i="3" s="1"/>
  <c r="M597" i="3"/>
  <c r="H413" i="3"/>
  <c r="I413" i="3" s="1"/>
  <c r="M223" i="3"/>
  <c r="H745" i="3"/>
  <c r="I745" i="3" s="1"/>
  <c r="H713" i="3"/>
  <c r="I713" i="3" s="1"/>
  <c r="H617" i="3"/>
  <c r="I617" i="3" s="1"/>
  <c r="H421" i="3"/>
  <c r="I421" i="3" s="1"/>
  <c r="H313" i="3"/>
  <c r="I313" i="3" s="1"/>
  <c r="H33" i="3"/>
  <c r="I33" i="3" s="1"/>
  <c r="M553" i="3"/>
  <c r="M541" i="3"/>
  <c r="K319" i="3"/>
  <c r="L319" i="3" s="1"/>
  <c r="K187" i="3"/>
  <c r="L187" i="3" s="1"/>
  <c r="M765" i="3"/>
  <c r="M141" i="3"/>
  <c r="M241" i="3"/>
  <c r="H241" i="3"/>
  <c r="I241" i="3" s="1"/>
  <c r="M127" i="3"/>
  <c r="K127" i="3"/>
  <c r="L127" i="3" s="1"/>
  <c r="H785" i="3"/>
  <c r="I785" i="3" s="1"/>
  <c r="H465" i="3"/>
  <c r="I465" i="3" s="1"/>
  <c r="M433" i="3"/>
  <c r="K387" i="3"/>
  <c r="L387" i="3" s="1"/>
  <c r="M53" i="3"/>
  <c r="M119" i="3"/>
  <c r="H265" i="3"/>
  <c r="I265" i="3" s="1"/>
  <c r="H237" i="3"/>
  <c r="I237" i="3" s="1"/>
  <c r="H145" i="3"/>
  <c r="I145" i="3" s="1"/>
  <c r="M409" i="3"/>
  <c r="M369" i="3"/>
  <c r="M857" i="3"/>
  <c r="M849" i="3"/>
  <c r="M825" i="3"/>
  <c r="M809" i="3"/>
  <c r="M793" i="3"/>
  <c r="M781" i="3"/>
  <c r="M757" i="3"/>
  <c r="M858" i="3"/>
  <c r="M838" i="3"/>
  <c r="M822" i="3"/>
  <c r="M810" i="3"/>
  <c r="M806" i="3"/>
  <c r="M754" i="3"/>
  <c r="M750" i="3"/>
  <c r="M738" i="3"/>
  <c r="M734" i="3"/>
  <c r="M730" i="3"/>
  <c r="M714" i="3"/>
  <c r="M598" i="3"/>
  <c r="M594" i="3"/>
  <c r="M426" i="3"/>
  <c r="M418" i="3"/>
  <c r="M406" i="3"/>
  <c r="M390" i="3"/>
  <c r="M318" i="3"/>
  <c r="M314" i="3"/>
  <c r="M286" i="3"/>
  <c r="M254" i="3"/>
  <c r="M234" i="3"/>
  <c r="M226" i="3"/>
  <c r="M202" i="3"/>
  <c r="M194" i="3"/>
  <c r="M134" i="3"/>
  <c r="M126" i="3"/>
  <c r="M122" i="3"/>
  <c r="M106" i="3"/>
  <c r="M78" i="3"/>
  <c r="M749" i="3"/>
  <c r="M741" i="3"/>
  <c r="M725" i="3"/>
  <c r="M673" i="3"/>
  <c r="M661" i="3"/>
  <c r="M653" i="3"/>
  <c r="M641" i="3"/>
  <c r="M629" i="3"/>
  <c r="M621" i="3"/>
  <c r="M593" i="3"/>
  <c r="M589" i="3"/>
  <c r="M581" i="3"/>
  <c r="M573" i="3"/>
  <c r="M565" i="3"/>
  <c r="M549" i="3"/>
  <c r="M537" i="3"/>
  <c r="M533" i="3"/>
  <c r="M525" i="3"/>
  <c r="M521" i="3"/>
  <c r="M501" i="3"/>
  <c r="M489" i="3"/>
  <c r="M481" i="3"/>
  <c r="M477" i="3"/>
  <c r="M445" i="3"/>
  <c r="M441" i="3"/>
  <c r="M401" i="3"/>
  <c r="M361" i="3"/>
  <c r="M333" i="3"/>
  <c r="M281" i="3"/>
  <c r="M269" i="3"/>
  <c r="M225" i="3"/>
  <c r="M217" i="3"/>
  <c r="M169" i="3"/>
  <c r="M161" i="3"/>
  <c r="M129" i="3"/>
  <c r="M117" i="3"/>
  <c r="M29" i="3"/>
  <c r="M25" i="3"/>
  <c r="M451" i="3"/>
  <c r="K451" i="3"/>
  <c r="L451" i="3" s="1"/>
  <c r="M179" i="3"/>
  <c r="K179" i="3"/>
  <c r="L179" i="3" s="1"/>
  <c r="M435" i="3"/>
  <c r="M310" i="3"/>
  <c r="K310" i="3"/>
  <c r="L310" i="3" s="1"/>
  <c r="K294" i="3"/>
  <c r="L294" i="3" s="1"/>
  <c r="M294" i="3"/>
  <c r="M282" i="3"/>
  <c r="K282" i="3"/>
  <c r="L282" i="3" s="1"/>
  <c r="M218" i="3"/>
  <c r="K218" i="3"/>
  <c r="L218" i="3" s="1"/>
  <c r="K190" i="3"/>
  <c r="L190" i="3" s="1"/>
  <c r="M190" i="3"/>
  <c r="K166" i="3"/>
  <c r="L166" i="3" s="1"/>
  <c r="M166" i="3"/>
  <c r="M158" i="3"/>
  <c r="K158" i="3"/>
  <c r="L158" i="3" s="1"/>
  <c r="M110" i="3"/>
  <c r="K110" i="3"/>
  <c r="L110" i="3" s="1"/>
  <c r="M38" i="3"/>
  <c r="K38" i="3"/>
  <c r="L38" i="3" s="1"/>
  <c r="M34" i="3"/>
  <c r="K34" i="3"/>
  <c r="L34" i="3" s="1"/>
  <c r="M18" i="3"/>
  <c r="K18" i="3"/>
  <c r="L18" i="3" s="1"/>
  <c r="M131" i="3"/>
  <c r="K131" i="3"/>
  <c r="L131" i="3" s="1"/>
  <c r="M7" i="3"/>
  <c r="K355" i="3"/>
  <c r="L355" i="3" s="1"/>
  <c r="M259" i="3"/>
  <c r="K851" i="3"/>
  <c r="L851" i="3" s="1"/>
  <c r="K843" i="3"/>
  <c r="L843" i="3" s="1"/>
  <c r="K822" i="3"/>
  <c r="L822" i="3" s="1"/>
  <c r="K598" i="3"/>
  <c r="L598" i="3" s="1"/>
  <c r="K291" i="3"/>
  <c r="L291" i="3" s="1"/>
  <c r="K171" i="3"/>
  <c r="L171" i="3" s="1"/>
  <c r="K139" i="3"/>
  <c r="L139" i="3" s="1"/>
  <c r="M442" i="3"/>
  <c r="M331" i="3"/>
  <c r="M262" i="3"/>
  <c r="M819" i="3"/>
  <c r="K443" i="3"/>
  <c r="L443" i="3" s="1"/>
  <c r="M443" i="3"/>
  <c r="M163" i="3"/>
  <c r="K163" i="3"/>
  <c r="L163" i="3" s="1"/>
  <c r="K307" i="3"/>
  <c r="L307" i="3" s="1"/>
  <c r="K738" i="3"/>
  <c r="L738" i="3" s="1"/>
  <c r="K838" i="3"/>
  <c r="L838" i="3" s="1"/>
  <c r="K827" i="3"/>
  <c r="L827" i="3" s="1"/>
  <c r="K810" i="3"/>
  <c r="L810" i="3" s="1"/>
  <c r="K363" i="3"/>
  <c r="L363" i="3" s="1"/>
  <c r="K286" i="3"/>
  <c r="L286" i="3" s="1"/>
  <c r="K279" i="3"/>
  <c r="L279" i="3" s="1"/>
  <c r="K95" i="3"/>
  <c r="L95" i="3" s="1"/>
  <c r="M206" i="3"/>
  <c r="M863" i="3"/>
  <c r="M859" i="3"/>
  <c r="M855" i="3"/>
  <c r="M847" i="3"/>
  <c r="M839" i="3"/>
  <c r="M835" i="3"/>
  <c r="M831" i="3"/>
  <c r="M815" i="3"/>
  <c r="M811" i="3"/>
  <c r="M807" i="3"/>
  <c r="M803" i="3"/>
  <c r="M795" i="3"/>
  <c r="M791" i="3"/>
  <c r="M787" i="3"/>
  <c r="M467" i="3"/>
  <c r="M427" i="3"/>
  <c r="M419" i="3"/>
  <c r="M411" i="3"/>
  <c r="M403" i="3"/>
  <c r="M395" i="3"/>
  <c r="M379" i="3"/>
  <c r="M371" i="3"/>
  <c r="M347" i="3"/>
  <c r="M339" i="3"/>
  <c r="M327" i="3"/>
  <c r="M323" i="3"/>
  <c r="M315" i="3"/>
  <c r="M311" i="3"/>
  <c r="M303" i="3"/>
  <c r="M299" i="3"/>
  <c r="M295" i="3"/>
  <c r="M287" i="3"/>
  <c r="M283" i="3"/>
  <c r="M275" i="3"/>
  <c r="M271" i="3"/>
  <c r="M267" i="3"/>
  <c r="M263" i="3"/>
  <c r="M255" i="3"/>
  <c r="M247" i="3"/>
  <c r="M243" i="3"/>
  <c r="M239" i="3"/>
  <c r="M235" i="3"/>
  <c r="M231" i="3"/>
  <c r="M227" i="3"/>
  <c r="M219" i="3"/>
  <c r="M215" i="3"/>
  <c r="M211" i="3"/>
  <c r="M203" i="3"/>
  <c r="M199" i="3"/>
  <c r="M191" i="3"/>
  <c r="M175" i="3"/>
  <c r="M167" i="3"/>
  <c r="M159" i="3"/>
  <c r="M155" i="3"/>
  <c r="M151" i="3"/>
  <c r="M147" i="3"/>
  <c r="M143" i="3"/>
  <c r="M135" i="3"/>
  <c r="M115" i="3"/>
  <c r="M107" i="3"/>
  <c r="M103" i="3"/>
  <c r="M99" i="3"/>
  <c r="M91" i="3"/>
  <c r="M87" i="3"/>
  <c r="M83" i="3"/>
  <c r="M67" i="3"/>
  <c r="M17" i="3"/>
  <c r="K17" i="3"/>
  <c r="L17" i="3" s="1"/>
  <c r="M826" i="3"/>
  <c r="M814" i="3"/>
  <c r="M798" i="3"/>
  <c r="M794" i="3"/>
  <c r="M758" i="3"/>
  <c r="M746" i="3"/>
  <c r="M742" i="3"/>
  <c r="M726" i="3"/>
  <c r="M722" i="3"/>
  <c r="M710" i="3"/>
  <c r="M706" i="3"/>
  <c r="M646" i="3"/>
  <c r="M630" i="3"/>
  <c r="M606" i="3"/>
  <c r="M602" i="3"/>
  <c r="M590" i="3"/>
  <c r="M518" i="3"/>
  <c r="M454" i="3"/>
  <c r="M450" i="3"/>
  <c r="M438" i="3"/>
  <c r="M430" i="3"/>
  <c r="M422" i="3"/>
  <c r="M394" i="3"/>
  <c r="M386" i="3"/>
  <c r="M382" i="3"/>
  <c r="M358" i="3"/>
  <c r="M354" i="3"/>
  <c r="M326" i="3"/>
  <c r="M306" i="3"/>
  <c r="M302" i="3"/>
  <c r="M290" i="3"/>
  <c r="M258" i="3"/>
  <c r="M11" i="3"/>
  <c r="M558" i="3"/>
  <c r="M183" i="3"/>
  <c r="M123" i="3"/>
  <c r="M12" i="3"/>
  <c r="M14" i="3"/>
  <c r="M13" i="3"/>
  <c r="M130" i="3"/>
  <c r="H130" i="3"/>
  <c r="I130" i="3" s="1"/>
  <c r="H142" i="3"/>
  <c r="I142" i="3" s="1"/>
  <c r="M142" i="3"/>
  <c r="M162" i="3"/>
  <c r="H162" i="3"/>
  <c r="I162" i="3" s="1"/>
  <c r="M238" i="3"/>
  <c r="H238" i="3"/>
  <c r="I238" i="3" s="1"/>
  <c r="H330" i="3"/>
  <c r="I330" i="3" s="1"/>
  <c r="M330" i="3"/>
  <c r="M402" i="3"/>
  <c r="H402" i="3"/>
  <c r="I402" i="3" s="1"/>
  <c r="H434" i="3"/>
  <c r="I434" i="3" s="1"/>
  <c r="M434" i="3"/>
  <c r="H462" i="3"/>
  <c r="I462" i="3" s="1"/>
  <c r="M462" i="3"/>
  <c r="H802" i="3"/>
  <c r="I802" i="3" s="1"/>
  <c r="M802" i="3"/>
  <c r="M818" i="3"/>
  <c r="H818" i="3"/>
  <c r="I818" i="3" s="1"/>
  <c r="H814" i="3"/>
  <c r="I814" i="3" s="1"/>
  <c r="H798" i="3"/>
  <c r="I798" i="3" s="1"/>
  <c r="H394" i="3"/>
  <c r="I394" i="3" s="1"/>
  <c r="H354" i="3"/>
  <c r="I354" i="3" s="1"/>
  <c r="H202" i="3"/>
  <c r="I202" i="3" s="1"/>
  <c r="M830" i="3"/>
  <c r="M410" i="3"/>
  <c r="H182" i="3"/>
  <c r="I182" i="3" s="1"/>
  <c r="M182" i="3"/>
  <c r="H222" i="3"/>
  <c r="I222" i="3" s="1"/>
  <c r="M222" i="3"/>
  <c r="M230" i="3"/>
  <c r="H230" i="3"/>
  <c r="I230" i="3" s="1"/>
  <c r="M846" i="3"/>
  <c r="H846" i="3"/>
  <c r="I846" i="3" s="1"/>
  <c r="H862" i="3"/>
  <c r="I862" i="3" s="1"/>
  <c r="M862" i="3"/>
  <c r="H218" i="3"/>
  <c r="I218" i="3" s="1"/>
  <c r="M850" i="3"/>
  <c r="M662" i="3"/>
  <c r="M414" i="3"/>
  <c r="M334" i="3"/>
  <c r="H334" i="3"/>
  <c r="I334" i="3" s="1"/>
  <c r="H398" i="3"/>
  <c r="I398" i="3" s="1"/>
  <c r="M398" i="3"/>
  <c r="H406" i="3"/>
  <c r="I406" i="3" s="1"/>
  <c r="H226" i="3"/>
  <c r="I226" i="3" s="1"/>
  <c r="M834" i="3"/>
  <c r="M678" i="3"/>
  <c r="H307" i="3"/>
  <c r="I307" i="3" s="1"/>
  <c r="H287" i="3"/>
  <c r="I287" i="3" s="1"/>
  <c r="H67" i="3"/>
  <c r="I67" i="3" s="1"/>
  <c r="H815" i="3"/>
  <c r="I815" i="3" s="1"/>
  <c r="H191" i="3"/>
  <c r="I191" i="3" s="1"/>
  <c r="H107" i="3"/>
  <c r="I107" i="3" s="1"/>
  <c r="H83" i="3"/>
  <c r="I83" i="3" s="1"/>
  <c r="H443" i="3"/>
  <c r="I443" i="3" s="1"/>
  <c r="H403" i="3"/>
  <c r="I403" i="3" s="1"/>
  <c r="H395" i="3"/>
  <c r="I395" i="3" s="1"/>
  <c r="H347" i="3"/>
  <c r="I347" i="3" s="1"/>
  <c r="H319" i="3"/>
  <c r="I319" i="3" s="1"/>
  <c r="H135" i="3"/>
  <c r="I135" i="3" s="1"/>
  <c r="M687" i="3"/>
  <c r="M195" i="3"/>
  <c r="H863" i="3"/>
  <c r="I863" i="3" s="1"/>
  <c r="H363" i="3"/>
  <c r="I363" i="3" s="1"/>
  <c r="H279" i="3"/>
  <c r="I279" i="3" s="1"/>
  <c r="H243" i="3"/>
  <c r="I243" i="3" s="1"/>
  <c r="H223" i="3"/>
  <c r="I223" i="3" s="1"/>
  <c r="H175" i="3"/>
  <c r="I175" i="3" s="1"/>
  <c r="H159" i="3"/>
  <c r="I159" i="3" s="1"/>
  <c r="H95" i="3"/>
  <c r="I95" i="3" s="1"/>
  <c r="M415" i="3"/>
  <c r="H847" i="3"/>
  <c r="I847" i="3" s="1"/>
  <c r="H795" i="3"/>
  <c r="I795" i="3" s="1"/>
  <c r="H451" i="3"/>
  <c r="I451" i="3" s="1"/>
  <c r="H435" i="3"/>
  <c r="I435" i="3" s="1"/>
  <c r="H411" i="3"/>
  <c r="I411" i="3" s="1"/>
  <c r="H371" i="3"/>
  <c r="I371" i="3" s="1"/>
  <c r="H339" i="3"/>
  <c r="I339" i="3" s="1"/>
  <c r="H315" i="3"/>
  <c r="I315" i="3" s="1"/>
  <c r="H303" i="3"/>
  <c r="I303" i="3" s="1"/>
  <c r="H295" i="3"/>
  <c r="I295" i="3" s="1"/>
  <c r="H283" i="3"/>
  <c r="I283" i="3" s="1"/>
  <c r="H275" i="3"/>
  <c r="I275" i="3" s="1"/>
  <c r="H255" i="3"/>
  <c r="I255" i="3" s="1"/>
  <c r="H227" i="3"/>
  <c r="I227" i="3" s="1"/>
  <c r="H199" i="3"/>
  <c r="I199" i="3" s="1"/>
  <c r="H163" i="3"/>
  <c r="I163" i="3" s="1"/>
  <c r="H155" i="3"/>
  <c r="I155" i="3" s="1"/>
  <c r="H131" i="3"/>
  <c r="I131" i="3" s="1"/>
  <c r="H119" i="3"/>
  <c r="I119" i="3" s="1"/>
  <c r="H103" i="3"/>
  <c r="I103" i="3" s="1"/>
  <c r="M111" i="3"/>
  <c r="H799" i="3"/>
  <c r="I799" i="3" s="1"/>
  <c r="H791" i="3"/>
  <c r="I791" i="3" s="1"/>
  <c r="H419" i="3"/>
  <c r="I419" i="3" s="1"/>
  <c r="H387" i="3"/>
  <c r="I387" i="3" s="1"/>
  <c r="H355" i="3"/>
  <c r="I355" i="3" s="1"/>
  <c r="H327" i="3"/>
  <c r="I327" i="3" s="1"/>
  <c r="H299" i="3"/>
  <c r="I299" i="3" s="1"/>
  <c r="H291" i="3"/>
  <c r="I291" i="3" s="1"/>
  <c r="H271" i="3"/>
  <c r="I271" i="3" s="1"/>
  <c r="H263" i="3"/>
  <c r="I263" i="3" s="1"/>
  <c r="H251" i="3"/>
  <c r="I251" i="3" s="1"/>
  <c r="H231" i="3"/>
  <c r="I231" i="3" s="1"/>
  <c r="H215" i="3"/>
  <c r="I215" i="3" s="1"/>
  <c r="H203" i="3"/>
  <c r="I203" i="3" s="1"/>
  <c r="H187" i="3"/>
  <c r="I187" i="3" s="1"/>
  <c r="H171" i="3"/>
  <c r="I171" i="3" s="1"/>
  <c r="H115" i="3"/>
  <c r="I115" i="3" s="1"/>
  <c r="H91" i="3"/>
  <c r="I91" i="3" s="1"/>
  <c r="M511" i="3"/>
  <c r="M79" i="3"/>
  <c r="H831" i="3"/>
  <c r="I831" i="3" s="1"/>
  <c r="H787" i="3"/>
  <c r="I787" i="3" s="1"/>
  <c r="H467" i="3"/>
  <c r="I467" i="3" s="1"/>
  <c r="H459" i="3"/>
  <c r="I459" i="3" s="1"/>
  <c r="H427" i="3"/>
  <c r="I427" i="3" s="1"/>
  <c r="H379" i="3"/>
  <c r="I379" i="3" s="1"/>
  <c r="H331" i="3"/>
  <c r="I331" i="3" s="1"/>
  <c r="H323" i="3"/>
  <c r="I323" i="3" s="1"/>
  <c r="H311" i="3"/>
  <c r="I311" i="3" s="1"/>
  <c r="H267" i="3"/>
  <c r="I267" i="3" s="1"/>
  <c r="H259" i="3"/>
  <c r="I259" i="3" s="1"/>
  <c r="H247" i="3"/>
  <c r="I247" i="3" s="1"/>
  <c r="H239" i="3"/>
  <c r="I239" i="3" s="1"/>
  <c r="H235" i="3"/>
  <c r="I235" i="3" s="1"/>
  <c r="H219" i="3"/>
  <c r="I219" i="3" s="1"/>
  <c r="H211" i="3"/>
  <c r="I211" i="3" s="1"/>
  <c r="H179" i="3"/>
  <c r="I179" i="3" s="1"/>
  <c r="H167" i="3"/>
  <c r="I167" i="3" s="1"/>
  <c r="H151" i="3"/>
  <c r="I151" i="3" s="1"/>
  <c r="H143" i="3"/>
  <c r="I143" i="3" s="1"/>
  <c r="H139" i="3"/>
  <c r="I139" i="3" s="1"/>
  <c r="H127" i="3"/>
  <c r="I127" i="3" s="1"/>
  <c r="H99" i="3"/>
  <c r="I99" i="3" s="1"/>
  <c r="H87" i="3"/>
  <c r="I87" i="3" s="1"/>
  <c r="M759" i="3"/>
  <c r="M703" i="3"/>
  <c r="M623" i="3"/>
  <c r="M607" i="3"/>
  <c r="H32" i="3"/>
  <c r="I32" i="3" s="1"/>
  <c r="M801" i="3"/>
  <c r="M797" i="3"/>
  <c r="M557" i="3"/>
  <c r="M860" i="3"/>
  <c r="H860" i="3"/>
  <c r="I860" i="3" s="1"/>
  <c r="H848" i="3"/>
  <c r="I848" i="3" s="1"/>
  <c r="M848" i="3"/>
  <c r="M788" i="3"/>
  <c r="H788" i="3"/>
  <c r="I788" i="3" s="1"/>
  <c r="M784" i="3"/>
  <c r="H784" i="3"/>
  <c r="I784" i="3" s="1"/>
  <c r="H756" i="3"/>
  <c r="I756" i="3" s="1"/>
  <c r="M756" i="3"/>
  <c r="H748" i="3"/>
  <c r="I748" i="3" s="1"/>
  <c r="M748" i="3"/>
  <c r="M740" i="3"/>
  <c r="H740" i="3"/>
  <c r="I740" i="3" s="1"/>
  <c r="M648" i="3"/>
  <c r="H648" i="3"/>
  <c r="I648" i="3" s="1"/>
  <c r="M632" i="3"/>
  <c r="H632" i="3"/>
  <c r="I632" i="3" s="1"/>
  <c r="M592" i="3"/>
  <c r="H592" i="3"/>
  <c r="I592" i="3" s="1"/>
  <c r="M432" i="3"/>
  <c r="H432" i="3"/>
  <c r="I432" i="3" s="1"/>
  <c r="M384" i="3"/>
  <c r="H384" i="3"/>
  <c r="I384" i="3" s="1"/>
  <c r="H364" i="3"/>
  <c r="I364" i="3" s="1"/>
  <c r="M364" i="3"/>
  <c r="M352" i="3"/>
  <c r="H352" i="3"/>
  <c r="I352" i="3" s="1"/>
  <c r="H336" i="3"/>
  <c r="I336" i="3" s="1"/>
  <c r="M336" i="3"/>
  <c r="M316" i="3"/>
  <c r="H316" i="3"/>
  <c r="I316" i="3" s="1"/>
  <c r="M312" i="3"/>
  <c r="H312" i="3"/>
  <c r="I312" i="3" s="1"/>
  <c r="H272" i="3"/>
  <c r="I272" i="3" s="1"/>
  <c r="M272" i="3"/>
  <c r="M268" i="3"/>
  <c r="H268" i="3"/>
  <c r="I268" i="3" s="1"/>
  <c r="M260" i="3"/>
  <c r="H260" i="3"/>
  <c r="I260" i="3" s="1"/>
  <c r="M248" i="3"/>
  <c r="H248" i="3"/>
  <c r="I248" i="3" s="1"/>
  <c r="M208" i="3"/>
  <c r="H208" i="3"/>
  <c r="I208" i="3" s="1"/>
  <c r="M176" i="3"/>
  <c r="H176" i="3"/>
  <c r="I176" i="3" s="1"/>
  <c r="M128" i="3"/>
  <c r="H128" i="3"/>
  <c r="I128" i="3" s="1"/>
  <c r="H120" i="3"/>
  <c r="I120" i="3" s="1"/>
  <c r="M120" i="3"/>
  <c r="H112" i="3"/>
  <c r="I112" i="3" s="1"/>
  <c r="M112" i="3"/>
  <c r="M104" i="3"/>
  <c r="H104" i="3"/>
  <c r="I104" i="3" s="1"/>
  <c r="M88" i="3"/>
  <c r="H88" i="3"/>
  <c r="I88" i="3" s="1"/>
  <c r="H84" i="3"/>
  <c r="I84" i="3" s="1"/>
  <c r="M84" i="3"/>
  <c r="M75" i="3"/>
  <c r="H75" i="3"/>
  <c r="I75" i="3" s="1"/>
  <c r="H841" i="3"/>
  <c r="I841" i="3" s="1"/>
  <c r="H828" i="3"/>
  <c r="I828" i="3" s="1"/>
  <c r="H820" i="3"/>
  <c r="I820" i="3" s="1"/>
  <c r="H805" i="3"/>
  <c r="I805" i="3" s="1"/>
  <c r="H793" i="3"/>
  <c r="I793" i="3" s="1"/>
  <c r="H780" i="3"/>
  <c r="I780" i="3" s="1"/>
  <c r="H772" i="3"/>
  <c r="I772" i="3" s="1"/>
  <c r="H760" i="3"/>
  <c r="I760" i="3" s="1"/>
  <c r="H752" i="3"/>
  <c r="I752" i="3" s="1"/>
  <c r="H741" i="3"/>
  <c r="I741" i="3" s="1"/>
  <c r="H729" i="3"/>
  <c r="I729" i="3" s="1"/>
  <c r="H720" i="3"/>
  <c r="I720" i="3" s="1"/>
  <c r="H709" i="3"/>
  <c r="I709" i="3" s="1"/>
  <c r="H700" i="3"/>
  <c r="I700" i="3" s="1"/>
  <c r="H692" i="3"/>
  <c r="I692" i="3" s="1"/>
  <c r="H685" i="3"/>
  <c r="I685" i="3" s="1"/>
  <c r="H676" i="3"/>
  <c r="I676" i="3" s="1"/>
  <c r="H665" i="3"/>
  <c r="I665" i="3" s="1"/>
  <c r="H660" i="3"/>
  <c r="I660" i="3" s="1"/>
  <c r="H649" i="3"/>
  <c r="I649" i="3" s="1"/>
  <c r="H637" i="3"/>
  <c r="I637" i="3" s="1"/>
  <c r="H628" i="3"/>
  <c r="I628" i="3" s="1"/>
  <c r="H621" i="3"/>
  <c r="I621" i="3" s="1"/>
  <c r="H605" i="3"/>
  <c r="I605" i="3" s="1"/>
  <c r="H596" i="3"/>
  <c r="I596" i="3" s="1"/>
  <c r="H585" i="3"/>
  <c r="I585" i="3" s="1"/>
  <c r="H573" i="3"/>
  <c r="I573" i="3" s="1"/>
  <c r="H565" i="3"/>
  <c r="I565" i="3" s="1"/>
  <c r="H536" i="3"/>
  <c r="I536" i="3" s="1"/>
  <c r="H525" i="3"/>
  <c r="I525" i="3" s="1"/>
  <c r="H516" i="3"/>
  <c r="I516" i="3" s="1"/>
  <c r="H509" i="3"/>
  <c r="I509" i="3" s="1"/>
  <c r="H501" i="3"/>
  <c r="I501" i="3" s="1"/>
  <c r="H492" i="3"/>
  <c r="I492" i="3" s="1"/>
  <c r="H484" i="3"/>
  <c r="I484" i="3" s="1"/>
  <c r="H476" i="3"/>
  <c r="I476" i="3" s="1"/>
  <c r="H468" i="3"/>
  <c r="I468" i="3" s="1"/>
  <c r="H452" i="3"/>
  <c r="I452" i="3" s="1"/>
  <c r="H445" i="3"/>
  <c r="I445" i="3" s="1"/>
  <c r="H440" i="3"/>
  <c r="I440" i="3" s="1"/>
  <c r="H404" i="3"/>
  <c r="I404" i="3" s="1"/>
  <c r="H381" i="3"/>
  <c r="I381" i="3" s="1"/>
  <c r="H372" i="3"/>
  <c r="I372" i="3" s="1"/>
  <c r="H345" i="3"/>
  <c r="I345" i="3" s="1"/>
  <c r="H333" i="3"/>
  <c r="I333" i="3" s="1"/>
  <c r="H317" i="3"/>
  <c r="I317" i="3" s="1"/>
  <c r="H301" i="3"/>
  <c r="I301" i="3" s="1"/>
  <c r="H269" i="3"/>
  <c r="I269" i="3" s="1"/>
  <c r="H253" i="3"/>
  <c r="I253" i="3" s="1"/>
  <c r="H245" i="3"/>
  <c r="I245" i="3" s="1"/>
  <c r="H205" i="3"/>
  <c r="I205" i="3" s="1"/>
  <c r="H169" i="3"/>
  <c r="I169" i="3" s="1"/>
  <c r="H161" i="3"/>
  <c r="I161" i="3" s="1"/>
  <c r="H157" i="3"/>
  <c r="I157" i="3" s="1"/>
  <c r="H109" i="3"/>
  <c r="I109" i="3" s="1"/>
  <c r="H60" i="3"/>
  <c r="I60" i="3" s="1"/>
  <c r="M821" i="3"/>
  <c r="M817" i="3"/>
  <c r="M812" i="3"/>
  <c r="M460" i="3"/>
  <c r="M400" i="3"/>
  <c r="M360" i="3"/>
  <c r="M324" i="3"/>
  <c r="M276" i="3"/>
  <c r="M233" i="3"/>
  <c r="M196" i="3"/>
  <c r="M853" i="3"/>
  <c r="H853" i="3"/>
  <c r="I853" i="3" s="1"/>
  <c r="M845" i="3"/>
  <c r="H845" i="3"/>
  <c r="I845" i="3" s="1"/>
  <c r="M833" i="3"/>
  <c r="H833" i="3"/>
  <c r="I833" i="3" s="1"/>
  <c r="H829" i="3"/>
  <c r="I829" i="3" s="1"/>
  <c r="M829" i="3"/>
  <c r="M813" i="3"/>
  <c r="H813" i="3"/>
  <c r="I813" i="3" s="1"/>
  <c r="M777" i="3"/>
  <c r="H777" i="3"/>
  <c r="I777" i="3" s="1"/>
  <c r="M761" i="3"/>
  <c r="H761" i="3"/>
  <c r="I761" i="3" s="1"/>
  <c r="M701" i="3"/>
  <c r="H701" i="3"/>
  <c r="I701" i="3" s="1"/>
  <c r="M677" i="3"/>
  <c r="H677" i="3"/>
  <c r="I677" i="3" s="1"/>
  <c r="M669" i="3"/>
  <c r="H669" i="3"/>
  <c r="I669" i="3" s="1"/>
  <c r="M613" i="3"/>
  <c r="H613" i="3"/>
  <c r="I613" i="3" s="1"/>
  <c r="M569" i="3"/>
  <c r="H569" i="3"/>
  <c r="I569" i="3" s="1"/>
  <c r="M561" i="3"/>
  <c r="H561" i="3"/>
  <c r="I561" i="3" s="1"/>
  <c r="M517" i="3"/>
  <c r="H517" i="3"/>
  <c r="I517" i="3" s="1"/>
  <c r="M497" i="3"/>
  <c r="H497" i="3"/>
  <c r="I497" i="3" s="1"/>
  <c r="M485" i="3"/>
  <c r="H485" i="3"/>
  <c r="I485" i="3" s="1"/>
  <c r="M473" i="3"/>
  <c r="H473" i="3"/>
  <c r="I473" i="3" s="1"/>
  <c r="M461" i="3"/>
  <c r="H461" i="3"/>
  <c r="I461" i="3" s="1"/>
  <c r="M453" i="3"/>
  <c r="H453" i="3"/>
  <c r="I453" i="3" s="1"/>
  <c r="M429" i="3"/>
  <c r="H429" i="3"/>
  <c r="I429" i="3" s="1"/>
  <c r="M425" i="3"/>
  <c r="H425" i="3"/>
  <c r="I425" i="3" s="1"/>
  <c r="M389" i="3"/>
  <c r="H389" i="3"/>
  <c r="I389" i="3" s="1"/>
  <c r="M377" i="3"/>
  <c r="H377" i="3"/>
  <c r="I377" i="3" s="1"/>
  <c r="M365" i="3"/>
  <c r="H365" i="3"/>
  <c r="I365" i="3" s="1"/>
  <c r="M341" i="3"/>
  <c r="H341" i="3"/>
  <c r="I341" i="3" s="1"/>
  <c r="M337" i="3"/>
  <c r="H337" i="3"/>
  <c r="I337" i="3" s="1"/>
  <c r="H329" i="3"/>
  <c r="I329" i="3" s="1"/>
  <c r="M329" i="3"/>
  <c r="M325" i="3"/>
  <c r="H325" i="3"/>
  <c r="I325" i="3" s="1"/>
  <c r="M321" i="3"/>
  <c r="H321" i="3"/>
  <c r="I321" i="3" s="1"/>
  <c r="M305" i="3"/>
  <c r="H305" i="3"/>
  <c r="I305" i="3" s="1"/>
  <c r="M293" i="3"/>
  <c r="H293" i="3"/>
  <c r="I293" i="3" s="1"/>
  <c r="M289" i="3"/>
  <c r="H289" i="3"/>
  <c r="I289" i="3" s="1"/>
  <c r="H277" i="3"/>
  <c r="I277" i="3" s="1"/>
  <c r="M277" i="3"/>
  <c r="M185" i="3"/>
  <c r="H185" i="3"/>
  <c r="I185" i="3" s="1"/>
  <c r="M181" i="3"/>
  <c r="H181" i="3"/>
  <c r="I181" i="3" s="1"/>
  <c r="H165" i="3"/>
  <c r="I165" i="3" s="1"/>
  <c r="M165" i="3"/>
  <c r="H153" i="3"/>
  <c r="I153" i="3" s="1"/>
  <c r="M153" i="3"/>
  <c r="M149" i="3"/>
  <c r="H149" i="3"/>
  <c r="I149" i="3" s="1"/>
  <c r="M137" i="3"/>
  <c r="H137" i="3"/>
  <c r="I137" i="3" s="1"/>
  <c r="H97" i="3"/>
  <c r="I97" i="3" s="1"/>
  <c r="M97" i="3"/>
  <c r="M93" i="3"/>
  <c r="H93" i="3"/>
  <c r="I93" i="3" s="1"/>
  <c r="M89" i="3"/>
  <c r="H89" i="3"/>
  <c r="I89" i="3" s="1"/>
  <c r="M68" i="3"/>
  <c r="H68" i="3"/>
  <c r="I68" i="3" s="1"/>
  <c r="M48" i="3"/>
  <c r="H48" i="3"/>
  <c r="I48" i="3" s="1"/>
  <c r="M40" i="3"/>
  <c r="H40" i="3"/>
  <c r="I40" i="3" s="1"/>
  <c r="H36" i="3"/>
  <c r="I36" i="3" s="1"/>
  <c r="M36" i="3"/>
  <c r="M28" i="3"/>
  <c r="H28" i="3"/>
  <c r="I28" i="3" s="1"/>
  <c r="M24" i="3"/>
  <c r="H24" i="3"/>
  <c r="I24" i="3" s="1"/>
  <c r="H20" i="3"/>
  <c r="I20" i="3" s="1"/>
  <c r="M20" i="3"/>
  <c r="H16" i="3"/>
  <c r="I16" i="3" s="1"/>
  <c r="M16" i="3"/>
  <c r="H849" i="3"/>
  <c r="I849" i="3" s="1"/>
  <c r="H789" i="3"/>
  <c r="I789" i="3" s="1"/>
  <c r="H781" i="3"/>
  <c r="I781" i="3" s="1"/>
  <c r="H773" i="3"/>
  <c r="I773" i="3" s="1"/>
  <c r="H753" i="3"/>
  <c r="I753" i="3" s="1"/>
  <c r="H733" i="3"/>
  <c r="I733" i="3" s="1"/>
  <c r="H721" i="3"/>
  <c r="I721" i="3" s="1"/>
  <c r="H693" i="3"/>
  <c r="I693" i="3" s="1"/>
  <c r="H661" i="3"/>
  <c r="I661" i="3" s="1"/>
  <c r="H641" i="3"/>
  <c r="I641" i="3" s="1"/>
  <c r="H629" i="3"/>
  <c r="I629" i="3" s="1"/>
  <c r="H577" i="3"/>
  <c r="I577" i="3" s="1"/>
  <c r="H549" i="3"/>
  <c r="I549" i="3" s="1"/>
  <c r="H537" i="3"/>
  <c r="I537" i="3" s="1"/>
  <c r="H493" i="3"/>
  <c r="I493" i="3" s="1"/>
  <c r="H477" i="3"/>
  <c r="I477" i="3" s="1"/>
  <c r="H469" i="3"/>
  <c r="I469" i="3" s="1"/>
  <c r="H441" i="3"/>
  <c r="I441" i="3" s="1"/>
  <c r="H405" i="3"/>
  <c r="I405" i="3" s="1"/>
  <c r="H401" i="3"/>
  <c r="I401" i="3" s="1"/>
  <c r="H385" i="3"/>
  <c r="I385" i="3" s="1"/>
  <c r="H357" i="3"/>
  <c r="I357" i="3" s="1"/>
  <c r="M309" i="3"/>
  <c r="M121" i="3"/>
  <c r="M864" i="3"/>
  <c r="H864" i="3"/>
  <c r="I864" i="3" s="1"/>
  <c r="M732" i="3"/>
  <c r="H732" i="3"/>
  <c r="I732" i="3" s="1"/>
  <c r="M724" i="3"/>
  <c r="H724" i="3"/>
  <c r="I724" i="3" s="1"/>
  <c r="M708" i="3"/>
  <c r="H708" i="3"/>
  <c r="I708" i="3" s="1"/>
  <c r="M640" i="3"/>
  <c r="H640" i="3"/>
  <c r="I640" i="3" s="1"/>
  <c r="M556" i="3"/>
  <c r="H556" i="3"/>
  <c r="I556" i="3" s="1"/>
  <c r="M540" i="3"/>
  <c r="H540" i="3"/>
  <c r="I540" i="3" s="1"/>
  <c r="M532" i="3"/>
  <c r="H532" i="3"/>
  <c r="I532" i="3" s="1"/>
  <c r="M524" i="3"/>
  <c r="H524" i="3"/>
  <c r="I524" i="3" s="1"/>
  <c r="H504" i="3"/>
  <c r="I504" i="3" s="1"/>
  <c r="M504" i="3"/>
  <c r="M388" i="3"/>
  <c r="H388" i="3"/>
  <c r="I388" i="3" s="1"/>
  <c r="M320" i="3"/>
  <c r="H320" i="3"/>
  <c r="I320" i="3" s="1"/>
  <c r="M204" i="3"/>
  <c r="H204" i="3"/>
  <c r="I204" i="3" s="1"/>
  <c r="M148" i="3"/>
  <c r="H148" i="3"/>
  <c r="I148" i="3" s="1"/>
  <c r="H108" i="3"/>
  <c r="I108" i="3" s="1"/>
  <c r="M108" i="3"/>
  <c r="M59" i="3"/>
  <c r="H59" i="3"/>
  <c r="I59" i="3" s="1"/>
  <c r="M51" i="3"/>
  <c r="H51" i="3"/>
  <c r="I51" i="3" s="1"/>
  <c r="H15" i="3"/>
  <c r="I15" i="3" s="1"/>
  <c r="M15" i="3"/>
  <c r="H861" i="3"/>
  <c r="I861" i="3" s="1"/>
  <c r="H852" i="3"/>
  <c r="I852" i="3" s="1"/>
  <c r="H840" i="3"/>
  <c r="I840" i="3" s="1"/>
  <c r="H832" i="3"/>
  <c r="I832" i="3" s="1"/>
  <c r="H825" i="3"/>
  <c r="I825" i="3" s="1"/>
  <c r="H804" i="3"/>
  <c r="I804" i="3" s="1"/>
  <c r="H768" i="3"/>
  <c r="I768" i="3" s="1"/>
  <c r="H749" i="3"/>
  <c r="I749" i="3" s="1"/>
  <c r="H737" i="3"/>
  <c r="I737" i="3" s="1"/>
  <c r="H728" i="3"/>
  <c r="I728" i="3" s="1"/>
  <c r="H717" i="3"/>
  <c r="I717" i="3" s="1"/>
  <c r="H705" i="3"/>
  <c r="I705" i="3" s="1"/>
  <c r="H697" i="3"/>
  <c r="I697" i="3" s="1"/>
  <c r="H681" i="3"/>
  <c r="I681" i="3" s="1"/>
  <c r="H673" i="3"/>
  <c r="I673" i="3" s="1"/>
  <c r="H657" i="3"/>
  <c r="I657" i="3" s="1"/>
  <c r="H645" i="3"/>
  <c r="I645" i="3" s="1"/>
  <c r="H636" i="3"/>
  <c r="I636" i="3" s="1"/>
  <c r="H625" i="3"/>
  <c r="I625" i="3" s="1"/>
  <c r="H609" i="3"/>
  <c r="I609" i="3" s="1"/>
  <c r="H593" i="3"/>
  <c r="I593" i="3" s="1"/>
  <c r="H581" i="3"/>
  <c r="I581" i="3" s="1"/>
  <c r="H572" i="3"/>
  <c r="I572" i="3" s="1"/>
  <c r="H564" i="3"/>
  <c r="I564" i="3" s="1"/>
  <c r="H544" i="3"/>
  <c r="I544" i="3" s="1"/>
  <c r="H533" i="3"/>
  <c r="I533" i="3" s="1"/>
  <c r="H521" i="3"/>
  <c r="I521" i="3" s="1"/>
  <c r="H513" i="3"/>
  <c r="I513" i="3" s="1"/>
  <c r="H508" i="3"/>
  <c r="I508" i="3" s="1"/>
  <c r="H500" i="3"/>
  <c r="I500" i="3" s="1"/>
  <c r="H489" i="3"/>
  <c r="I489" i="3" s="1"/>
  <c r="H481" i="3"/>
  <c r="I481" i="3" s="1"/>
  <c r="H397" i="3"/>
  <c r="I397" i="3" s="1"/>
  <c r="H392" i="3"/>
  <c r="I392" i="3" s="1"/>
  <c r="H380" i="3"/>
  <c r="I380" i="3" s="1"/>
  <c r="H361" i="3"/>
  <c r="I361" i="3" s="1"/>
  <c r="H340" i="3"/>
  <c r="I340" i="3" s="1"/>
  <c r="H308" i="3"/>
  <c r="I308" i="3" s="1"/>
  <c r="H252" i="3"/>
  <c r="I252" i="3" s="1"/>
  <c r="H229" i="3"/>
  <c r="I229" i="3" s="1"/>
  <c r="H225" i="3"/>
  <c r="I225" i="3" s="1"/>
  <c r="H221" i="3"/>
  <c r="I221" i="3" s="1"/>
  <c r="H217" i="3"/>
  <c r="I217" i="3" s="1"/>
  <c r="H209" i="3"/>
  <c r="I209" i="3" s="1"/>
  <c r="H188" i="3"/>
  <c r="I188" i="3" s="1"/>
  <c r="H173" i="3"/>
  <c r="I173" i="3" s="1"/>
  <c r="H168" i="3"/>
  <c r="I168" i="3" s="1"/>
  <c r="H164" i="3"/>
  <c r="I164" i="3" s="1"/>
  <c r="H160" i="3"/>
  <c r="I160" i="3" s="1"/>
  <c r="H136" i="3"/>
  <c r="I136" i="3" s="1"/>
  <c r="H129" i="3"/>
  <c r="I129" i="3" s="1"/>
  <c r="H44" i="3"/>
  <c r="I44" i="3" s="1"/>
  <c r="M769" i="3"/>
  <c r="M600" i="3"/>
  <c r="M436" i="3"/>
  <c r="M424" i="3"/>
  <c r="M416" i="3"/>
  <c r="M408" i="3"/>
  <c r="M284" i="3"/>
  <c r="M244" i="3"/>
  <c r="M152" i="3"/>
  <c r="M47" i="3"/>
  <c r="M823" i="3"/>
  <c r="M70" i="3"/>
  <c r="H686" i="3"/>
  <c r="I686" i="3" s="1"/>
  <c r="M686" i="3"/>
  <c r="H210" i="3"/>
  <c r="I210" i="3" s="1"/>
  <c r="M210" i="3"/>
  <c r="H86" i="3"/>
  <c r="I86" i="3" s="1"/>
  <c r="M86" i="3"/>
  <c r="H82" i="3"/>
  <c r="I82" i="3" s="1"/>
  <c r="M82" i="3"/>
  <c r="M8" i="3"/>
  <c r="H858" i="3"/>
  <c r="I858" i="3" s="1"/>
  <c r="H855" i="3"/>
  <c r="I855" i="3" s="1"/>
  <c r="H842" i="3"/>
  <c r="I842" i="3" s="1"/>
  <c r="H839" i="3"/>
  <c r="I839" i="3" s="1"/>
  <c r="H826" i="3"/>
  <c r="I826" i="3" s="1"/>
  <c r="H810" i="3"/>
  <c r="I810" i="3" s="1"/>
  <c r="H807" i="3"/>
  <c r="I807" i="3" s="1"/>
  <c r="H794" i="3"/>
  <c r="I794" i="3" s="1"/>
  <c r="H758" i="3"/>
  <c r="I758" i="3" s="1"/>
  <c r="H754" i="3"/>
  <c r="I754" i="3" s="1"/>
  <c r="H750" i="3"/>
  <c r="I750" i="3" s="1"/>
  <c r="H746" i="3"/>
  <c r="I746" i="3" s="1"/>
  <c r="H742" i="3"/>
  <c r="I742" i="3" s="1"/>
  <c r="H738" i="3"/>
  <c r="I738" i="3" s="1"/>
  <c r="H734" i="3"/>
  <c r="I734" i="3" s="1"/>
  <c r="H730" i="3"/>
  <c r="I730" i="3" s="1"/>
  <c r="H726" i="3"/>
  <c r="I726" i="3" s="1"/>
  <c r="H722" i="3"/>
  <c r="I722" i="3" s="1"/>
  <c r="H718" i="3"/>
  <c r="I718" i="3" s="1"/>
  <c r="H714" i="3"/>
  <c r="I714" i="3" s="1"/>
  <c r="H710" i="3"/>
  <c r="I710" i="3" s="1"/>
  <c r="H706" i="3"/>
  <c r="I706" i="3" s="1"/>
  <c r="H646" i="3"/>
  <c r="I646" i="3" s="1"/>
  <c r="H606" i="3"/>
  <c r="I606" i="3" s="1"/>
  <c r="H602" i="3"/>
  <c r="I602" i="3" s="1"/>
  <c r="H598" i="3"/>
  <c r="I598" i="3" s="1"/>
  <c r="H594" i="3"/>
  <c r="I594" i="3" s="1"/>
  <c r="H590" i="3"/>
  <c r="I590" i="3" s="1"/>
  <c r="H438" i="3"/>
  <c r="I438" i="3" s="1"/>
  <c r="H318" i="3"/>
  <c r="I318" i="3" s="1"/>
  <c r="H314" i="3"/>
  <c r="I314" i="3" s="1"/>
  <c r="H294" i="3"/>
  <c r="I294" i="3" s="1"/>
  <c r="H290" i="3"/>
  <c r="I290" i="3" s="1"/>
  <c r="H282" i="3"/>
  <c r="I282" i="3" s="1"/>
  <c r="H214" i="3"/>
  <c r="I214" i="3" s="1"/>
  <c r="H194" i="3"/>
  <c r="I194" i="3" s="1"/>
  <c r="H158" i="3"/>
  <c r="I158" i="3" s="1"/>
  <c r="H154" i="3"/>
  <c r="I154" i="3" s="1"/>
  <c r="H134" i="3"/>
  <c r="I134" i="3" s="1"/>
  <c r="H22" i="3"/>
  <c r="I22" i="3" s="1"/>
  <c r="M74" i="3"/>
  <c r="M46" i="3"/>
  <c r="M42" i="3"/>
  <c r="H859" i="3"/>
  <c r="I859" i="3" s="1"/>
  <c r="H843" i="3"/>
  <c r="I843" i="3" s="1"/>
  <c r="H827" i="3"/>
  <c r="I827" i="3" s="1"/>
  <c r="H811" i="3"/>
  <c r="I811" i="3" s="1"/>
  <c r="M9" i="3"/>
  <c r="H854" i="3"/>
  <c r="I854" i="3" s="1"/>
  <c r="H851" i="3"/>
  <c r="I851" i="3" s="1"/>
  <c r="H838" i="3"/>
  <c r="I838" i="3" s="1"/>
  <c r="H835" i="3"/>
  <c r="I835" i="3" s="1"/>
  <c r="H822" i="3"/>
  <c r="I822" i="3" s="1"/>
  <c r="H819" i="3"/>
  <c r="I819" i="3" s="1"/>
  <c r="H806" i="3"/>
  <c r="I806" i="3" s="1"/>
  <c r="H803" i="3"/>
  <c r="I803" i="3" s="1"/>
  <c r="H786" i="3"/>
  <c r="I786" i="3" s="1"/>
  <c r="H630" i="3"/>
  <c r="I630" i="3" s="1"/>
  <c r="H442" i="3"/>
  <c r="I442" i="3" s="1"/>
  <c r="H390" i="3"/>
  <c r="I390" i="3" s="1"/>
  <c r="H386" i="3"/>
  <c r="I386" i="3" s="1"/>
  <c r="H382" i="3"/>
  <c r="I382" i="3" s="1"/>
  <c r="H326" i="3"/>
  <c r="I326" i="3" s="1"/>
  <c r="H310" i="3"/>
  <c r="I310" i="3" s="1"/>
  <c r="H306" i="3"/>
  <c r="I306" i="3" s="1"/>
  <c r="H302" i="3"/>
  <c r="I302" i="3" s="1"/>
  <c r="H286" i="3"/>
  <c r="I286" i="3" s="1"/>
  <c r="H262" i="3"/>
  <c r="I262" i="3" s="1"/>
  <c r="H258" i="3"/>
  <c r="I258" i="3" s="1"/>
  <c r="H254" i="3"/>
  <c r="I254" i="3" s="1"/>
  <c r="H76" i="3"/>
  <c r="I76" i="3" s="1"/>
  <c r="M514" i="3"/>
  <c r="M790" i="3"/>
  <c r="H790" i="3"/>
  <c r="I790" i="3" s="1"/>
  <c r="M782" i="3"/>
  <c r="H782" i="3"/>
  <c r="I782" i="3" s="1"/>
  <c r="M778" i="3"/>
  <c r="H778" i="3"/>
  <c r="I778" i="3" s="1"/>
  <c r="M774" i="3"/>
  <c r="H774" i="3"/>
  <c r="I774" i="3" s="1"/>
  <c r="M770" i="3"/>
  <c r="H770" i="3"/>
  <c r="I770" i="3" s="1"/>
  <c r="M766" i="3"/>
  <c r="H766" i="3"/>
  <c r="I766" i="3" s="1"/>
  <c r="M762" i="3"/>
  <c r="H762" i="3"/>
  <c r="I762" i="3" s="1"/>
  <c r="M702" i="3"/>
  <c r="H702" i="3"/>
  <c r="I702" i="3" s="1"/>
  <c r="M698" i="3"/>
  <c r="H698" i="3"/>
  <c r="I698" i="3" s="1"/>
  <c r="M694" i="3"/>
  <c r="H694" i="3"/>
  <c r="I694" i="3" s="1"/>
  <c r="M690" i="3"/>
  <c r="H690" i="3"/>
  <c r="I690" i="3" s="1"/>
  <c r="M682" i="3"/>
  <c r="H682" i="3"/>
  <c r="I682" i="3" s="1"/>
  <c r="M674" i="3"/>
  <c r="H674" i="3"/>
  <c r="I674" i="3" s="1"/>
  <c r="M670" i="3"/>
  <c r="H670" i="3"/>
  <c r="I670" i="3" s="1"/>
  <c r="M666" i="3"/>
  <c r="H666" i="3"/>
  <c r="I666" i="3" s="1"/>
  <c r="M658" i="3"/>
  <c r="H658" i="3"/>
  <c r="I658" i="3" s="1"/>
  <c r="M654" i="3"/>
  <c r="H654" i="3"/>
  <c r="I654" i="3" s="1"/>
  <c r="M650" i="3"/>
  <c r="H650" i="3"/>
  <c r="I650" i="3" s="1"/>
  <c r="M642" i="3"/>
  <c r="H642" i="3"/>
  <c r="I642" i="3" s="1"/>
  <c r="M638" i="3"/>
  <c r="H638" i="3"/>
  <c r="I638" i="3" s="1"/>
  <c r="M634" i="3"/>
  <c r="H634" i="3"/>
  <c r="I634" i="3" s="1"/>
  <c r="M626" i="3"/>
  <c r="H626" i="3"/>
  <c r="I626" i="3" s="1"/>
  <c r="M622" i="3"/>
  <c r="H622" i="3"/>
  <c r="I622" i="3" s="1"/>
  <c r="M618" i="3"/>
  <c r="H618" i="3"/>
  <c r="I618" i="3" s="1"/>
  <c r="M614" i="3"/>
  <c r="H614" i="3"/>
  <c r="I614" i="3" s="1"/>
  <c r="M610" i="3"/>
  <c r="H610" i="3"/>
  <c r="I610" i="3" s="1"/>
  <c r="M586" i="3"/>
  <c r="H586" i="3"/>
  <c r="I586" i="3" s="1"/>
  <c r="M582" i="3"/>
  <c r="H582" i="3"/>
  <c r="I582" i="3" s="1"/>
  <c r="M578" i="3"/>
  <c r="H578" i="3"/>
  <c r="I578" i="3" s="1"/>
  <c r="M574" i="3"/>
  <c r="H574" i="3"/>
  <c r="I574" i="3" s="1"/>
  <c r="H570" i="3"/>
  <c r="I570" i="3" s="1"/>
  <c r="M570" i="3"/>
  <c r="M566" i="3"/>
  <c r="H566" i="3"/>
  <c r="I566" i="3" s="1"/>
  <c r="M562" i="3"/>
  <c r="H562" i="3"/>
  <c r="I562" i="3" s="1"/>
  <c r="M554" i="3"/>
  <c r="H554" i="3"/>
  <c r="I554" i="3" s="1"/>
  <c r="M550" i="3"/>
  <c r="H550" i="3"/>
  <c r="I550" i="3" s="1"/>
  <c r="H546" i="3"/>
  <c r="I546" i="3" s="1"/>
  <c r="M546" i="3"/>
  <c r="M542" i="3"/>
  <c r="H542" i="3"/>
  <c r="I542" i="3" s="1"/>
  <c r="H538" i="3"/>
  <c r="I538" i="3" s="1"/>
  <c r="M538" i="3"/>
  <c r="M534" i="3"/>
  <c r="H534" i="3"/>
  <c r="I534" i="3" s="1"/>
  <c r="M530" i="3"/>
  <c r="H530" i="3"/>
  <c r="I530" i="3" s="1"/>
  <c r="M526" i="3"/>
  <c r="H526" i="3"/>
  <c r="I526" i="3" s="1"/>
  <c r="M522" i="3"/>
  <c r="H522" i="3"/>
  <c r="I522" i="3" s="1"/>
  <c r="M510" i="3"/>
  <c r="H510" i="3"/>
  <c r="I510" i="3" s="1"/>
  <c r="M502" i="3"/>
  <c r="H502" i="3"/>
  <c r="I502" i="3" s="1"/>
  <c r="M498" i="3"/>
  <c r="H498" i="3"/>
  <c r="I498" i="3" s="1"/>
  <c r="M494" i="3"/>
  <c r="H494" i="3"/>
  <c r="I494" i="3" s="1"/>
  <c r="H490" i="3"/>
  <c r="I490" i="3" s="1"/>
  <c r="M490" i="3"/>
  <c r="M486" i="3"/>
  <c r="H486" i="3"/>
  <c r="I486" i="3" s="1"/>
  <c r="M482" i="3"/>
  <c r="H482" i="3"/>
  <c r="I482" i="3" s="1"/>
  <c r="M478" i="3"/>
  <c r="H478" i="3"/>
  <c r="I478" i="3" s="1"/>
  <c r="M470" i="3"/>
  <c r="H470" i="3"/>
  <c r="I470" i="3" s="1"/>
  <c r="M378" i="3"/>
  <c r="H378" i="3"/>
  <c r="I378" i="3" s="1"/>
  <c r="M374" i="3"/>
  <c r="H374" i="3"/>
  <c r="I374" i="3" s="1"/>
  <c r="M370" i="3"/>
  <c r="H370" i="3"/>
  <c r="I370" i="3" s="1"/>
  <c r="M366" i="3"/>
  <c r="H366" i="3"/>
  <c r="I366" i="3" s="1"/>
  <c r="M362" i="3"/>
  <c r="H362" i="3"/>
  <c r="I362" i="3" s="1"/>
  <c r="M350" i="3"/>
  <c r="H350" i="3"/>
  <c r="I350" i="3" s="1"/>
  <c r="M346" i="3"/>
  <c r="H346" i="3"/>
  <c r="I346" i="3" s="1"/>
  <c r="H322" i="3"/>
  <c r="I322" i="3" s="1"/>
  <c r="M322" i="3"/>
  <c r="M298" i="3"/>
  <c r="H298" i="3"/>
  <c r="I298" i="3" s="1"/>
  <c r="M278" i="3"/>
  <c r="H278" i="3"/>
  <c r="I278" i="3" s="1"/>
  <c r="M274" i="3"/>
  <c r="H274" i="3"/>
  <c r="I274" i="3" s="1"/>
  <c r="M270" i="3"/>
  <c r="H270" i="3"/>
  <c r="I270" i="3" s="1"/>
  <c r="H266" i="3"/>
  <c r="I266" i="3" s="1"/>
  <c r="M266" i="3"/>
  <c r="M250" i="3"/>
  <c r="H250" i="3"/>
  <c r="I250" i="3" s="1"/>
  <c r="M246" i="3"/>
  <c r="H246" i="3"/>
  <c r="I246" i="3" s="1"/>
  <c r="M242" i="3"/>
  <c r="H242" i="3"/>
  <c r="I242" i="3" s="1"/>
  <c r="H198" i="3"/>
  <c r="I198" i="3" s="1"/>
  <c r="M198" i="3"/>
  <c r="M178" i="3"/>
  <c r="H178" i="3"/>
  <c r="I178" i="3" s="1"/>
  <c r="H146" i="3"/>
  <c r="I146" i="3" s="1"/>
  <c r="M146" i="3"/>
  <c r="H466" i="3"/>
  <c r="I466" i="3" s="1"/>
  <c r="H458" i="3"/>
  <c r="I458" i="3" s="1"/>
  <c r="M342" i="3"/>
  <c r="M338" i="3"/>
  <c r="H422" i="3"/>
  <c r="I422" i="3" s="1"/>
  <c r="M474" i="3"/>
  <c r="M446" i="3"/>
  <c r="H454" i="3"/>
  <c r="I454" i="3" s="1"/>
  <c r="H450" i="3"/>
  <c r="I450" i="3" s="1"/>
  <c r="H430" i="3"/>
  <c r="I430" i="3" s="1"/>
  <c r="H426" i="3"/>
  <c r="I426" i="3" s="1"/>
  <c r="H418" i="3"/>
  <c r="I418" i="3" s="1"/>
  <c r="M506" i="3"/>
  <c r="M457" i="3"/>
  <c r="H457" i="3"/>
  <c r="I457" i="3" s="1"/>
  <c r="M437" i="3"/>
  <c r="H437" i="3"/>
  <c r="I437" i="3" s="1"/>
  <c r="M373" i="3"/>
  <c r="H373" i="3"/>
  <c r="I373" i="3" s="1"/>
  <c r="M353" i="3"/>
  <c r="H353" i="3"/>
  <c r="I353" i="3" s="1"/>
  <c r="M349" i="3"/>
  <c r="H349" i="3"/>
  <c r="I349" i="3" s="1"/>
  <c r="M285" i="3"/>
  <c r="H285" i="3"/>
  <c r="I285" i="3" s="1"/>
  <c r="M273" i="3"/>
  <c r="H273" i="3"/>
  <c r="I273" i="3" s="1"/>
  <c r="M261" i="3"/>
  <c r="H261" i="3"/>
  <c r="I261" i="3" s="1"/>
  <c r="M249" i="3"/>
  <c r="H249" i="3"/>
  <c r="I249" i="3" s="1"/>
  <c r="M213" i="3"/>
  <c r="H213" i="3"/>
  <c r="I213" i="3" s="1"/>
  <c r="M201" i="3"/>
  <c r="H201" i="3"/>
  <c r="I201" i="3" s="1"/>
  <c r="M197" i="3"/>
  <c r="H197" i="3"/>
  <c r="I197" i="3" s="1"/>
  <c r="M193" i="3"/>
  <c r="H193" i="3"/>
  <c r="I193" i="3" s="1"/>
  <c r="H189" i="3"/>
  <c r="I189" i="3" s="1"/>
  <c r="M189" i="3"/>
  <c r="M177" i="3"/>
  <c r="H177" i="3"/>
  <c r="I177" i="3" s="1"/>
  <c r="M125" i="3"/>
  <c r="H125" i="3"/>
  <c r="I125" i="3" s="1"/>
  <c r="M101" i="3"/>
  <c r="H101" i="3"/>
  <c r="I101" i="3" s="1"/>
  <c r="M186" i="3"/>
  <c r="H186" i="3"/>
  <c r="I186" i="3" s="1"/>
  <c r="M174" i="3"/>
  <c r="H174" i="3"/>
  <c r="I174" i="3" s="1"/>
  <c r="M170" i="3"/>
  <c r="H170" i="3"/>
  <c r="I170" i="3" s="1"/>
  <c r="M150" i="3"/>
  <c r="H150" i="3"/>
  <c r="I150" i="3" s="1"/>
  <c r="H114" i="3"/>
  <c r="I114" i="3" s="1"/>
  <c r="M114" i="3"/>
  <c r="H102" i="3"/>
  <c r="I102" i="3" s="1"/>
  <c r="M102" i="3"/>
  <c r="H98" i="3"/>
  <c r="I98" i="3" s="1"/>
  <c r="M98" i="3"/>
  <c r="H138" i="3"/>
  <c r="I138" i="3" s="1"/>
  <c r="M138" i="3"/>
  <c r="M118" i="3"/>
  <c r="H118" i="3"/>
  <c r="I118" i="3" s="1"/>
  <c r="M94" i="3"/>
  <c r="H94" i="3"/>
  <c r="I94" i="3" s="1"/>
  <c r="M90" i="3"/>
  <c r="H90" i="3"/>
  <c r="I90" i="3" s="1"/>
  <c r="M66" i="3"/>
  <c r="H66" i="3"/>
  <c r="I66" i="3" s="1"/>
  <c r="H50" i="3"/>
  <c r="I50" i="3" s="1"/>
  <c r="M50" i="3"/>
  <c r="H126" i="3"/>
  <c r="I126" i="3" s="1"/>
  <c r="H122" i="3"/>
  <c r="I122" i="3" s="1"/>
  <c r="H110" i="3"/>
  <c r="I110" i="3" s="1"/>
  <c r="H106" i="3"/>
  <c r="I106" i="3" s="1"/>
  <c r="H38" i="3"/>
  <c r="I38" i="3" s="1"/>
  <c r="H18" i="3"/>
  <c r="I18" i="3" s="1"/>
  <c r="H14" i="3"/>
  <c r="I14" i="3" s="1"/>
  <c r="H133" i="3"/>
  <c r="I133" i="3" s="1"/>
  <c r="M133" i="3"/>
  <c r="H105" i="3"/>
  <c r="I105" i="3" s="1"/>
  <c r="M105" i="3"/>
  <c r="M85" i="3"/>
  <c r="H85" i="3"/>
  <c r="I85" i="3" s="1"/>
  <c r="H77" i="3"/>
  <c r="I77" i="3" s="1"/>
  <c r="M77" i="3"/>
  <c r="M73" i="3"/>
  <c r="H73" i="3"/>
  <c r="I73" i="3" s="1"/>
  <c r="H61" i="3"/>
  <c r="I61" i="3" s="1"/>
  <c r="M61" i="3"/>
  <c r="H117" i="3"/>
  <c r="I117" i="3" s="1"/>
  <c r="H113" i="3"/>
  <c r="I113" i="3" s="1"/>
  <c r="H78" i="3"/>
  <c r="I78" i="3" s="1"/>
  <c r="H62" i="3"/>
  <c r="I62" i="3" s="1"/>
  <c r="H57" i="3"/>
  <c r="I57" i="3" s="1"/>
  <c r="H45" i="3"/>
  <c r="I45" i="3" s="1"/>
  <c r="H34" i="3"/>
  <c r="I34" i="3" s="1"/>
  <c r="H17" i="3"/>
  <c r="I17" i="3" s="1"/>
  <c r="M81" i="3"/>
  <c r="M69" i="3"/>
  <c r="M58" i="3"/>
  <c r="M54" i="3"/>
  <c r="M41" i="3"/>
  <c r="M30" i="3"/>
  <c r="M26" i="3"/>
  <c r="H124" i="3"/>
  <c r="I124" i="3" s="1"/>
  <c r="H96" i="3"/>
  <c r="I96" i="3" s="1"/>
  <c r="H80" i="3"/>
  <c r="I80" i="3" s="1"/>
  <c r="M783" i="3"/>
  <c r="H783" i="3"/>
  <c r="I783" i="3" s="1"/>
  <c r="M779" i="3"/>
  <c r="H779" i="3"/>
  <c r="I779" i="3" s="1"/>
  <c r="M775" i="3"/>
  <c r="H775" i="3"/>
  <c r="I775" i="3" s="1"/>
  <c r="M771" i="3"/>
  <c r="H771" i="3"/>
  <c r="I771" i="3" s="1"/>
  <c r="M767" i="3"/>
  <c r="H767" i="3"/>
  <c r="I767" i="3" s="1"/>
  <c r="M763" i="3"/>
  <c r="H763" i="3"/>
  <c r="I763" i="3" s="1"/>
  <c r="M755" i="3"/>
  <c r="H755" i="3"/>
  <c r="I755" i="3" s="1"/>
  <c r="M751" i="3"/>
  <c r="H751" i="3"/>
  <c r="I751" i="3" s="1"/>
  <c r="M747" i="3"/>
  <c r="H747" i="3"/>
  <c r="I747" i="3" s="1"/>
  <c r="M743" i="3"/>
  <c r="H743" i="3"/>
  <c r="I743" i="3" s="1"/>
  <c r="M739" i="3"/>
  <c r="H739" i="3"/>
  <c r="I739" i="3" s="1"/>
  <c r="M735" i="3"/>
  <c r="H735" i="3"/>
  <c r="I735" i="3" s="1"/>
  <c r="M731" i="3"/>
  <c r="H731" i="3"/>
  <c r="I731" i="3" s="1"/>
  <c r="M727" i="3"/>
  <c r="H727" i="3"/>
  <c r="I727" i="3" s="1"/>
  <c r="M723" i="3"/>
  <c r="H723" i="3"/>
  <c r="I723" i="3" s="1"/>
  <c r="M719" i="3"/>
  <c r="H719" i="3"/>
  <c r="I719" i="3" s="1"/>
  <c r="M715" i="3"/>
  <c r="H715" i="3"/>
  <c r="I715" i="3" s="1"/>
  <c r="M711" i="3"/>
  <c r="H711" i="3"/>
  <c r="I711" i="3" s="1"/>
  <c r="M707" i="3"/>
  <c r="H707" i="3"/>
  <c r="I707" i="3" s="1"/>
  <c r="M699" i="3"/>
  <c r="H699" i="3"/>
  <c r="I699" i="3" s="1"/>
  <c r="M695" i="3"/>
  <c r="H695" i="3"/>
  <c r="I695" i="3" s="1"/>
  <c r="M691" i="3"/>
  <c r="H691" i="3"/>
  <c r="I691" i="3" s="1"/>
  <c r="M683" i="3"/>
  <c r="H683" i="3"/>
  <c r="I683" i="3" s="1"/>
  <c r="M679" i="3"/>
  <c r="H679" i="3"/>
  <c r="I679" i="3" s="1"/>
  <c r="M675" i="3"/>
  <c r="H675" i="3"/>
  <c r="I675" i="3" s="1"/>
  <c r="M671" i="3"/>
  <c r="H671" i="3"/>
  <c r="I671" i="3" s="1"/>
  <c r="M667" i="3"/>
  <c r="H667" i="3"/>
  <c r="I667" i="3" s="1"/>
  <c r="M663" i="3"/>
  <c r="H663" i="3"/>
  <c r="I663" i="3" s="1"/>
  <c r="M659" i="3"/>
  <c r="H659" i="3"/>
  <c r="I659" i="3" s="1"/>
  <c r="M655" i="3"/>
  <c r="H655" i="3"/>
  <c r="I655" i="3" s="1"/>
  <c r="M651" i="3"/>
  <c r="H651" i="3"/>
  <c r="I651" i="3" s="1"/>
  <c r="M647" i="3"/>
  <c r="H647" i="3"/>
  <c r="I647" i="3" s="1"/>
  <c r="M643" i="3"/>
  <c r="H643" i="3"/>
  <c r="I643" i="3" s="1"/>
  <c r="M639" i="3"/>
  <c r="H639" i="3"/>
  <c r="I639" i="3" s="1"/>
  <c r="M635" i="3"/>
  <c r="H635" i="3"/>
  <c r="I635" i="3" s="1"/>
  <c r="M631" i="3"/>
  <c r="H631" i="3"/>
  <c r="I631" i="3" s="1"/>
  <c r="M627" i="3"/>
  <c r="H627" i="3"/>
  <c r="I627" i="3" s="1"/>
  <c r="M619" i="3"/>
  <c r="H619" i="3"/>
  <c r="I619" i="3" s="1"/>
  <c r="M615" i="3"/>
  <c r="H615" i="3"/>
  <c r="I615" i="3" s="1"/>
  <c r="M611" i="3"/>
  <c r="H611" i="3"/>
  <c r="I611" i="3" s="1"/>
  <c r="M603" i="3"/>
  <c r="H603" i="3"/>
  <c r="I603" i="3" s="1"/>
  <c r="M599" i="3"/>
  <c r="H599" i="3"/>
  <c r="I599" i="3" s="1"/>
  <c r="M595" i="3"/>
  <c r="H595" i="3"/>
  <c r="I595" i="3" s="1"/>
  <c r="M591" i="3"/>
  <c r="H591" i="3"/>
  <c r="I591" i="3" s="1"/>
  <c r="M587" i="3"/>
  <c r="H587" i="3"/>
  <c r="I587" i="3" s="1"/>
  <c r="M583" i="3"/>
  <c r="H583" i="3"/>
  <c r="I583" i="3" s="1"/>
  <c r="M579" i="3"/>
  <c r="H579" i="3"/>
  <c r="I579" i="3" s="1"/>
  <c r="M575" i="3"/>
  <c r="H575" i="3"/>
  <c r="I575" i="3" s="1"/>
  <c r="M571" i="3"/>
  <c r="H571" i="3"/>
  <c r="I571" i="3" s="1"/>
  <c r="M567" i="3"/>
  <c r="H567" i="3"/>
  <c r="I567" i="3" s="1"/>
  <c r="M563" i="3"/>
  <c r="H563" i="3"/>
  <c r="I563" i="3" s="1"/>
  <c r="M559" i="3"/>
  <c r="H559" i="3"/>
  <c r="I559" i="3" s="1"/>
  <c r="M555" i="3"/>
  <c r="H555" i="3"/>
  <c r="I555" i="3" s="1"/>
  <c r="M551" i="3"/>
  <c r="H551" i="3"/>
  <c r="I551" i="3" s="1"/>
  <c r="M547" i="3"/>
  <c r="H547" i="3"/>
  <c r="I547" i="3" s="1"/>
  <c r="M543" i="3"/>
  <c r="H543" i="3"/>
  <c r="I543" i="3" s="1"/>
  <c r="M539" i="3"/>
  <c r="H539" i="3"/>
  <c r="I539" i="3" s="1"/>
  <c r="M535" i="3"/>
  <c r="H535" i="3"/>
  <c r="I535" i="3" s="1"/>
  <c r="M531" i="3"/>
  <c r="H531" i="3"/>
  <c r="I531" i="3" s="1"/>
  <c r="M527" i="3"/>
  <c r="H527" i="3"/>
  <c r="I527" i="3" s="1"/>
  <c r="M523" i="3"/>
  <c r="H523" i="3"/>
  <c r="I523" i="3" s="1"/>
  <c r="M519" i="3"/>
  <c r="H519" i="3"/>
  <c r="I519" i="3" s="1"/>
  <c r="M515" i="3"/>
  <c r="H515" i="3"/>
  <c r="I515" i="3" s="1"/>
  <c r="M507" i="3"/>
  <c r="H507" i="3"/>
  <c r="I507" i="3" s="1"/>
  <c r="M503" i="3"/>
  <c r="H503" i="3"/>
  <c r="I503" i="3" s="1"/>
  <c r="M499" i="3"/>
  <c r="H499" i="3"/>
  <c r="I499" i="3" s="1"/>
  <c r="M495" i="3"/>
  <c r="H495" i="3"/>
  <c r="I495" i="3" s="1"/>
  <c r="M491" i="3"/>
  <c r="H491" i="3"/>
  <c r="I491" i="3" s="1"/>
  <c r="M487" i="3"/>
  <c r="H487" i="3"/>
  <c r="I487" i="3" s="1"/>
  <c r="M483" i="3"/>
  <c r="H483" i="3"/>
  <c r="I483" i="3" s="1"/>
  <c r="M479" i="3"/>
  <c r="H479" i="3"/>
  <c r="I479" i="3" s="1"/>
  <c r="M475" i="3"/>
  <c r="H475" i="3"/>
  <c r="I475" i="3" s="1"/>
  <c r="M471" i="3"/>
  <c r="H471" i="3"/>
  <c r="I471" i="3" s="1"/>
  <c r="M463" i="3"/>
  <c r="H463" i="3"/>
  <c r="I463" i="3" s="1"/>
  <c r="M455" i="3"/>
  <c r="H455" i="3"/>
  <c r="I455" i="3" s="1"/>
  <c r="M447" i="3"/>
  <c r="H447" i="3"/>
  <c r="I447" i="3" s="1"/>
  <c r="M439" i="3"/>
  <c r="H439" i="3"/>
  <c r="I439" i="3" s="1"/>
  <c r="M431" i="3"/>
  <c r="H431" i="3"/>
  <c r="I431" i="3" s="1"/>
  <c r="M423" i="3"/>
  <c r="H423" i="3"/>
  <c r="I423" i="3" s="1"/>
  <c r="M407" i="3"/>
  <c r="H407" i="3"/>
  <c r="I407" i="3" s="1"/>
  <c r="M399" i="3"/>
  <c r="H399" i="3"/>
  <c r="I399" i="3" s="1"/>
  <c r="M391" i="3"/>
  <c r="H391" i="3"/>
  <c r="I391" i="3" s="1"/>
  <c r="M383" i="3"/>
  <c r="H383" i="3"/>
  <c r="I383" i="3" s="1"/>
  <c r="M375" i="3"/>
  <c r="H375" i="3"/>
  <c r="I375" i="3" s="1"/>
  <c r="M367" i="3"/>
  <c r="H367" i="3"/>
  <c r="I367" i="3" s="1"/>
  <c r="M359" i="3"/>
  <c r="H359" i="3"/>
  <c r="I359" i="3" s="1"/>
  <c r="H351" i="3"/>
  <c r="I351" i="3" s="1"/>
  <c r="M351" i="3"/>
  <c r="M343" i="3"/>
  <c r="H343" i="3"/>
  <c r="I343" i="3" s="1"/>
  <c r="M335" i="3"/>
  <c r="H335" i="3"/>
  <c r="I335" i="3" s="1"/>
  <c r="M71" i="3"/>
  <c r="H71" i="3"/>
  <c r="I71" i="3" s="1"/>
  <c r="M63" i="3"/>
  <c r="H63" i="3"/>
  <c r="I63" i="3" s="1"/>
  <c r="M55" i="3"/>
  <c r="H55" i="3"/>
  <c r="I55" i="3" s="1"/>
  <c r="M43" i="3"/>
  <c r="H43" i="3"/>
  <c r="I43" i="3" s="1"/>
  <c r="M39" i="3"/>
  <c r="H39" i="3"/>
  <c r="I39" i="3" s="1"/>
  <c r="M35" i="3"/>
  <c r="H35" i="3"/>
  <c r="I35" i="3" s="1"/>
  <c r="M31" i="3"/>
  <c r="H31" i="3"/>
  <c r="I31" i="3" s="1"/>
  <c r="M27" i="3"/>
  <c r="H27" i="3"/>
  <c r="I27" i="3" s="1"/>
  <c r="M23" i="3"/>
  <c r="H23" i="3"/>
  <c r="I23" i="3" s="1"/>
  <c r="M19" i="3"/>
  <c r="H19" i="3"/>
  <c r="I19" i="3" s="1"/>
  <c r="M5" i="3"/>
  <c r="M6" i="3"/>
  <c r="M10" i="3"/>
  <c r="H10" i="3"/>
  <c r="I10" i="3" s="1"/>
  <c r="H5" i="3"/>
  <c r="I5" i="3" s="1"/>
  <c r="M4" i="3"/>
  <c r="K4" i="3"/>
  <c r="L4" i="3" s="1"/>
  <c r="M3" i="3"/>
  <c r="G21" i="2"/>
  <c r="G18" i="2"/>
  <c r="G22" i="2"/>
  <c r="J10" i="2"/>
  <c r="G12" i="2"/>
  <c r="G17" i="2"/>
  <c r="J14" i="2"/>
  <c r="J23" i="2"/>
  <c r="G13" i="2"/>
  <c r="J15" i="2"/>
  <c r="G11" i="2"/>
  <c r="G16" i="2"/>
  <c r="J12" i="2"/>
  <c r="J20" i="2"/>
  <c r="G10" i="2"/>
  <c r="G14" i="2"/>
  <c r="G15" i="2"/>
  <c r="G20" i="2"/>
  <c r="H11" i="2"/>
  <c r="H22" i="2"/>
  <c r="H17" i="2"/>
  <c r="I10" i="2"/>
  <c r="I14" i="2"/>
  <c r="I15" i="2"/>
  <c r="I20" i="2"/>
  <c r="J11" i="2"/>
  <c r="J22" i="2"/>
  <c r="J17" i="2"/>
  <c r="H12" i="2"/>
  <c r="H23" i="2"/>
  <c r="H19" i="2"/>
  <c r="I13" i="2"/>
  <c r="I18" i="2"/>
  <c r="I16" i="2"/>
  <c r="I21" i="2"/>
  <c r="J19" i="2"/>
  <c r="I11" i="2"/>
  <c r="H10" i="2"/>
  <c r="H14" i="2"/>
  <c r="H15" i="2"/>
  <c r="H20" i="2"/>
  <c r="I22" i="2"/>
  <c r="I17" i="2"/>
  <c r="G23" i="2"/>
  <c r="H13" i="2"/>
  <c r="H18" i="2"/>
  <c r="H16" i="2"/>
  <c r="I12" i="2"/>
  <c r="I23" i="2"/>
  <c r="J13" i="2"/>
  <c r="J18" i="2"/>
  <c r="J16" i="2"/>
  <c r="N18" i="1"/>
  <c r="M18" i="1"/>
  <c r="L16" i="1"/>
  <c r="L17" i="1" s="1"/>
  <c r="L18" i="1"/>
  <c r="H4" i="1"/>
  <c r="B33" i="1" l="1"/>
  <c r="B11" i="1"/>
  <c r="B53" i="1"/>
  <c r="R6" i="1"/>
  <c r="B19" i="1"/>
  <c r="AX16" i="1"/>
  <c r="AV15" i="1"/>
  <c r="AV10" i="1"/>
  <c r="AX15" i="1"/>
  <c r="AV11" i="1"/>
  <c r="AX18" i="1"/>
  <c r="AX10" i="1"/>
  <c r="AV19" i="1"/>
  <c r="AV20" i="1"/>
  <c r="AV12" i="1"/>
  <c r="AV4" i="1"/>
  <c r="AX17" i="1"/>
  <c r="AX7" i="1"/>
  <c r="AV21" i="1"/>
  <c r="AX14" i="1"/>
  <c r="AX6" i="1"/>
  <c r="AV9" i="1"/>
  <c r="AV16" i="1"/>
  <c r="AV8" i="1"/>
  <c r="AX21" i="1"/>
  <c r="AX13" i="1"/>
  <c r="B9" i="1"/>
  <c r="AV7" i="1"/>
  <c r="AV17" i="1"/>
  <c r="AX9" i="1"/>
  <c r="B31" i="1"/>
  <c r="AV13" i="1"/>
  <c r="I4" i="1"/>
  <c r="A7" i="1"/>
  <c r="A9" i="1"/>
  <c r="A31" i="1"/>
  <c r="A17" i="1"/>
</calcChain>
</file>

<file path=xl/sharedStrings.xml><?xml version="1.0" encoding="utf-8"?>
<sst xmlns="http://schemas.openxmlformats.org/spreadsheetml/2006/main" count="157" uniqueCount="112">
  <si>
    <t>x</t>
  </si>
  <si>
    <t>x &gt;&gt; 2</t>
  </si>
  <si>
    <t>z</t>
  </si>
  <si>
    <t>z &gt;&gt; 2</t>
  </si>
  <si>
    <t>(x^2 + z^2)^2 / 390625</t>
  </si>
  <si>
    <t>Required Continental-Only Values (Third Ring, negatives):</t>
  </si>
  <si>
    <t>Required Continental-Only Values (Fourth Ring, negatives):</t>
  </si>
  <si>
    <t>Required Continental-Only Values for Mushroom Fields Spawn:</t>
  </si>
  <si>
    <t>* 337/331</t>
  </si>
  <si>
    <t>Desired Ring Distance:</t>
  </si>
  <si>
    <t>a, b, c:</t>
  </si>
  <si>
    <t>d1, d2, d3:</t>
  </si>
  <si>
    <t>i1, i2, i3:</t>
  </si>
  <si>
    <t>t1,t2,t3:</t>
  </si>
  <si>
    <t>1:</t>
  </si>
  <si>
    <t>2:</t>
  </si>
  <si>
    <t>3:</t>
  </si>
  <si>
    <t>4:</t>
  </si>
  <si>
    <t>5:</t>
  </si>
  <si>
    <t>6:</t>
  </si>
  <si>
    <t>7:</t>
  </si>
  <si>
    <t>8:</t>
  </si>
  <si>
    <t>2, 6, 11, 15</t>
  </si>
  <si>
    <t>3, 7, 11, 15</t>
  </si>
  <si>
    <t>-a, -b, -c</t>
  </si>
  <si>
    <t>a, -b, -c</t>
  </si>
  <si>
    <t>-a, b, -c</t>
  </si>
  <si>
    <t>-a, -b, c</t>
  </si>
  <si>
    <t>a, b, c</t>
  </si>
  <si>
    <t>a, b, -c</t>
  </si>
  <si>
    <t>a, -b, c</t>
  </si>
  <si>
    <t>-a, b, c</t>
  </si>
  <si>
    <t>0, 4, 8, 12</t>
  </si>
  <si>
    <t>0, 6, 10, 12</t>
  </si>
  <si>
    <t>3, 5, 9, 13</t>
  </si>
  <si>
    <t>2, 4, 9, 13</t>
  </si>
  <si>
    <t>1, 7, 10, 14</t>
  </si>
  <si>
    <t>1, 5, 8, 14</t>
  </si>
  <si>
    <t>d[a2]</t>
  </si>
  <si>
    <t>d[b2]</t>
  </si>
  <si>
    <t>d[a3]</t>
  </si>
  <si>
    <t>d[b3]</t>
  </si>
  <si>
    <t>d[a2 + 1]</t>
  </si>
  <si>
    <t>d[b2 + 1]</t>
  </si>
  <si>
    <t>d[a3 + 1]</t>
  </si>
  <si>
    <t>d[b3 + 1]</t>
  </si>
  <si>
    <t>3 (mod 4)</t>
  </si>
  <si>
    <t>0 (mod 4)</t>
  </si>
  <si>
    <t>2 or 6 (mod 9)</t>
  </si>
  <si>
    <t>1 or 7 or 10 (mod 13)</t>
  </si>
  <si>
    <t>0 or 6 or 10 (mod 12)</t>
  </si>
  <si>
    <t>3 or 5 or 9 or 13 (mod 14)</t>
  </si>
  <si>
    <t>1 or 5 or 8 (mod 13)</t>
  </si>
  <si>
    <t>2 or 4 or 9 or 13 (mod 15)</t>
  </si>
  <si>
    <t>Minimized</t>
  </si>
  <si>
    <t>Maximized:</t>
  </si>
  <si>
    <t>s_desert_pyramid</t>
  </si>
  <si>
    <t>Desert_Pyramid</t>
  </si>
  <si>
    <t>s_igloo</t>
  </si>
  <si>
    <t>Igloo</t>
  </si>
  <si>
    <t>s_jungle_temple</t>
  </si>
  <si>
    <t>Jungle_Pyramid</t>
  </si>
  <si>
    <t>s_swamp_hut</t>
  </si>
  <si>
    <t>Swamp_Hut</t>
  </si>
  <si>
    <t>Outpost</t>
  </si>
  <si>
    <t>s_village</t>
  </si>
  <si>
    <t>Village</t>
  </si>
  <si>
    <t>s_ocean_ruin</t>
  </si>
  <si>
    <t>Ocean_Ruin</t>
  </si>
  <si>
    <t>Shipwreck</t>
  </si>
  <si>
    <t>s_monument</t>
  </si>
  <si>
    <t>Monument</t>
  </si>
  <si>
    <t>s_mansion</t>
  </si>
  <si>
    <t>Mansion</t>
  </si>
  <si>
    <t>s_ruined_portal</t>
  </si>
  <si>
    <t>Ruined_Portal</t>
  </si>
  <si>
    <t>s_ancient_city</t>
  </si>
  <si>
    <t>Ancient_City</t>
  </si>
  <si>
    <t>s_treasure</t>
  </si>
  <si>
    <t>Treasure</t>
  </si>
  <si>
    <t>s_mineshaft</t>
  </si>
  <si>
    <t>Mineshaft</t>
  </si>
  <si>
    <t>STRUCT_TRIANGULAR</t>
  </si>
  <si>
    <t>STRUCT_CHUNK</t>
  </si>
  <si>
    <t>s_outpost</t>
  </si>
  <si>
    <t>s_shipwreck</t>
  </si>
  <si>
    <t>Salt</t>
  </si>
  <si>
    <t>Structure</t>
  </si>
  <si>
    <t>RegionSize</t>
  </si>
  <si>
    <t>ChunkRange</t>
  </si>
  <si>
    <t>structType</t>
  </si>
  <si>
    <t>properties</t>
  </si>
  <si>
    <t>rmax</t>
  </si>
  <si>
    <t>x1</t>
  </si>
  <si>
    <t>x2</t>
  </si>
  <si>
    <t>z2</t>
  </si>
  <si>
    <t>z1</t>
  </si>
  <si>
    <t>original rmax</t>
  </si>
  <si>
    <t>rx1</t>
  </si>
  <si>
    <t>rx2</t>
  </si>
  <si>
    <t>rz1</t>
  </si>
  <si>
    <t>rz2</t>
  </si>
  <si>
    <t>Required Continental-Only Values (First Ring, negatives):</t>
  </si>
  <si>
    <t>Required Continental-Only Values (Second Ring, negatives):</t>
  </si>
  <si>
    <t>4th</t>
  </si>
  <si>
    <t>3rd</t>
  </si>
  <si>
    <t>2nd</t>
  </si>
  <si>
    <t>1st</t>
  </si>
  <si>
    <t>0th</t>
  </si>
  <si>
    <t>Ring</t>
  </si>
  <si>
    <t>#</t>
  </si>
  <si>
    <t>* 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</si>
</sst>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2" fillId="3" borderId="0" xfId="2"/>
    <xf numFmtId="0" fontId="0" fillId="0" borderId="0" xfId="0" applyAlignment="1">
      <alignment horizontal="left"/>
    </xf>
    <xf numFmtId="20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right"/>
    </xf>
    <xf numFmtId="0" fontId="3" fillId="4" borderId="0" xfId="3"/>
    <xf numFmtId="11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5B60E-7F82-4191-9154-3C33649F1ED0}">
  <sheetPr codeName="Sheet1"/>
  <dimension ref="A1:AX150"/>
  <sheetViews>
    <sheetView tabSelected="1" workbookViewId="0"/>
  </sheetViews>
  <sheetFormatPr defaultRowHeight="15" x14ac:dyDescent="0.25"/>
  <cols>
    <col min="8" max="8" width="11.28515625" customWidth="1"/>
    <col min="10" max="10" width="9.140625" customWidth="1"/>
    <col min="12" max="12" width="10.140625" customWidth="1"/>
    <col min="13" max="13" width="9.140625" customWidth="1"/>
    <col min="16" max="16" width="10.7109375" customWidth="1"/>
    <col min="20" max="20" width="11" customWidth="1"/>
    <col min="48" max="48" width="13.7109375" customWidth="1"/>
    <col min="50" max="50" width="18.28515625" customWidth="1"/>
  </cols>
  <sheetData>
    <row r="1" spans="1:50" x14ac:dyDescent="0.25">
      <c r="A1" s="3" t="s">
        <v>9</v>
      </c>
      <c r="B1" s="3"/>
      <c r="D1">
        <v>14209992</v>
      </c>
    </row>
    <row r="3" spans="1:50" x14ac:dyDescent="0.25">
      <c r="B3" t="s">
        <v>0</v>
      </c>
      <c r="C3" t="s">
        <v>1</v>
      </c>
      <c r="D3" t="s">
        <v>111</v>
      </c>
      <c r="E3" t="s">
        <v>2</v>
      </c>
      <c r="F3" t="s">
        <v>3</v>
      </c>
      <c r="G3" t="s">
        <v>111</v>
      </c>
      <c r="H3" t="s">
        <v>4</v>
      </c>
    </row>
    <row r="4" spans="1:50" x14ac:dyDescent="0.25">
      <c r="A4">
        <v>0</v>
      </c>
      <c r="B4" s="1">
        <f>TRUNC(0*SIN(0))</f>
        <v>0</v>
      </c>
      <c r="C4" s="1">
        <f>FLOOR(B4/4,1)</f>
        <v>0</v>
      </c>
      <c r="D4" s="1">
        <f>C4*337</f>
        <v>0</v>
      </c>
      <c r="E4" s="1">
        <f>TRUNC(0*COS(0))</f>
        <v>0</v>
      </c>
      <c r="F4" s="1">
        <f>FLOOR(E4/4,1)</f>
        <v>0</v>
      </c>
      <c r="G4" s="1">
        <f>F4*337</f>
        <v>0</v>
      </c>
      <c r="H4" s="1">
        <f>TRUNC((B4^2+E4^2)^2/390625)</f>
        <v>0</v>
      </c>
      <c r="I4" s="1">
        <f>-(1000+SQRT(D1-H4))/15000</f>
        <v>-0.3179742869251857</v>
      </c>
      <c r="J4">
        <v>2</v>
      </c>
      <c r="K4" s="2">
        <f>TRUNC(512*SIN(1/1))</f>
        <v>430</v>
      </c>
      <c r="L4" s="2">
        <f>FLOOR(K4/4,1)</f>
        <v>107</v>
      </c>
      <c r="M4" s="2">
        <f>L4*337</f>
        <v>36059</v>
      </c>
      <c r="N4" s="2">
        <f>TRUNC(512*COS(1/1))</f>
        <v>276</v>
      </c>
      <c r="O4" s="2">
        <f>FLOOR(N4/4,1)</f>
        <v>69</v>
      </c>
      <c r="P4" s="2">
        <f>O4*337</f>
        <v>23253</v>
      </c>
      <c r="Q4" s="2">
        <f>TRUNC((K4^2+N4^2)^2/390625)</f>
        <v>174491</v>
      </c>
      <c r="R4" s="2">
        <f>-(1000+SQRT(D1-Q4))/15000</f>
        <v>-0.31642656025337612</v>
      </c>
      <c r="S4">
        <v>17</v>
      </c>
      <c r="T4" s="2">
        <v>-1000</v>
      </c>
      <c r="U4" s="2">
        <f>FLOOR(T4/4,1)</f>
        <v>-250</v>
      </c>
      <c r="V4" s="2">
        <f>U4*337</f>
        <v>-84250</v>
      </c>
      <c r="W4" s="2">
        <v>-215</v>
      </c>
      <c r="X4" s="2">
        <f>FLOOR(W4/4,1)</f>
        <v>-54</v>
      </c>
      <c r="Y4" s="2">
        <f>X4*337</f>
        <v>-18198</v>
      </c>
      <c r="Z4" s="2">
        <f>TRUNC((T4^2+W4^2)^2/390625)</f>
        <v>2802142</v>
      </c>
      <c r="AA4" s="2">
        <f>-(1000+SQRT(D1-Z4))/15000</f>
        <v>-0.29183672585650555</v>
      </c>
      <c r="AB4">
        <v>36</v>
      </c>
      <c r="AC4" s="2">
        <v>-1472</v>
      </c>
      <c r="AD4" s="2">
        <f>FLOOR(AC4/4,1)</f>
        <v>-368</v>
      </c>
      <c r="AE4" s="2">
        <f>AD4*337</f>
        <v>-124016</v>
      </c>
      <c r="AF4" s="2">
        <v>435</v>
      </c>
      <c r="AG4" s="2">
        <f>FLOOR(AF4/4,1)</f>
        <v>108</v>
      </c>
      <c r="AH4" s="2">
        <f>AG4*337</f>
        <v>36396</v>
      </c>
      <c r="AI4" s="2">
        <f>TRUNC((AC4^2+AF4^2)^2/390625)</f>
        <v>14209992</v>
      </c>
      <c r="AJ4" s="2">
        <f>-(1000+SQRT(D1-AI4))/15000</f>
        <v>-6.6666666666666666E-2</v>
      </c>
      <c r="AK4">
        <v>51</v>
      </c>
      <c r="AL4" s="2">
        <v>781</v>
      </c>
      <c r="AM4" s="2">
        <f>FLOOR(AL4/4,1)</f>
        <v>195</v>
      </c>
      <c r="AN4" s="2">
        <f>AM4*337</f>
        <v>65715</v>
      </c>
      <c r="AO4" s="2">
        <v>-1892</v>
      </c>
      <c r="AP4" s="2">
        <f>FLOOR(AO4/4,1)</f>
        <v>-473</v>
      </c>
      <c r="AQ4" s="2">
        <f>AP4*337</f>
        <v>-159401</v>
      </c>
      <c r="AR4" s="2">
        <f>TRUNC((AL4^2+AO4^2)^2/390625)</f>
        <v>44935571</v>
      </c>
      <c r="AT4">
        <f>990/511</f>
        <v>1.9373776908023483</v>
      </c>
      <c r="AV4">
        <f>AT4-(1100+SQRT(Q4-H4))/15000</f>
        <v>1.8361962775431826</v>
      </c>
      <c r="AX4">
        <f>AT4-(1100+SQRT(Q4-H4))/15000</f>
        <v>1.8361962775431826</v>
      </c>
    </row>
    <row r="5" spans="1:50" x14ac:dyDescent="0.25">
      <c r="J5">
        <v>6</v>
      </c>
      <c r="K5">
        <f>TRUNC(512*SIN(5/1))</f>
        <v>-490</v>
      </c>
      <c r="L5">
        <f t="shared" ref="L5:L10" si="0">FLOOR(K5/4,1)</f>
        <v>-123</v>
      </c>
      <c r="M5">
        <f t="shared" ref="M5:M10" si="1">L5*337</f>
        <v>-41451</v>
      </c>
      <c r="N5">
        <f>TRUNC(512*COS(5/1))</f>
        <v>145</v>
      </c>
      <c r="O5">
        <f t="shared" ref="O5:O10" si="2">FLOOR(N5/4,1)</f>
        <v>36</v>
      </c>
      <c r="P5">
        <f t="shared" ref="P5:P10" si="3">O5*337</f>
        <v>12132</v>
      </c>
      <c r="Q5">
        <f t="shared" ref="Q5:Q10" si="4">TRUNC((K5^2+N5^2)^2/390625)</f>
        <v>174556</v>
      </c>
      <c r="R5">
        <f>-(1000+SQRT(D1-Q5))/15000</f>
        <v>-0.31642598191948274</v>
      </c>
      <c r="S5">
        <v>18</v>
      </c>
      <c r="T5">
        <v>-981</v>
      </c>
      <c r="U5">
        <f t="shared" ref="U5:U16" si="5">FLOOR(T5/4,1)</f>
        <v>-246</v>
      </c>
      <c r="V5">
        <f t="shared" ref="V5:V16" si="6">U5*337</f>
        <v>-82902</v>
      </c>
      <c r="W5">
        <v>290</v>
      </c>
      <c r="X5">
        <f t="shared" ref="X5:X16" si="7">FLOOR(W5/4,1)</f>
        <v>72</v>
      </c>
      <c r="Y5">
        <f t="shared" ref="Y5:Y16" si="8">X5*337</f>
        <v>24264</v>
      </c>
      <c r="Z5">
        <f t="shared" ref="Z5:Z16" si="9">TRUNC((T5^2+W5^2)^2/390625)</f>
        <v>2803406</v>
      </c>
      <c r="AA5">
        <f>-(1000+SQRT(D1-Z5))/15000</f>
        <v>-0.29182425098879816</v>
      </c>
      <c r="AB5">
        <v>34</v>
      </c>
      <c r="AC5">
        <v>-1426</v>
      </c>
      <c r="AD5">
        <f t="shared" ref="AD5:AD22" si="10">FLOOR(AC5/4,1)</f>
        <v>-357</v>
      </c>
      <c r="AE5">
        <f t="shared" ref="AE5:AE22" si="11">AD5*337</f>
        <v>-120309</v>
      </c>
      <c r="AF5">
        <v>-568</v>
      </c>
      <c r="AG5">
        <f t="shared" ref="AG5:AG22" si="12">FLOOR(AF5/4,1)</f>
        <v>-142</v>
      </c>
      <c r="AH5">
        <f t="shared" ref="AH5:AH22" si="13">AG5*337</f>
        <v>-47854</v>
      </c>
      <c r="AI5">
        <f t="shared" ref="AI5:AI22" si="14">TRUNC((AC5^2+AF5^2)^2/390625)</f>
        <v>14211090</v>
      </c>
      <c r="AJ5" t="e">
        <f>-(1000+SQRT(D1-AI5))/15000</f>
        <v>#NUM!</v>
      </c>
      <c r="AK5">
        <v>56</v>
      </c>
      <c r="AL5">
        <v>-1549</v>
      </c>
      <c r="AM5">
        <f t="shared" ref="AM5:AM29" si="15">FLOOR(AL5/4,1)</f>
        <v>-388</v>
      </c>
      <c r="AN5">
        <f t="shared" ref="AN5:AN29" si="16">AM5*337</f>
        <v>-130756</v>
      </c>
      <c r="AO5">
        <v>-1338</v>
      </c>
      <c r="AP5">
        <f t="shared" ref="AP5:AP29" si="17">FLOOR(AO5/4,1)</f>
        <v>-335</v>
      </c>
      <c r="AQ5">
        <f t="shared" ref="AQ5:AQ29" si="18">AP5*337</f>
        <v>-112895</v>
      </c>
      <c r="AR5">
        <f t="shared" ref="AR5:AR29" si="19">TRUNC((AL5^2+AO5^2)^2/390625)</f>
        <v>44936000</v>
      </c>
      <c r="AT5">
        <f>734/511</f>
        <v>1.4363992172211351</v>
      </c>
      <c r="AV5">
        <f>AT5-(1100+SQRT(Q4-H4))/15000</f>
        <v>1.3352178039619693</v>
      </c>
      <c r="AX5">
        <f>AT5-(1100+SQRT(Q4-H4))/15000</f>
        <v>1.3352178039619693</v>
      </c>
    </row>
    <row r="6" spans="1:50" x14ac:dyDescent="0.25">
      <c r="A6" t="s">
        <v>102</v>
      </c>
      <c r="J6">
        <v>4</v>
      </c>
      <c r="K6">
        <f>TRUNC(512*SIN(3/1))</f>
        <v>72</v>
      </c>
      <c r="L6">
        <f t="shared" si="0"/>
        <v>18</v>
      </c>
      <c r="M6">
        <f t="shared" si="1"/>
        <v>6066</v>
      </c>
      <c r="N6">
        <f>TRUNC(512*COS(3/1))</f>
        <v>-506</v>
      </c>
      <c r="O6">
        <f t="shared" si="2"/>
        <v>-127</v>
      </c>
      <c r="P6">
        <f t="shared" si="3"/>
        <v>-42799</v>
      </c>
      <c r="Q6">
        <f t="shared" si="4"/>
        <v>174683</v>
      </c>
      <c r="R6">
        <f>-(1000+SQRT(D1-Q6))/15000</f>
        <v>-0.31642485194016501</v>
      </c>
      <c r="S6">
        <v>9</v>
      </c>
      <c r="T6">
        <v>490</v>
      </c>
      <c r="U6">
        <f t="shared" si="5"/>
        <v>122</v>
      </c>
      <c r="V6">
        <f t="shared" si="6"/>
        <v>41114</v>
      </c>
      <c r="W6">
        <v>898</v>
      </c>
      <c r="X6">
        <f t="shared" si="7"/>
        <v>224</v>
      </c>
      <c r="Y6">
        <f t="shared" si="8"/>
        <v>75488</v>
      </c>
      <c r="Z6">
        <f t="shared" si="9"/>
        <v>2803636</v>
      </c>
      <c r="AA6">
        <f>-(1000+SQRT(D1-Z6))/15000</f>
        <v>-0.29182198096227807</v>
      </c>
      <c r="AB6">
        <v>33</v>
      </c>
      <c r="AC6">
        <v>-1162</v>
      </c>
      <c r="AD6">
        <f t="shared" si="10"/>
        <v>-291</v>
      </c>
      <c r="AE6">
        <f t="shared" si="11"/>
        <v>-98067</v>
      </c>
      <c r="AF6">
        <v>-1003</v>
      </c>
      <c r="AG6">
        <f t="shared" si="12"/>
        <v>-251</v>
      </c>
      <c r="AH6">
        <f t="shared" si="13"/>
        <v>-84587</v>
      </c>
      <c r="AI6">
        <f t="shared" si="14"/>
        <v>14212936</v>
      </c>
      <c r="AJ6" t="e">
        <f>-(1000+SQRT(D1-AI6))/15000</f>
        <v>#NUM!</v>
      </c>
      <c r="AK6">
        <v>58</v>
      </c>
      <c r="AL6">
        <v>-2001</v>
      </c>
      <c r="AM6">
        <f t="shared" si="15"/>
        <v>-501</v>
      </c>
      <c r="AN6">
        <f t="shared" si="16"/>
        <v>-168837</v>
      </c>
      <c r="AO6">
        <v>-431</v>
      </c>
      <c r="AP6">
        <f t="shared" si="17"/>
        <v>-108</v>
      </c>
      <c r="AQ6">
        <f t="shared" si="18"/>
        <v>-36396</v>
      </c>
      <c r="AR6">
        <f t="shared" si="19"/>
        <v>44938510</v>
      </c>
      <c r="AT6">
        <f>606/511</f>
        <v>1.1859099804305284</v>
      </c>
      <c r="AV6">
        <f>AT6-(1100+SQRT(Q4-H4))/15000</f>
        <v>1.0847285671713627</v>
      </c>
      <c r="AX6">
        <f>AT6-(1100+SQRT(Q4-H4))/15000</f>
        <v>1.0847285671713627</v>
      </c>
    </row>
    <row r="7" spans="1:50" x14ac:dyDescent="0.25">
      <c r="A7" t="e">
        <f>SQRT(174491-H4-1571622.26806)</f>
        <v>#NUM!</v>
      </c>
      <c r="J7">
        <v>5</v>
      </c>
      <c r="K7">
        <f>TRUNC(512*SIN(4/1))</f>
        <v>-387</v>
      </c>
      <c r="L7">
        <f t="shared" si="0"/>
        <v>-97</v>
      </c>
      <c r="M7">
        <f t="shared" si="1"/>
        <v>-32689</v>
      </c>
      <c r="N7">
        <f>TRUNC(512*COS(4/1))</f>
        <v>-334</v>
      </c>
      <c r="O7">
        <f t="shared" si="2"/>
        <v>-84</v>
      </c>
      <c r="P7">
        <f t="shared" si="3"/>
        <v>-28308</v>
      </c>
      <c r="Q7">
        <f t="shared" si="4"/>
        <v>174824</v>
      </c>
      <c r="R7">
        <f>-(1000+SQRT(D1-Q7))/15000</f>
        <v>-0.31642359739020925</v>
      </c>
      <c r="S7">
        <v>16</v>
      </c>
      <c r="T7">
        <v>-774</v>
      </c>
      <c r="U7">
        <f t="shared" si="5"/>
        <v>-194</v>
      </c>
      <c r="V7">
        <f t="shared" si="6"/>
        <v>-65378</v>
      </c>
      <c r="W7">
        <v>-669</v>
      </c>
      <c r="X7">
        <f t="shared" si="7"/>
        <v>-168</v>
      </c>
      <c r="Y7">
        <f t="shared" si="8"/>
        <v>-56616</v>
      </c>
      <c r="Z7">
        <f t="shared" si="9"/>
        <v>2804349</v>
      </c>
      <c r="AA7">
        <f>-(1000+SQRT(D1-Z7))/15000</f>
        <v>-0.2918149437346173</v>
      </c>
      <c r="AB7">
        <v>31</v>
      </c>
      <c r="AC7">
        <v>-292</v>
      </c>
      <c r="AD7">
        <f t="shared" si="10"/>
        <v>-73</v>
      </c>
      <c r="AE7">
        <f t="shared" si="11"/>
        <v>-24601</v>
      </c>
      <c r="AF7">
        <v>-1507</v>
      </c>
      <c r="AG7">
        <f t="shared" si="12"/>
        <v>-377</v>
      </c>
      <c r="AH7">
        <f t="shared" si="13"/>
        <v>-127049</v>
      </c>
      <c r="AI7">
        <f t="shared" si="14"/>
        <v>14213660</v>
      </c>
      <c r="AJ7" t="e">
        <f>-(1000+SQRT(D1-AI7))/15000</f>
        <v>#NUM!</v>
      </c>
      <c r="AK7">
        <v>60</v>
      </c>
      <c r="AL7">
        <v>-1963</v>
      </c>
      <c r="AM7">
        <f t="shared" si="15"/>
        <v>-491</v>
      </c>
      <c r="AN7">
        <f t="shared" si="16"/>
        <v>-165467</v>
      </c>
      <c r="AO7">
        <v>580</v>
      </c>
      <c r="AP7">
        <f t="shared" si="17"/>
        <v>145</v>
      </c>
      <c r="AQ7">
        <f t="shared" si="18"/>
        <v>48865</v>
      </c>
      <c r="AR7">
        <f t="shared" si="19"/>
        <v>44938660</v>
      </c>
      <c r="AT7">
        <f>478/511</f>
        <v>0.93542074363992167</v>
      </c>
      <c r="AV7">
        <f>AT7-(1100+SQRT(Q4-H4))/15000</f>
        <v>0.83423933038075582</v>
      </c>
      <c r="AX7">
        <f>AT7-(1100+SQRT(Q4-H4))/15000</f>
        <v>0.83423933038075582</v>
      </c>
    </row>
    <row r="8" spans="1:50" x14ac:dyDescent="0.25">
      <c r="A8" t="s">
        <v>103</v>
      </c>
      <c r="J8">
        <v>7</v>
      </c>
      <c r="K8">
        <f>TRUNC(512*SIN(6/1))</f>
        <v>-143</v>
      </c>
      <c r="L8">
        <f t="shared" si="0"/>
        <v>-36</v>
      </c>
      <c r="M8">
        <f t="shared" si="1"/>
        <v>-12132</v>
      </c>
      <c r="N8">
        <f>TRUNC(512*COS(6/1))</f>
        <v>491</v>
      </c>
      <c r="O8">
        <f t="shared" si="2"/>
        <v>122</v>
      </c>
      <c r="P8">
        <f t="shared" si="3"/>
        <v>41114</v>
      </c>
      <c r="Q8">
        <f t="shared" si="4"/>
        <v>175098</v>
      </c>
      <c r="R8">
        <f>-(1000+SQRT(D1-Q8))/15000</f>
        <v>-0.3164211594524155</v>
      </c>
      <c r="S8">
        <v>15</v>
      </c>
      <c r="T8">
        <v>-359</v>
      </c>
      <c r="U8">
        <f t="shared" si="5"/>
        <v>-90</v>
      </c>
      <c r="V8">
        <f t="shared" si="6"/>
        <v>-30330</v>
      </c>
      <c r="W8">
        <v>-958</v>
      </c>
      <c r="X8">
        <f t="shared" si="7"/>
        <v>-240</v>
      </c>
      <c r="Y8">
        <f t="shared" si="8"/>
        <v>-80880</v>
      </c>
      <c r="Z8">
        <f t="shared" si="9"/>
        <v>2804392</v>
      </c>
      <c r="AA8">
        <f>-(1000+SQRT(D1-Z8))/15000</f>
        <v>-0.29181451932255048</v>
      </c>
      <c r="AB8">
        <v>25</v>
      </c>
      <c r="AC8">
        <v>1492</v>
      </c>
      <c r="AD8">
        <f t="shared" si="10"/>
        <v>373</v>
      </c>
      <c r="AE8">
        <f t="shared" si="11"/>
        <v>125701</v>
      </c>
      <c r="AF8">
        <v>361</v>
      </c>
      <c r="AG8">
        <f t="shared" si="12"/>
        <v>90</v>
      </c>
      <c r="AH8">
        <f t="shared" si="13"/>
        <v>30330</v>
      </c>
      <c r="AI8">
        <f t="shared" si="14"/>
        <v>14214528</v>
      </c>
      <c r="AJ8" t="e">
        <f>-(1000+SQRT(D1-AI8))/15000</f>
        <v>#NUM!</v>
      </c>
      <c r="AK8">
        <v>63</v>
      </c>
      <c r="AL8">
        <v>-1040</v>
      </c>
      <c r="AM8">
        <f t="shared" si="15"/>
        <v>-260</v>
      </c>
      <c r="AN8">
        <f t="shared" si="16"/>
        <v>-87620</v>
      </c>
      <c r="AO8">
        <v>1763</v>
      </c>
      <c r="AP8">
        <f t="shared" si="17"/>
        <v>440</v>
      </c>
      <c r="AQ8">
        <f t="shared" si="18"/>
        <v>148280</v>
      </c>
      <c r="AR8">
        <f t="shared" si="19"/>
        <v>44938660</v>
      </c>
      <c r="AT8">
        <f>50/73</f>
        <v>0.68493150684931503</v>
      </c>
      <c r="AV8">
        <f>AT8-(1100+SQRT(Q4-H4))/15000</f>
        <v>0.58375009359014918</v>
      </c>
      <c r="AX8">
        <f>AT8-(1100+SQRT(Q4-H4))/15000</f>
        <v>0.58375009359014918</v>
      </c>
    </row>
    <row r="9" spans="1:50" x14ac:dyDescent="0.25">
      <c r="A9">
        <f>SQRT(2802142-H4-1571622.26806)</f>
        <v>1109.287939148353</v>
      </c>
      <c r="B9">
        <f t="shared" ref="B9:B15" si="20">SQRT(2802142-Q4-1571622.26806)</f>
        <v>1027.6325860637157</v>
      </c>
      <c r="J9">
        <v>3</v>
      </c>
      <c r="K9">
        <f>TRUNC(512*SIN(2/1))</f>
        <v>465</v>
      </c>
      <c r="L9">
        <f t="shared" si="0"/>
        <v>116</v>
      </c>
      <c r="M9">
        <f t="shared" si="1"/>
        <v>39092</v>
      </c>
      <c r="N9">
        <f>TRUNC(512*COS(2/1))</f>
        <v>-213</v>
      </c>
      <c r="O9">
        <f t="shared" si="2"/>
        <v>-54</v>
      </c>
      <c r="P9">
        <f t="shared" si="3"/>
        <v>-18198</v>
      </c>
      <c r="Q9">
        <f t="shared" si="4"/>
        <v>175184</v>
      </c>
      <c r="R9">
        <f>-(1000+SQRT(D1-Q9))/15000</f>
        <v>-0.3164203942553544</v>
      </c>
      <c r="S9">
        <v>14</v>
      </c>
      <c r="T9">
        <v>144</v>
      </c>
      <c r="U9">
        <f t="shared" si="5"/>
        <v>36</v>
      </c>
      <c r="V9">
        <f t="shared" si="6"/>
        <v>12132</v>
      </c>
      <c r="W9">
        <v>-1013</v>
      </c>
      <c r="X9">
        <f t="shared" si="7"/>
        <v>-254</v>
      </c>
      <c r="Y9">
        <f t="shared" si="8"/>
        <v>-85598</v>
      </c>
      <c r="Z9">
        <f t="shared" si="9"/>
        <v>2805785</v>
      </c>
      <c r="AA9">
        <f>-(1000+SQRT(D1-Z9))/15000</f>
        <v>-0.29180076991280851</v>
      </c>
      <c r="AB9">
        <v>26</v>
      </c>
      <c r="AC9">
        <v>1528</v>
      </c>
      <c r="AD9">
        <f t="shared" si="10"/>
        <v>382</v>
      </c>
      <c r="AE9">
        <f t="shared" si="11"/>
        <v>128734</v>
      </c>
      <c r="AF9">
        <v>-147</v>
      </c>
      <c r="AG9">
        <f t="shared" si="12"/>
        <v>-37</v>
      </c>
      <c r="AH9">
        <f t="shared" si="13"/>
        <v>-12469</v>
      </c>
      <c r="AI9">
        <f t="shared" si="14"/>
        <v>14214625</v>
      </c>
      <c r="AJ9" t="e">
        <f>-(1000+SQRT(D1-AI9))/15000</f>
        <v>#NUM!</v>
      </c>
      <c r="AK9">
        <v>57</v>
      </c>
      <c r="AL9">
        <v>-1832</v>
      </c>
      <c r="AM9">
        <f t="shared" si="15"/>
        <v>-458</v>
      </c>
      <c r="AN9">
        <f t="shared" si="16"/>
        <v>-154346</v>
      </c>
      <c r="AO9">
        <v>-913</v>
      </c>
      <c r="AP9">
        <f t="shared" si="17"/>
        <v>-229</v>
      </c>
      <c r="AQ9">
        <f t="shared" si="18"/>
        <v>-77173</v>
      </c>
      <c r="AR9">
        <f t="shared" si="19"/>
        <v>44939175</v>
      </c>
      <c r="AT9">
        <f>222/511</f>
        <v>0.43444227005870839</v>
      </c>
      <c r="AV9">
        <f>AT9-(1100+SQRT(Q4-H4))/15000</f>
        <v>0.33326085679954254</v>
      </c>
      <c r="AX9">
        <f>AT9-(1100+SQRT(Q4-H4))/15000</f>
        <v>0.33326085679954254</v>
      </c>
    </row>
    <row r="10" spans="1:50" x14ac:dyDescent="0.25">
      <c r="B10">
        <f t="shared" si="20"/>
        <v>1027.6009594876798</v>
      </c>
      <c r="J10">
        <v>1</v>
      </c>
      <c r="K10" s="1">
        <f>TRUNC(512*SIN(0/1))</f>
        <v>0</v>
      </c>
      <c r="L10" s="1">
        <f t="shared" si="0"/>
        <v>0</v>
      </c>
      <c r="M10" s="1">
        <f t="shared" si="1"/>
        <v>0</v>
      </c>
      <c r="N10" s="1">
        <f>TRUNC(512*COS(0/1))</f>
        <v>512</v>
      </c>
      <c r="O10" s="1">
        <f t="shared" si="2"/>
        <v>128</v>
      </c>
      <c r="P10" s="1">
        <f t="shared" si="3"/>
        <v>43136</v>
      </c>
      <c r="Q10" s="1">
        <f t="shared" si="4"/>
        <v>175921</v>
      </c>
      <c r="R10" s="1">
        <f>-(1000+SQRT(D1-Q10))/15000</f>
        <v>-0.31641383659835753</v>
      </c>
      <c r="S10">
        <v>19</v>
      </c>
      <c r="T10">
        <v>-722</v>
      </c>
      <c r="U10">
        <f t="shared" si="5"/>
        <v>-181</v>
      </c>
      <c r="V10">
        <f t="shared" si="6"/>
        <v>-60997</v>
      </c>
      <c r="W10">
        <v>725</v>
      </c>
      <c r="X10">
        <f t="shared" si="7"/>
        <v>181</v>
      </c>
      <c r="Y10">
        <f t="shared" si="8"/>
        <v>60997</v>
      </c>
      <c r="Z10">
        <f t="shared" si="9"/>
        <v>2805807</v>
      </c>
      <c r="AA10">
        <f>-(1000+SQRT(D1-Z10))/15000</f>
        <v>-0.2918005527581804</v>
      </c>
      <c r="AB10">
        <v>24</v>
      </c>
      <c r="AC10">
        <v>1292</v>
      </c>
      <c r="AD10">
        <f t="shared" si="10"/>
        <v>323</v>
      </c>
      <c r="AE10">
        <f t="shared" si="11"/>
        <v>108851</v>
      </c>
      <c r="AF10">
        <v>829</v>
      </c>
      <c r="AG10">
        <f t="shared" si="12"/>
        <v>207</v>
      </c>
      <c r="AH10">
        <f t="shared" si="13"/>
        <v>69759</v>
      </c>
      <c r="AI10">
        <f t="shared" si="14"/>
        <v>14215976</v>
      </c>
      <c r="AJ10" t="e">
        <f>-(1000+SQRT(D1-AI10))/15000</f>
        <v>#NUM!</v>
      </c>
      <c r="AK10">
        <v>43</v>
      </c>
      <c r="AL10">
        <v>1395</v>
      </c>
      <c r="AM10">
        <f t="shared" si="15"/>
        <v>348</v>
      </c>
      <c r="AN10">
        <f t="shared" si="16"/>
        <v>117276</v>
      </c>
      <c r="AO10">
        <v>1498</v>
      </c>
      <c r="AP10">
        <f t="shared" si="17"/>
        <v>374</v>
      </c>
      <c r="AQ10">
        <f t="shared" si="18"/>
        <v>126038</v>
      </c>
      <c r="AR10">
        <f t="shared" si="19"/>
        <v>44944238</v>
      </c>
      <c r="AT10">
        <f>158/511</f>
        <v>0.30919765166340507</v>
      </c>
      <c r="AV10">
        <f>AT10-(1100+SQRT(Q4-H4))/15000</f>
        <v>0.20801623840423922</v>
      </c>
      <c r="AX10">
        <f>AT10-(1100+SQRT(Q4-H4))/15000</f>
        <v>0.20801623840423922</v>
      </c>
    </row>
    <row r="11" spans="1:50" x14ac:dyDescent="0.25">
      <c r="B11">
        <f t="shared" si="20"/>
        <v>1027.5391632147166</v>
      </c>
      <c r="S11">
        <v>13</v>
      </c>
      <c r="T11">
        <v>612</v>
      </c>
      <c r="U11">
        <f t="shared" si="5"/>
        <v>153</v>
      </c>
      <c r="V11">
        <f t="shared" si="6"/>
        <v>51561</v>
      </c>
      <c r="W11">
        <v>-820</v>
      </c>
      <c r="X11">
        <f t="shared" si="7"/>
        <v>-205</v>
      </c>
      <c r="Y11">
        <f t="shared" si="8"/>
        <v>-69085</v>
      </c>
      <c r="Z11">
        <f t="shared" si="9"/>
        <v>2805994</v>
      </c>
      <c r="AA11">
        <f>-(1000+SQRT(D1-Z11))/15000</f>
        <v>-0.29179870693538446</v>
      </c>
      <c r="AB11">
        <v>39</v>
      </c>
      <c r="AC11">
        <v>-429</v>
      </c>
      <c r="AD11">
        <f t="shared" si="10"/>
        <v>-108</v>
      </c>
      <c r="AE11">
        <f t="shared" si="11"/>
        <v>-36396</v>
      </c>
      <c r="AF11">
        <v>1474</v>
      </c>
      <c r="AG11">
        <f t="shared" si="12"/>
        <v>368</v>
      </c>
      <c r="AH11">
        <f t="shared" si="13"/>
        <v>124016</v>
      </c>
      <c r="AI11">
        <f t="shared" si="14"/>
        <v>14218534</v>
      </c>
      <c r="AJ11" t="e">
        <f>-(1000+SQRT(D1-AI11))/15000</f>
        <v>#NUM!</v>
      </c>
      <c r="AK11">
        <v>53</v>
      </c>
      <c r="AL11">
        <v>-221</v>
      </c>
      <c r="AM11">
        <f t="shared" si="15"/>
        <v>-56</v>
      </c>
      <c r="AN11">
        <f t="shared" si="16"/>
        <v>-18872</v>
      </c>
      <c r="AO11">
        <v>-2035</v>
      </c>
      <c r="AP11">
        <f t="shared" si="17"/>
        <v>-509</v>
      </c>
      <c r="AQ11">
        <f t="shared" si="18"/>
        <v>-171533</v>
      </c>
      <c r="AR11">
        <f t="shared" si="19"/>
        <v>44945031</v>
      </c>
      <c r="AT11">
        <f>94/511</f>
        <v>0.18395303326810175</v>
      </c>
      <c r="AV11">
        <f>AT11-(1100+SQRT(Q4-H4))/15000</f>
        <v>8.2771620008935912E-2</v>
      </c>
      <c r="AX11">
        <f>AT11-(1100+SQRT(Q4-H4))/15000</f>
        <v>8.2771620008935912E-2</v>
      </c>
    </row>
    <row r="12" spans="1:50" x14ac:dyDescent="0.25">
      <c r="B12">
        <f t="shared" si="20"/>
        <v>1027.4705504003509</v>
      </c>
      <c r="H12">
        <v>134097919</v>
      </c>
      <c r="K12" t="s">
        <v>10</v>
      </c>
      <c r="L12">
        <v>121.076549</v>
      </c>
      <c r="M12">
        <v>252.88983999999999</v>
      </c>
      <c r="N12">
        <v>17.076125000000001</v>
      </c>
      <c r="S12">
        <v>10</v>
      </c>
      <c r="T12">
        <v>861</v>
      </c>
      <c r="U12">
        <f t="shared" si="5"/>
        <v>215</v>
      </c>
      <c r="V12">
        <f t="shared" si="6"/>
        <v>72455</v>
      </c>
      <c r="W12">
        <v>553</v>
      </c>
      <c r="X12">
        <f t="shared" si="7"/>
        <v>138</v>
      </c>
      <c r="Y12">
        <f t="shared" si="8"/>
        <v>46506</v>
      </c>
      <c r="Z12">
        <f t="shared" si="9"/>
        <v>2806991</v>
      </c>
      <c r="AA12">
        <f>-(1000+SQRT(D1-Z12))/15000</f>
        <v>-0.2917888655819324</v>
      </c>
      <c r="AB12">
        <v>30</v>
      </c>
      <c r="AC12">
        <v>216</v>
      </c>
      <c r="AD12">
        <f t="shared" si="10"/>
        <v>54</v>
      </c>
      <c r="AE12">
        <f t="shared" si="11"/>
        <v>18198</v>
      </c>
      <c r="AF12">
        <v>-1520</v>
      </c>
      <c r="AG12">
        <f t="shared" si="12"/>
        <v>-380</v>
      </c>
      <c r="AH12">
        <f t="shared" si="13"/>
        <v>-128060</v>
      </c>
      <c r="AI12">
        <f t="shared" si="14"/>
        <v>14222625</v>
      </c>
      <c r="AJ12" t="e">
        <f>-(1000+SQRT(D1-AI12))/15000</f>
        <v>#NUM!</v>
      </c>
      <c r="AK12">
        <v>50</v>
      </c>
      <c r="AL12">
        <v>1225</v>
      </c>
      <c r="AM12">
        <f t="shared" si="15"/>
        <v>306</v>
      </c>
      <c r="AN12">
        <f t="shared" si="16"/>
        <v>103122</v>
      </c>
      <c r="AO12">
        <v>-1640</v>
      </c>
      <c r="AP12">
        <f t="shared" si="17"/>
        <v>-410</v>
      </c>
      <c r="AQ12">
        <f t="shared" si="18"/>
        <v>-138170</v>
      </c>
      <c r="AR12">
        <f t="shared" si="19"/>
        <v>44948443</v>
      </c>
      <c r="AT12">
        <f>62/511</f>
        <v>0.12133072407045009</v>
      </c>
      <c r="AV12">
        <f>AT12-(1100+SQRT(Q4-H4))/15000</f>
        <v>2.0149310811284252E-2</v>
      </c>
      <c r="AX12">
        <f>AT12-(1100+SQRT(Q4-H4))/15000</f>
        <v>2.0149310811284252E-2</v>
      </c>
    </row>
    <row r="13" spans="1:50" x14ac:dyDescent="0.25">
      <c r="B13">
        <f t="shared" si="20"/>
        <v>1027.337204592533</v>
      </c>
      <c r="H13">
        <v>159478068</v>
      </c>
      <c r="L13">
        <v>107</v>
      </c>
      <c r="M13">
        <v>0</v>
      </c>
      <c r="N13">
        <v>69</v>
      </c>
      <c r="S13">
        <v>11</v>
      </c>
      <c r="T13">
        <v>1021</v>
      </c>
      <c r="U13">
        <f t="shared" si="5"/>
        <v>255</v>
      </c>
      <c r="V13">
        <f t="shared" si="6"/>
        <v>85935</v>
      </c>
      <c r="W13">
        <v>72</v>
      </c>
      <c r="X13">
        <f t="shared" si="7"/>
        <v>18</v>
      </c>
      <c r="Y13">
        <f t="shared" si="8"/>
        <v>6066</v>
      </c>
      <c r="Z13">
        <f t="shared" si="9"/>
        <v>2809646</v>
      </c>
      <c r="AA13">
        <f>-(1000+SQRT(D1-Z13))/15000</f>
        <v>-0.29176265606773183</v>
      </c>
      <c r="AB13">
        <v>27</v>
      </c>
      <c r="AC13">
        <v>1396</v>
      </c>
      <c r="AD13">
        <f t="shared" si="10"/>
        <v>349</v>
      </c>
      <c r="AE13">
        <f t="shared" si="11"/>
        <v>117613</v>
      </c>
      <c r="AF13">
        <v>-639</v>
      </c>
      <c r="AG13">
        <f t="shared" si="12"/>
        <v>-160</v>
      </c>
      <c r="AH13">
        <f t="shared" si="13"/>
        <v>-53920</v>
      </c>
      <c r="AI13">
        <f t="shared" si="14"/>
        <v>14223602</v>
      </c>
      <c r="AJ13" t="e">
        <f>-(1000+SQRT(D1-AI13))/15000</f>
        <v>#NUM!</v>
      </c>
      <c r="AK13">
        <v>54</v>
      </c>
      <c r="AL13">
        <v>-718</v>
      </c>
      <c r="AM13">
        <f t="shared" si="15"/>
        <v>-180</v>
      </c>
      <c r="AN13">
        <f t="shared" si="16"/>
        <v>-60660</v>
      </c>
      <c r="AO13">
        <v>-1917</v>
      </c>
      <c r="AP13">
        <f t="shared" si="17"/>
        <v>-480</v>
      </c>
      <c r="AQ13">
        <f t="shared" si="18"/>
        <v>-161760</v>
      </c>
      <c r="AR13">
        <f t="shared" si="19"/>
        <v>44952476</v>
      </c>
      <c r="AT13">
        <f>30/511</f>
        <v>5.8708414872798431E-2</v>
      </c>
      <c r="AV13">
        <f>AT13-(1100+SQRT(Q4-H4))/15000</f>
        <v>-4.2472998386367408E-2</v>
      </c>
      <c r="AX13">
        <f>AT13-(1100+SQRT(Q4-H4))/15000</f>
        <v>-4.2472998386367408E-2</v>
      </c>
    </row>
    <row r="14" spans="1:50" x14ac:dyDescent="0.25">
      <c r="B14">
        <f t="shared" si="20"/>
        <v>1027.2953479598748</v>
      </c>
      <c r="H14">
        <v>390884329</v>
      </c>
      <c r="I14">
        <v>3</v>
      </c>
      <c r="L14">
        <f>L12+L13</f>
        <v>228.076549</v>
      </c>
      <c r="M14">
        <f>M12+M13</f>
        <v>252.88983999999999</v>
      </c>
      <c r="N14">
        <f>N12+N13</f>
        <v>86.076125000000005</v>
      </c>
      <c r="S14">
        <v>20</v>
      </c>
      <c r="T14">
        <v>-286</v>
      </c>
      <c r="U14">
        <f t="shared" si="5"/>
        <v>-72</v>
      </c>
      <c r="V14">
        <f t="shared" si="6"/>
        <v>-24264</v>
      </c>
      <c r="W14">
        <v>983</v>
      </c>
      <c r="X14">
        <f t="shared" si="7"/>
        <v>245</v>
      </c>
      <c r="Y14">
        <f t="shared" si="8"/>
        <v>82565</v>
      </c>
      <c r="Z14">
        <f t="shared" si="9"/>
        <v>2812114</v>
      </c>
      <c r="AA14">
        <f>-(1000+SQRT(D1-Z14))/15000</f>
        <v>-0.29173828983483846</v>
      </c>
      <c r="AB14">
        <v>22</v>
      </c>
      <c r="AC14">
        <v>502</v>
      </c>
      <c r="AD14">
        <f t="shared" si="10"/>
        <v>125</v>
      </c>
      <c r="AE14">
        <f t="shared" si="11"/>
        <v>42125</v>
      </c>
      <c r="AF14">
        <v>1451</v>
      </c>
      <c r="AG14">
        <f t="shared" si="12"/>
        <v>362</v>
      </c>
      <c r="AH14">
        <f t="shared" si="13"/>
        <v>121994</v>
      </c>
      <c r="AI14">
        <f t="shared" si="14"/>
        <v>14226837</v>
      </c>
      <c r="AJ14" t="e">
        <f>-(1000+SQRT(D1-AI14))/15000</f>
        <v>#NUM!</v>
      </c>
      <c r="AK14">
        <v>46</v>
      </c>
      <c r="AL14">
        <v>2042</v>
      </c>
      <c r="AM14">
        <f t="shared" si="15"/>
        <v>510</v>
      </c>
      <c r="AN14">
        <f t="shared" si="16"/>
        <v>171870</v>
      </c>
      <c r="AO14">
        <v>144</v>
      </c>
      <c r="AP14">
        <f t="shared" si="17"/>
        <v>36</v>
      </c>
      <c r="AQ14">
        <f t="shared" si="18"/>
        <v>12132</v>
      </c>
      <c r="AR14">
        <f t="shared" si="19"/>
        <v>44954343</v>
      </c>
      <c r="AT14">
        <f>22/511</f>
        <v>4.3052837573385516E-2</v>
      </c>
      <c r="AV14">
        <f>AT14-(1100+SQRT(Q4-H4))/15000</f>
        <v>-5.8128575685780323E-2</v>
      </c>
      <c r="AX14">
        <f>AT14-(1100+SQRT(Q4-H4))/15000</f>
        <v>-5.8128575685780323E-2</v>
      </c>
    </row>
    <row r="15" spans="1:50" x14ac:dyDescent="0.25">
      <c r="B15">
        <f t="shared" si="20"/>
        <v>1026.9365763960304</v>
      </c>
      <c r="H15">
        <v>390884329</v>
      </c>
      <c r="L15">
        <f>TRUNC(IF(L14&lt;0, L14 - 1, L14))</f>
        <v>228</v>
      </c>
      <c r="M15">
        <f>TRUNC(IF(M14&lt;0, M14 - 1, M14))</f>
        <v>252</v>
      </c>
      <c r="N15">
        <f>TRUNC(IF(N14&lt;0, N14 - 1, N14))</f>
        <v>86</v>
      </c>
      <c r="S15">
        <v>12</v>
      </c>
      <c r="T15">
        <v>931</v>
      </c>
      <c r="U15">
        <f t="shared" si="5"/>
        <v>232</v>
      </c>
      <c r="V15">
        <f t="shared" si="6"/>
        <v>78184</v>
      </c>
      <c r="W15">
        <v>-426</v>
      </c>
      <c r="X15">
        <f t="shared" si="7"/>
        <v>-107</v>
      </c>
      <c r="Y15">
        <f t="shared" si="8"/>
        <v>-36059</v>
      </c>
      <c r="Z15">
        <f t="shared" si="9"/>
        <v>2812930</v>
      </c>
      <c r="AA15">
        <f>-(1000+SQRT(D1-Z15))/15000</f>
        <v>-0.29173023299602369</v>
      </c>
      <c r="AB15">
        <v>23</v>
      </c>
      <c r="AC15">
        <v>949</v>
      </c>
      <c r="AD15">
        <f t="shared" si="10"/>
        <v>237</v>
      </c>
      <c r="AE15">
        <f t="shared" si="11"/>
        <v>79869</v>
      </c>
      <c r="AF15">
        <v>1207</v>
      </c>
      <c r="AG15">
        <f t="shared" si="12"/>
        <v>301</v>
      </c>
      <c r="AH15">
        <f t="shared" si="13"/>
        <v>101437</v>
      </c>
      <c r="AI15">
        <f t="shared" si="14"/>
        <v>14227380</v>
      </c>
      <c r="AJ15" t="e">
        <f>-(1000+SQRT(D1-AI15))/15000</f>
        <v>#NUM!</v>
      </c>
      <c r="AK15">
        <v>62</v>
      </c>
      <c r="AL15">
        <v>-1444</v>
      </c>
      <c r="AM15">
        <f t="shared" si="15"/>
        <v>-361</v>
      </c>
      <c r="AN15">
        <f t="shared" si="16"/>
        <v>-121657</v>
      </c>
      <c r="AO15">
        <v>1451</v>
      </c>
      <c r="AP15">
        <f t="shared" si="17"/>
        <v>362</v>
      </c>
      <c r="AQ15">
        <f t="shared" si="18"/>
        <v>121994</v>
      </c>
      <c r="AR15">
        <f t="shared" si="19"/>
        <v>44955136</v>
      </c>
      <c r="AT15">
        <f>2/73</f>
        <v>2.7397260273972601E-2</v>
      </c>
      <c r="AV15">
        <f>AT15-(1100+SQRT(Q4-H4))/15000</f>
        <v>-7.3784152985193238E-2</v>
      </c>
      <c r="AX15">
        <f>AT15-(1100+SQRT(Q4-H4))/15000</f>
        <v>-7.3784152985193238E-2</v>
      </c>
    </row>
    <row r="16" spans="1:50" x14ac:dyDescent="0.25">
      <c r="A16" t="s">
        <v>5</v>
      </c>
      <c r="H16">
        <v>390884329</v>
      </c>
      <c r="K16" t="s">
        <v>11</v>
      </c>
      <c r="L16">
        <f>L14-L15</f>
        <v>7.6548999999999978E-2</v>
      </c>
      <c r="M16">
        <f>M14-M15</f>
        <v>0.88983999999999241</v>
      </c>
      <c r="N16">
        <f>N14-N15</f>
        <v>7.6125000000004661E-2</v>
      </c>
      <c r="S16">
        <v>8</v>
      </c>
      <c r="T16" s="1">
        <v>0</v>
      </c>
      <c r="U16" s="1">
        <f t="shared" si="5"/>
        <v>0</v>
      </c>
      <c r="V16" s="1">
        <f t="shared" si="6"/>
        <v>0</v>
      </c>
      <c r="W16" s="1">
        <v>1024</v>
      </c>
      <c r="X16" s="1">
        <f t="shared" si="7"/>
        <v>256</v>
      </c>
      <c r="Y16" s="1">
        <f t="shared" si="8"/>
        <v>86272</v>
      </c>
      <c r="Z16" s="1">
        <f t="shared" si="9"/>
        <v>2814749</v>
      </c>
      <c r="AA16" s="1">
        <f>-(1000+SQRT(D1-Z16))/15000</f>
        <v>-0.29171227192134491</v>
      </c>
      <c r="AB16">
        <v>37</v>
      </c>
      <c r="AC16">
        <v>-1249</v>
      </c>
      <c r="AD16">
        <f t="shared" si="10"/>
        <v>-313</v>
      </c>
      <c r="AE16">
        <f t="shared" si="11"/>
        <v>-105481</v>
      </c>
      <c r="AF16">
        <v>893</v>
      </c>
      <c r="AG16">
        <f t="shared" si="12"/>
        <v>223</v>
      </c>
      <c r="AH16">
        <f t="shared" si="13"/>
        <v>75151</v>
      </c>
      <c r="AI16">
        <f t="shared" si="14"/>
        <v>14227380</v>
      </c>
      <c r="AJ16" t="e">
        <f>-(1000+SQRT(D1-AI16))/15000</f>
        <v>#NUM!</v>
      </c>
      <c r="AK16">
        <v>65</v>
      </c>
      <c r="AL16">
        <v>-67</v>
      </c>
      <c r="AM16">
        <f t="shared" si="15"/>
        <v>-17</v>
      </c>
      <c r="AN16">
        <f t="shared" si="16"/>
        <v>-5729</v>
      </c>
      <c r="AO16">
        <v>2046</v>
      </c>
      <c r="AP16">
        <f t="shared" si="17"/>
        <v>511</v>
      </c>
      <c r="AQ16">
        <f t="shared" si="18"/>
        <v>172207</v>
      </c>
      <c r="AR16">
        <f t="shared" si="19"/>
        <v>44956595</v>
      </c>
      <c r="AT16">
        <f>10/511</f>
        <v>1.9569471624266144E-2</v>
      </c>
      <c r="AV16">
        <f>AT16-(1100+SQRT(Q4-H4))/15000</f>
        <v>-8.1611941634899696E-2</v>
      </c>
      <c r="AX16">
        <f>AT16-(1100+SQRT(Q4-H4))/15000</f>
        <v>-8.1611941634899696E-2</v>
      </c>
    </row>
    <row r="17" spans="1:50" x14ac:dyDescent="0.25">
      <c r="A17">
        <f>SQRT(14209992-H4-1571622.26806)</f>
        <v>3555.0484851742881</v>
      </c>
      <c r="B17">
        <f t="shared" ref="B17:B23" si="21">SQRT(14209992-Q4-1571622.26806)</f>
        <v>3530.4218914939897</v>
      </c>
      <c r="C17">
        <f t="shared" ref="C17:C29" si="22">SQRT(14209992-Z4-1571622.26806)</f>
        <v>3136.2760930664249</v>
      </c>
      <c r="H17">
        <v>401014033</v>
      </c>
      <c r="K17" t="s">
        <v>13</v>
      </c>
      <c r="L17">
        <f>6*POWER(L16,5)-15*POWER(L16,4)+10*POWER(L16,3)</f>
        <v>3.9863002466491403E-3</v>
      </c>
      <c r="M17">
        <f>6*POWER(M16,5)-15*POWER(M16,4)+10*POWER(M16,3)</f>
        <v>0.98874345556908949</v>
      </c>
      <c r="N17">
        <f>6*POWER(N16,5)-15*POWER(N16,4)+10*POWER(N16,3)</f>
        <v>3.9230612257554615E-3</v>
      </c>
      <c r="AB17">
        <v>32</v>
      </c>
      <c r="AC17">
        <v>-769</v>
      </c>
      <c r="AD17">
        <f t="shared" si="10"/>
        <v>-193</v>
      </c>
      <c r="AE17">
        <f t="shared" si="11"/>
        <v>-65041</v>
      </c>
      <c r="AF17">
        <v>-1329</v>
      </c>
      <c r="AG17">
        <f t="shared" si="12"/>
        <v>-333</v>
      </c>
      <c r="AH17">
        <f t="shared" si="13"/>
        <v>-112221</v>
      </c>
      <c r="AI17">
        <f t="shared" si="14"/>
        <v>14229215</v>
      </c>
      <c r="AJ17" t="e">
        <f>-(1000+SQRT(D1-AI17))/15000</f>
        <v>#NUM!</v>
      </c>
      <c r="AK17">
        <v>45</v>
      </c>
      <c r="AL17">
        <v>1943</v>
      </c>
      <c r="AM17">
        <f t="shared" si="15"/>
        <v>485</v>
      </c>
      <c r="AN17">
        <f t="shared" si="16"/>
        <v>163445</v>
      </c>
      <c r="AO17">
        <v>645</v>
      </c>
      <c r="AP17">
        <f t="shared" si="17"/>
        <v>161</v>
      </c>
      <c r="AQ17">
        <f t="shared" si="18"/>
        <v>54257</v>
      </c>
      <c r="AR17">
        <f t="shared" si="19"/>
        <v>44970951</v>
      </c>
      <c r="AT17">
        <f>6/511</f>
        <v>1.1741682974559686E-2</v>
      </c>
      <c r="AV17">
        <f>AT17-(1100+SQRT(Q4-H4))/15000</f>
        <v>-8.9439730284606153E-2</v>
      </c>
      <c r="AX17">
        <f>AT17-(1100+SQRT(Q4-H4))/15000</f>
        <v>-8.9439730284606153E-2</v>
      </c>
    </row>
    <row r="18" spans="1:50" x14ac:dyDescent="0.25">
      <c r="B18">
        <f t="shared" si="21"/>
        <v>3530.4126857833489</v>
      </c>
      <c r="C18">
        <f t="shared" si="22"/>
        <v>3136.0745737211032</v>
      </c>
      <c r="H18">
        <v>454655901</v>
      </c>
      <c r="I18">
        <v>5</v>
      </c>
      <c r="K18" t="s">
        <v>12</v>
      </c>
      <c r="L18">
        <f>_xlfn.BITAND(IF(L15 &lt; 0, L15 + POWER(2, 32), L15),255)</f>
        <v>228</v>
      </c>
      <c r="M18">
        <f>_xlfn.BITAND(IF(M15 &lt; 0, M15 + POWER(2, 32), M15),255)</f>
        <v>252</v>
      </c>
      <c r="N18">
        <f>_xlfn.BITAND(IF(N15 &lt; 0, N15 + POWER(2, 32), N15),255)</f>
        <v>86</v>
      </c>
      <c r="AB18">
        <v>28</v>
      </c>
      <c r="AC18">
        <v>1110</v>
      </c>
      <c r="AD18">
        <f t="shared" si="10"/>
        <v>277</v>
      </c>
      <c r="AE18">
        <f t="shared" si="11"/>
        <v>93349</v>
      </c>
      <c r="AF18">
        <v>-1061</v>
      </c>
      <c r="AG18">
        <f t="shared" si="12"/>
        <v>-266</v>
      </c>
      <c r="AH18">
        <f t="shared" si="13"/>
        <v>-89642</v>
      </c>
      <c r="AI18">
        <f t="shared" si="14"/>
        <v>14231858</v>
      </c>
      <c r="AJ18" t="e">
        <f>-(1000+SQRT(D1-AI18))/15000</f>
        <v>#NUM!</v>
      </c>
      <c r="AK18">
        <v>55</v>
      </c>
      <c r="AL18">
        <v>-1170</v>
      </c>
      <c r="AM18">
        <f t="shared" si="15"/>
        <v>-293</v>
      </c>
      <c r="AN18">
        <f t="shared" si="16"/>
        <v>-98741</v>
      </c>
      <c r="AO18">
        <v>-1680</v>
      </c>
      <c r="AP18">
        <f t="shared" si="17"/>
        <v>-420</v>
      </c>
      <c r="AQ18">
        <f t="shared" si="18"/>
        <v>-141540</v>
      </c>
      <c r="AR18">
        <f t="shared" si="19"/>
        <v>44971508</v>
      </c>
      <c r="AT18">
        <f>4/511</f>
        <v>7.8277886497064575E-3</v>
      </c>
      <c r="AV18">
        <f>AT18-(1100+SQRT(Q4-H4))/15000</f>
        <v>-9.3353624609459382E-2</v>
      </c>
      <c r="AX18">
        <f>AT18-(1100+SQRT(Q4-H4))/15000</f>
        <v>-9.3353624609459382E-2</v>
      </c>
    </row>
    <row r="19" spans="1:50" x14ac:dyDescent="0.25">
      <c r="B19">
        <f t="shared" si="21"/>
        <v>3530.3946991717512</v>
      </c>
      <c r="C19">
        <f t="shared" si="22"/>
        <v>3136.037903460352</v>
      </c>
      <c r="H19">
        <v>454655901</v>
      </c>
      <c r="M19" t="s">
        <v>54</v>
      </c>
      <c r="AB19">
        <v>35</v>
      </c>
      <c r="AC19">
        <v>-1534</v>
      </c>
      <c r="AD19">
        <f t="shared" si="10"/>
        <v>-384</v>
      </c>
      <c r="AE19">
        <f t="shared" si="11"/>
        <v>-129408</v>
      </c>
      <c r="AF19">
        <v>-70</v>
      </c>
      <c r="AG19">
        <f t="shared" si="12"/>
        <v>-18</v>
      </c>
      <c r="AH19">
        <f t="shared" si="13"/>
        <v>-6066</v>
      </c>
      <c r="AI19">
        <f t="shared" si="14"/>
        <v>14234695</v>
      </c>
      <c r="AJ19" t="e">
        <f>-(1000+SQRT(D1-AI19))/15000</f>
        <v>#NUM!</v>
      </c>
      <c r="AK19">
        <v>49</v>
      </c>
      <c r="AL19">
        <v>1593</v>
      </c>
      <c r="AM19">
        <f t="shared" si="15"/>
        <v>398</v>
      </c>
      <c r="AN19">
        <f t="shared" si="16"/>
        <v>134126</v>
      </c>
      <c r="AO19">
        <v>-1286</v>
      </c>
      <c r="AP19">
        <f t="shared" si="17"/>
        <v>-322</v>
      </c>
      <c r="AQ19">
        <f t="shared" si="18"/>
        <v>-108514</v>
      </c>
      <c r="AR19">
        <f t="shared" si="19"/>
        <v>44974620</v>
      </c>
      <c r="AT19">
        <f>2/511</f>
        <v>3.9138943248532287E-3</v>
      </c>
      <c r="AV19">
        <f>AT19-(1100+SQRT(Q4-H4))/15000</f>
        <v>-9.7267518934312611E-2</v>
      </c>
      <c r="AX19">
        <f>AT19-(1100+SQRT(Q4-H4))/15000</f>
        <v>-9.7267518934312611E-2</v>
      </c>
    </row>
    <row r="20" spans="1:50" x14ac:dyDescent="0.25">
      <c r="B20">
        <f t="shared" si="21"/>
        <v>3530.3747296767237</v>
      </c>
      <c r="C20">
        <f t="shared" si="22"/>
        <v>3135.9242229269507</v>
      </c>
      <c r="H20">
        <v>454655901</v>
      </c>
      <c r="K20" s="4" t="s">
        <v>14</v>
      </c>
      <c r="L20" t="s">
        <v>38</v>
      </c>
      <c r="M20" s="5" t="s">
        <v>24</v>
      </c>
      <c r="N20" t="s">
        <v>23</v>
      </c>
      <c r="P20" t="s">
        <v>46</v>
      </c>
      <c r="AB20">
        <v>38</v>
      </c>
      <c r="AC20">
        <v>-888</v>
      </c>
      <c r="AD20">
        <f t="shared" si="10"/>
        <v>-222</v>
      </c>
      <c r="AE20">
        <f t="shared" si="11"/>
        <v>-74814</v>
      </c>
      <c r="AF20">
        <v>1253</v>
      </c>
      <c r="AG20">
        <f t="shared" si="12"/>
        <v>313</v>
      </c>
      <c r="AH20">
        <f t="shared" si="13"/>
        <v>105481</v>
      </c>
      <c r="AI20">
        <f t="shared" si="14"/>
        <v>14240696</v>
      </c>
      <c r="AJ20" t="e">
        <f>-(1000+SQRT(D1-AI20))/15000</f>
        <v>#NUM!</v>
      </c>
      <c r="AK20">
        <v>42</v>
      </c>
      <c r="AL20">
        <v>981</v>
      </c>
      <c r="AM20">
        <f t="shared" si="15"/>
        <v>245</v>
      </c>
      <c r="AN20">
        <f t="shared" si="16"/>
        <v>82565</v>
      </c>
      <c r="AO20">
        <v>1797</v>
      </c>
      <c r="AP20">
        <f t="shared" si="17"/>
        <v>449</v>
      </c>
      <c r="AQ20">
        <f t="shared" si="18"/>
        <v>151313</v>
      </c>
      <c r="AR20">
        <f t="shared" si="19"/>
        <v>44977303</v>
      </c>
      <c r="AT20">
        <f>1/511</f>
        <v>1.9569471624266144E-3</v>
      </c>
      <c r="AV20">
        <f>AT20-(1100+SQRT(Q4-H4))/15000</f>
        <v>-9.9224466096739225E-2</v>
      </c>
      <c r="AX20">
        <f>AT20-(1100+SQRT(Q4-H4))/15000</f>
        <v>-9.9224466096739225E-2</v>
      </c>
    </row>
    <row r="21" spans="1:50" x14ac:dyDescent="0.25">
      <c r="B21">
        <f t="shared" si="21"/>
        <v>3530.3359233846286</v>
      </c>
      <c r="C21">
        <f t="shared" si="22"/>
        <v>3135.9173668864428</v>
      </c>
      <c r="H21">
        <v>454655901</v>
      </c>
      <c r="K21" s="4" t="s">
        <v>15</v>
      </c>
      <c r="L21" t="s">
        <v>39</v>
      </c>
      <c r="M21" s="5" t="s">
        <v>25</v>
      </c>
      <c r="N21" t="s">
        <v>22</v>
      </c>
      <c r="P21" t="s">
        <v>48</v>
      </c>
      <c r="AB21">
        <v>29</v>
      </c>
      <c r="AC21">
        <v>702</v>
      </c>
      <c r="AD21">
        <f t="shared" si="10"/>
        <v>175</v>
      </c>
      <c r="AE21">
        <f t="shared" si="11"/>
        <v>58975</v>
      </c>
      <c r="AF21">
        <v>-1366</v>
      </c>
      <c r="AG21">
        <f t="shared" si="12"/>
        <v>-342</v>
      </c>
      <c r="AH21">
        <f t="shared" si="13"/>
        <v>-115254</v>
      </c>
      <c r="AI21">
        <f t="shared" si="14"/>
        <v>14243196</v>
      </c>
      <c r="AJ21" t="e">
        <f>-(1000+SQRT(D1-AI21))/15000</f>
        <v>#NUM!</v>
      </c>
      <c r="AK21">
        <v>44</v>
      </c>
      <c r="AL21">
        <v>1723</v>
      </c>
      <c r="AM21">
        <f t="shared" si="15"/>
        <v>430</v>
      </c>
      <c r="AN21">
        <f t="shared" si="16"/>
        <v>144910</v>
      </c>
      <c r="AO21">
        <v>1106</v>
      </c>
      <c r="AP21">
        <f t="shared" si="17"/>
        <v>276</v>
      </c>
      <c r="AQ21">
        <f t="shared" si="18"/>
        <v>93012</v>
      </c>
      <c r="AR21">
        <f t="shared" si="19"/>
        <v>44985780</v>
      </c>
      <c r="AT21">
        <f>0</f>
        <v>0</v>
      </c>
      <c r="AV21">
        <f>AT21-(1100+SQRT(Q4-H4))/15000</f>
        <v>-0.10118141325916584</v>
      </c>
      <c r="AX21">
        <f>AT21-(1100+SQRT(Q4-H4))/15000</f>
        <v>-0.10118141325916584</v>
      </c>
    </row>
    <row r="22" spans="1:50" x14ac:dyDescent="0.25">
      <c r="B22">
        <f t="shared" si="21"/>
        <v>3530.3237432195929</v>
      </c>
      <c r="C22">
        <f t="shared" si="22"/>
        <v>3135.6952549538355</v>
      </c>
      <c r="H22">
        <v>454655901</v>
      </c>
      <c r="K22" s="4" t="s">
        <v>16</v>
      </c>
      <c r="L22" t="s">
        <v>40</v>
      </c>
      <c r="M22" s="5" t="s">
        <v>26</v>
      </c>
      <c r="N22" t="s">
        <v>36</v>
      </c>
      <c r="P22" t="s">
        <v>49</v>
      </c>
      <c r="AB22">
        <v>21</v>
      </c>
      <c r="AC22" s="1">
        <v>0</v>
      </c>
      <c r="AD22" s="1">
        <f t="shared" si="10"/>
        <v>0</v>
      </c>
      <c r="AE22" s="1">
        <f t="shared" si="11"/>
        <v>0</v>
      </c>
      <c r="AF22" s="1">
        <v>1536</v>
      </c>
      <c r="AG22" s="1">
        <f t="shared" si="12"/>
        <v>384</v>
      </c>
      <c r="AH22" s="1">
        <f t="shared" si="13"/>
        <v>129408</v>
      </c>
      <c r="AI22" s="1">
        <f t="shared" si="14"/>
        <v>14249670</v>
      </c>
      <c r="AJ22" s="1" t="e">
        <f>-(1000+SQRT(D1-AI22))/15000</f>
        <v>#NUM!</v>
      </c>
      <c r="AK22">
        <v>59</v>
      </c>
      <c r="AL22">
        <v>-2046</v>
      </c>
      <c r="AM22">
        <f t="shared" si="15"/>
        <v>-512</v>
      </c>
      <c r="AN22">
        <f t="shared" si="16"/>
        <v>-172544</v>
      </c>
      <c r="AO22">
        <v>77</v>
      </c>
      <c r="AP22">
        <f t="shared" si="17"/>
        <v>19</v>
      </c>
      <c r="AQ22">
        <f t="shared" si="18"/>
        <v>6403</v>
      </c>
      <c r="AR22">
        <f t="shared" si="19"/>
        <v>44987497</v>
      </c>
    </row>
    <row r="23" spans="1:50" x14ac:dyDescent="0.25">
      <c r="B23">
        <f t="shared" si="21"/>
        <v>3530.2193603145965</v>
      </c>
      <c r="C23">
        <f t="shared" si="22"/>
        <v>3135.691746957918</v>
      </c>
      <c r="H23">
        <v>547757244</v>
      </c>
      <c r="K23" s="4" t="s">
        <v>17</v>
      </c>
      <c r="L23" t="s">
        <v>41</v>
      </c>
      <c r="M23" s="5" t="s">
        <v>29</v>
      </c>
      <c r="N23" t="s">
        <v>33</v>
      </c>
      <c r="P23" t="s">
        <v>50</v>
      </c>
      <c r="AK23">
        <v>52</v>
      </c>
      <c r="AL23">
        <v>289</v>
      </c>
      <c r="AM23">
        <f t="shared" si="15"/>
        <v>72</v>
      </c>
      <c r="AN23">
        <f t="shared" si="16"/>
        <v>24264</v>
      </c>
      <c r="AO23">
        <v>-2027</v>
      </c>
      <c r="AP23">
        <f t="shared" si="17"/>
        <v>-507</v>
      </c>
      <c r="AQ23">
        <f t="shared" si="18"/>
        <v>-170859</v>
      </c>
      <c r="AR23">
        <f t="shared" si="19"/>
        <v>44991897</v>
      </c>
    </row>
    <row r="24" spans="1:50" x14ac:dyDescent="0.25">
      <c r="C24">
        <f t="shared" si="22"/>
        <v>3135.6619288341653</v>
      </c>
      <c r="H24">
        <v>589331986</v>
      </c>
      <c r="I24">
        <v>3</v>
      </c>
      <c r="K24" s="4" t="s">
        <v>18</v>
      </c>
      <c r="L24" t="s">
        <v>42</v>
      </c>
      <c r="M24" s="5" t="s">
        <v>27</v>
      </c>
      <c r="N24" t="s">
        <v>34</v>
      </c>
      <c r="P24" t="s">
        <v>51</v>
      </c>
      <c r="R24" s="1">
        <f>TRUNC(0*SIN(0))</f>
        <v>0</v>
      </c>
      <c r="S24" s="1">
        <f>TRUNC(0*COS(0))</f>
        <v>0</v>
      </c>
      <c r="T24">
        <f>FLOOR((8*FLOOR(R24/8,1)-88+(R24&lt;0))/4,1)</f>
        <v>-22</v>
      </c>
      <c r="U24">
        <f>FLOOR((8*FLOOR(S24/8,1)-88+(S24&lt;0))/4,1)</f>
        <v>-22</v>
      </c>
      <c r="V24">
        <f>FLOOR((8*FLOOR(R24/8,1)+88-(R24&gt;=0))/4,1)</f>
        <v>21</v>
      </c>
      <c r="W24">
        <f>FLOOR((8*FLOOR(S24/8,1)-88+(S24&lt;0))/4,1)</f>
        <v>-22</v>
      </c>
      <c r="X24">
        <f>FLOOR((8*FLOOR(R24/8,1)-88+(R24&lt;0))/4,1)</f>
        <v>-22</v>
      </c>
      <c r="Y24">
        <f>FLOOR((8*FLOOR(S24/8,1)+88-(S24&gt;=0))/4,1)</f>
        <v>21</v>
      </c>
      <c r="Z24">
        <f>FLOOR((8*FLOOR(R24/8,1)+88-(R24&gt;=0))/4,1)</f>
        <v>21</v>
      </c>
      <c r="AA24">
        <f>FLOOR((8*FLOOR(S24/8,1)+88-(S24&gt;=0))/4,1)</f>
        <v>21</v>
      </c>
      <c r="AB24" t="str">
        <f>DEC2HEX(FLOOR(R24/4,1))</f>
        <v>0</v>
      </c>
      <c r="AC24" t="str">
        <f>DEC2HEX(FLOOR(S24/4,1))</f>
        <v>0</v>
      </c>
      <c r="AK24">
        <v>41</v>
      </c>
      <c r="AL24">
        <v>506</v>
      </c>
      <c r="AM24">
        <f t="shared" si="15"/>
        <v>126</v>
      </c>
      <c r="AN24">
        <f t="shared" si="16"/>
        <v>42462</v>
      </c>
      <c r="AO24">
        <v>1984</v>
      </c>
      <c r="AP24">
        <f t="shared" si="17"/>
        <v>496</v>
      </c>
      <c r="AQ24">
        <f t="shared" si="18"/>
        <v>167152</v>
      </c>
      <c r="AR24">
        <f t="shared" si="19"/>
        <v>44992799</v>
      </c>
    </row>
    <row r="25" spans="1:50" x14ac:dyDescent="0.25">
      <c r="C25">
        <f t="shared" si="22"/>
        <v>3135.5029472063966</v>
      </c>
      <c r="H25">
        <v>589331986</v>
      </c>
      <c r="K25" s="4" t="s">
        <v>19</v>
      </c>
      <c r="L25" t="s">
        <v>43</v>
      </c>
      <c r="M25" s="5" t="s">
        <v>30</v>
      </c>
      <c r="N25" t="s">
        <v>35</v>
      </c>
      <c r="P25" t="s">
        <v>53</v>
      </c>
      <c r="R25" s="2">
        <v>430</v>
      </c>
      <c r="S25" s="2">
        <v>276</v>
      </c>
      <c r="T25">
        <f t="shared" ref="T25:T88" si="23">FLOOR((8*FLOOR(R25/8,1)-88+(R25&lt;0))/4,1)</f>
        <v>84</v>
      </c>
      <c r="U25">
        <f t="shared" ref="U25:U88" si="24">FLOOR((8*FLOOR(S25/8,1)-88+(S25&lt;0))/4,1)</f>
        <v>46</v>
      </c>
      <c r="V25">
        <f t="shared" ref="V25:V88" si="25">FLOOR((8*FLOOR(R25/8,1)+88-(R25&gt;=0))/4,1)</f>
        <v>127</v>
      </c>
      <c r="W25">
        <f t="shared" ref="W25:W88" si="26">FLOOR((8*FLOOR(S25/8,1)-88+(S25&lt;0))/4,1)</f>
        <v>46</v>
      </c>
      <c r="X25">
        <f t="shared" ref="X25:X88" si="27">FLOOR((8*FLOOR(R25/8,1)-88+(R25&lt;0))/4,1)</f>
        <v>84</v>
      </c>
      <c r="Y25">
        <f t="shared" ref="Y25:Y88" si="28">FLOOR((8*FLOOR(S25/8,1)+88-(S25&gt;=0))/4,1)</f>
        <v>89</v>
      </c>
      <c r="Z25">
        <f t="shared" ref="Z25:Z88" si="29">FLOOR((8*FLOOR(R25/8,1)+88-(R25&gt;=0))/4,1)</f>
        <v>127</v>
      </c>
      <c r="AA25">
        <f t="shared" ref="AA25:AA88" si="30">FLOOR((8*FLOOR(S25/8,1)+88-(S25&gt;=0))/4,1)</f>
        <v>89</v>
      </c>
      <c r="AB25" t="str">
        <f t="shared" ref="AB25:AB88" si="31">DEC2HEX(FLOOR(R25/4,1))</f>
        <v>6B</v>
      </c>
      <c r="AC25" t="str">
        <f t="shared" ref="AC25:AC88" si="32">DEC2HEX(FLOOR(S25/4,1))</f>
        <v>45</v>
      </c>
      <c r="AK25">
        <v>64</v>
      </c>
      <c r="AL25">
        <v>-572</v>
      </c>
      <c r="AM25">
        <f t="shared" si="15"/>
        <v>-143</v>
      </c>
      <c r="AN25">
        <f t="shared" si="16"/>
        <v>-48191</v>
      </c>
      <c r="AO25">
        <v>1966</v>
      </c>
      <c r="AP25">
        <f t="shared" si="17"/>
        <v>491</v>
      </c>
      <c r="AQ25">
        <f t="shared" si="18"/>
        <v>165467</v>
      </c>
      <c r="AR25">
        <f t="shared" si="19"/>
        <v>44993829</v>
      </c>
    </row>
    <row r="26" spans="1:50" x14ac:dyDescent="0.25">
      <c r="C26">
        <f t="shared" si="22"/>
        <v>3135.0795415650941</v>
      </c>
      <c r="H26">
        <v>589331986</v>
      </c>
      <c r="K26" s="4" t="s">
        <v>20</v>
      </c>
      <c r="L26" t="s">
        <v>44</v>
      </c>
      <c r="M26" s="5" t="s">
        <v>31</v>
      </c>
      <c r="N26" t="s">
        <v>37</v>
      </c>
      <c r="P26" t="s">
        <v>52</v>
      </c>
      <c r="R26">
        <v>-490</v>
      </c>
      <c r="S26">
        <v>145</v>
      </c>
      <c r="T26">
        <f t="shared" si="23"/>
        <v>-146</v>
      </c>
      <c r="U26">
        <f t="shared" si="24"/>
        <v>14</v>
      </c>
      <c r="V26">
        <f t="shared" si="25"/>
        <v>-102</v>
      </c>
      <c r="W26">
        <f t="shared" si="26"/>
        <v>14</v>
      </c>
      <c r="X26">
        <f t="shared" si="27"/>
        <v>-146</v>
      </c>
      <c r="Y26">
        <f t="shared" si="28"/>
        <v>57</v>
      </c>
      <c r="Z26">
        <f t="shared" si="29"/>
        <v>-102</v>
      </c>
      <c r="AA26">
        <f t="shared" si="30"/>
        <v>57</v>
      </c>
      <c r="AB26" t="str">
        <f t="shared" si="31"/>
        <v>FFFFFFFF85</v>
      </c>
      <c r="AC26" t="str">
        <f t="shared" si="32"/>
        <v>24</v>
      </c>
      <c r="AK26">
        <v>61</v>
      </c>
      <c r="AL26">
        <v>-1759</v>
      </c>
      <c r="AM26">
        <f t="shared" si="15"/>
        <v>-440</v>
      </c>
      <c r="AN26">
        <f t="shared" si="16"/>
        <v>-148280</v>
      </c>
      <c r="AO26">
        <v>1048</v>
      </c>
      <c r="AP26">
        <f t="shared" si="17"/>
        <v>262</v>
      </c>
      <c r="AQ26">
        <f t="shared" si="18"/>
        <v>88294</v>
      </c>
      <c r="AR26">
        <f t="shared" si="19"/>
        <v>44994795</v>
      </c>
    </row>
    <row r="27" spans="1:50" x14ac:dyDescent="0.25">
      <c r="C27">
        <f t="shared" si="22"/>
        <v>3134.6859064250757</v>
      </c>
      <c r="H27">
        <v>740933252</v>
      </c>
      <c r="I27">
        <v>3</v>
      </c>
      <c r="K27" s="4" t="s">
        <v>21</v>
      </c>
      <c r="L27" t="s">
        <v>45</v>
      </c>
      <c r="M27" s="5" t="s">
        <v>28</v>
      </c>
      <c r="N27" t="s">
        <v>32</v>
      </c>
      <c r="P27" t="s">
        <v>47</v>
      </c>
      <c r="R27">
        <v>72</v>
      </c>
      <c r="S27">
        <v>-506</v>
      </c>
      <c r="T27">
        <f t="shared" si="23"/>
        <v>-4</v>
      </c>
      <c r="U27">
        <f t="shared" si="24"/>
        <v>-150</v>
      </c>
      <c r="V27">
        <f t="shared" si="25"/>
        <v>39</v>
      </c>
      <c r="W27">
        <f t="shared" si="26"/>
        <v>-150</v>
      </c>
      <c r="X27">
        <f t="shared" si="27"/>
        <v>-4</v>
      </c>
      <c r="Y27">
        <f t="shared" si="28"/>
        <v>-106</v>
      </c>
      <c r="Z27">
        <f t="shared" si="29"/>
        <v>39</v>
      </c>
      <c r="AA27">
        <f t="shared" si="30"/>
        <v>-106</v>
      </c>
      <c r="AB27" t="str">
        <f t="shared" si="31"/>
        <v>12</v>
      </c>
      <c r="AC27" t="str">
        <f t="shared" si="32"/>
        <v>FFFFFFFF81</v>
      </c>
      <c r="AK27">
        <v>48</v>
      </c>
      <c r="AL27">
        <v>1862</v>
      </c>
      <c r="AM27">
        <f t="shared" si="15"/>
        <v>465</v>
      </c>
      <c r="AN27">
        <f t="shared" si="16"/>
        <v>156705</v>
      </c>
      <c r="AO27">
        <v>-852</v>
      </c>
      <c r="AP27">
        <f t="shared" si="17"/>
        <v>-213</v>
      </c>
      <c r="AQ27">
        <f t="shared" si="18"/>
        <v>-71781</v>
      </c>
      <c r="AR27">
        <f t="shared" si="19"/>
        <v>45006881</v>
      </c>
    </row>
    <row r="28" spans="1:50" x14ac:dyDescent="0.25">
      <c r="C28">
        <f t="shared" si="22"/>
        <v>3134.5557471418497</v>
      </c>
      <c r="H28">
        <v>740933252</v>
      </c>
      <c r="R28">
        <v>-387</v>
      </c>
      <c r="S28">
        <v>-334</v>
      </c>
      <c r="T28">
        <f t="shared" si="23"/>
        <v>-120</v>
      </c>
      <c r="U28">
        <f t="shared" si="24"/>
        <v>-106</v>
      </c>
      <c r="V28">
        <f t="shared" si="25"/>
        <v>-76</v>
      </c>
      <c r="W28">
        <f t="shared" si="26"/>
        <v>-106</v>
      </c>
      <c r="X28">
        <f t="shared" si="27"/>
        <v>-120</v>
      </c>
      <c r="Y28">
        <f t="shared" si="28"/>
        <v>-62</v>
      </c>
      <c r="Z28">
        <f t="shared" si="29"/>
        <v>-76</v>
      </c>
      <c r="AA28">
        <f t="shared" si="30"/>
        <v>-62</v>
      </c>
      <c r="AB28" t="str">
        <f t="shared" si="31"/>
        <v>FFFFFFFF9F</v>
      </c>
      <c r="AC28" t="str">
        <f t="shared" si="32"/>
        <v>FFFFFFFFAC</v>
      </c>
      <c r="AK28">
        <v>47</v>
      </c>
      <c r="AL28">
        <v>2015</v>
      </c>
      <c r="AM28">
        <f t="shared" si="15"/>
        <v>503</v>
      </c>
      <c r="AN28">
        <f t="shared" si="16"/>
        <v>169511</v>
      </c>
      <c r="AO28">
        <v>-365</v>
      </c>
      <c r="AP28">
        <f t="shared" si="17"/>
        <v>-92</v>
      </c>
      <c r="AQ28">
        <f t="shared" si="18"/>
        <v>-31004</v>
      </c>
      <c r="AR28">
        <f t="shared" si="19"/>
        <v>45017658</v>
      </c>
    </row>
    <row r="29" spans="1:50" x14ac:dyDescent="0.25">
      <c r="C29">
        <f t="shared" si="22"/>
        <v>3134.2655809519397</v>
      </c>
      <c r="H29">
        <v>740933252</v>
      </c>
      <c r="M29" t="s">
        <v>55</v>
      </c>
      <c r="R29">
        <v>-143</v>
      </c>
      <c r="S29">
        <v>491</v>
      </c>
      <c r="T29">
        <f t="shared" si="23"/>
        <v>-58</v>
      </c>
      <c r="U29">
        <f t="shared" si="24"/>
        <v>100</v>
      </c>
      <c r="V29">
        <f t="shared" si="25"/>
        <v>-14</v>
      </c>
      <c r="W29">
        <f t="shared" si="26"/>
        <v>100</v>
      </c>
      <c r="X29">
        <f t="shared" si="27"/>
        <v>-58</v>
      </c>
      <c r="Y29">
        <f t="shared" si="28"/>
        <v>143</v>
      </c>
      <c r="Z29">
        <f t="shared" si="29"/>
        <v>-14</v>
      </c>
      <c r="AA29">
        <f t="shared" si="30"/>
        <v>143</v>
      </c>
      <c r="AB29" t="str">
        <f t="shared" si="31"/>
        <v>FFFFFFFFDC</v>
      </c>
      <c r="AC29" t="str">
        <f t="shared" si="32"/>
        <v>7A</v>
      </c>
      <c r="AK29">
        <v>40</v>
      </c>
      <c r="AL29" s="1">
        <v>0</v>
      </c>
      <c r="AM29" s="1">
        <f t="shared" si="15"/>
        <v>0</v>
      </c>
      <c r="AN29" s="1">
        <f t="shared" si="16"/>
        <v>0</v>
      </c>
      <c r="AO29" s="1">
        <v>2048</v>
      </c>
      <c r="AP29" s="1">
        <f t="shared" si="17"/>
        <v>512</v>
      </c>
      <c r="AQ29" s="1">
        <f t="shared" si="18"/>
        <v>172544</v>
      </c>
      <c r="AR29" s="1">
        <f t="shared" si="19"/>
        <v>45035996</v>
      </c>
    </row>
    <row r="30" spans="1:50" x14ac:dyDescent="0.25">
      <c r="A30" t="s">
        <v>6</v>
      </c>
      <c r="H30">
        <v>812105749</v>
      </c>
      <c r="L30" t="s">
        <v>38</v>
      </c>
      <c r="M30" t="s">
        <v>28</v>
      </c>
      <c r="N30" t="s">
        <v>32</v>
      </c>
      <c r="P30" t="s">
        <v>47</v>
      </c>
      <c r="R30">
        <v>465</v>
      </c>
      <c r="S30">
        <v>-213</v>
      </c>
      <c r="T30">
        <f t="shared" si="23"/>
        <v>94</v>
      </c>
      <c r="U30">
        <f t="shared" si="24"/>
        <v>-76</v>
      </c>
      <c r="V30">
        <f t="shared" si="25"/>
        <v>137</v>
      </c>
      <c r="W30">
        <f t="shared" si="26"/>
        <v>-76</v>
      </c>
      <c r="X30">
        <f t="shared" si="27"/>
        <v>94</v>
      </c>
      <c r="Y30">
        <f t="shared" si="28"/>
        <v>-32</v>
      </c>
      <c r="Z30">
        <f t="shared" si="29"/>
        <v>137</v>
      </c>
      <c r="AA30">
        <f t="shared" si="30"/>
        <v>-32</v>
      </c>
      <c r="AB30" t="str">
        <f t="shared" si="31"/>
        <v>74</v>
      </c>
      <c r="AC30" t="str">
        <f t="shared" si="32"/>
        <v>FFFFFFFFCA</v>
      </c>
    </row>
    <row r="31" spans="1:50" x14ac:dyDescent="0.25">
      <c r="A31">
        <f>SQRT(44935571-H4-1571622.26806)</f>
        <v>6585.1308819141932</v>
      </c>
      <c r="B31">
        <f t="shared" ref="B31:B37" si="33">SQRT(44935571-Q4-1571622.26806)</f>
        <v>6571.868663625286</v>
      </c>
      <c r="C31">
        <f t="shared" ref="C31:C43" si="34">SQRT(44935571-Z4-1571622.26806)</f>
        <v>6368.8151748924229</v>
      </c>
      <c r="D31">
        <f t="shared" ref="D31:D49" si="35">SQRT(44935571-AI4-1571622.26806)</f>
        <v>5399.4404091479701</v>
      </c>
      <c r="H31">
        <v>836658459</v>
      </c>
      <c r="L31" t="s">
        <v>39</v>
      </c>
      <c r="M31" s="5" t="s">
        <v>31</v>
      </c>
      <c r="N31" t="s">
        <v>37</v>
      </c>
      <c r="P31" t="s">
        <v>52</v>
      </c>
      <c r="R31" s="1">
        <v>0</v>
      </c>
      <c r="S31" s="1">
        <v>512</v>
      </c>
      <c r="T31">
        <f t="shared" si="23"/>
        <v>-22</v>
      </c>
      <c r="U31">
        <f t="shared" si="24"/>
        <v>106</v>
      </c>
      <c r="V31">
        <f t="shared" si="25"/>
        <v>21</v>
      </c>
      <c r="W31">
        <f t="shared" si="26"/>
        <v>106</v>
      </c>
      <c r="X31">
        <f t="shared" si="27"/>
        <v>-22</v>
      </c>
      <c r="Y31">
        <f t="shared" si="28"/>
        <v>149</v>
      </c>
      <c r="Z31">
        <f t="shared" si="29"/>
        <v>21</v>
      </c>
      <c r="AA31">
        <f t="shared" si="30"/>
        <v>149</v>
      </c>
      <c r="AB31" t="str">
        <f t="shared" si="31"/>
        <v>0</v>
      </c>
      <c r="AC31" t="str">
        <f t="shared" si="32"/>
        <v>80</v>
      </c>
    </row>
    <row r="32" spans="1:50" x14ac:dyDescent="0.25">
      <c r="B32">
        <f t="shared" si="33"/>
        <v>6571.8637183024421</v>
      </c>
      <c r="C32">
        <f t="shared" si="34"/>
        <v>6368.7159405911643</v>
      </c>
      <c r="D32">
        <f t="shared" si="35"/>
        <v>5399.3387309873424</v>
      </c>
      <c r="H32">
        <v>843971581</v>
      </c>
      <c r="I32">
        <v>5</v>
      </c>
      <c r="L32" t="s">
        <v>40</v>
      </c>
      <c r="M32" t="s">
        <v>30</v>
      </c>
      <c r="N32" t="s">
        <v>35</v>
      </c>
      <c r="P32" t="s">
        <v>53</v>
      </c>
      <c r="R32" s="2">
        <v>-1000</v>
      </c>
      <c r="S32" s="2">
        <v>-215</v>
      </c>
      <c r="T32">
        <f t="shared" si="23"/>
        <v>-272</v>
      </c>
      <c r="U32">
        <f t="shared" si="24"/>
        <v>-76</v>
      </c>
      <c r="V32">
        <f t="shared" si="25"/>
        <v>-228</v>
      </c>
      <c r="W32">
        <f t="shared" si="26"/>
        <v>-76</v>
      </c>
      <c r="X32">
        <f t="shared" si="27"/>
        <v>-272</v>
      </c>
      <c r="Y32">
        <f t="shared" si="28"/>
        <v>-32</v>
      </c>
      <c r="Z32">
        <f t="shared" si="29"/>
        <v>-228</v>
      </c>
      <c r="AA32">
        <f t="shared" si="30"/>
        <v>-32</v>
      </c>
      <c r="AB32" t="str">
        <f t="shared" si="31"/>
        <v>FFFFFFFF06</v>
      </c>
      <c r="AC32" t="str">
        <f t="shared" si="32"/>
        <v>FFFFFFFFCA</v>
      </c>
    </row>
    <row r="33" spans="2:29" x14ac:dyDescent="0.25">
      <c r="B33">
        <f t="shared" si="33"/>
        <v>6571.8540558916857</v>
      </c>
      <c r="C33">
        <f t="shared" si="34"/>
        <v>6368.6978835504515</v>
      </c>
      <c r="D33">
        <f t="shared" si="35"/>
        <v>5399.1677814215036</v>
      </c>
      <c r="H33">
        <v>843971581</v>
      </c>
      <c r="L33" t="s">
        <v>41</v>
      </c>
      <c r="M33" s="5" t="s">
        <v>27</v>
      </c>
      <c r="N33" t="s">
        <v>34</v>
      </c>
      <c r="P33" t="s">
        <v>51</v>
      </c>
      <c r="R33">
        <v>-981</v>
      </c>
      <c r="S33">
        <v>290</v>
      </c>
      <c r="T33">
        <f t="shared" si="23"/>
        <v>-268</v>
      </c>
      <c r="U33">
        <f t="shared" si="24"/>
        <v>50</v>
      </c>
      <c r="V33">
        <f t="shared" si="25"/>
        <v>-224</v>
      </c>
      <c r="W33">
        <f t="shared" si="26"/>
        <v>50</v>
      </c>
      <c r="X33">
        <f t="shared" si="27"/>
        <v>-268</v>
      </c>
      <c r="Y33">
        <f t="shared" si="28"/>
        <v>93</v>
      </c>
      <c r="Z33">
        <f t="shared" si="29"/>
        <v>-224</v>
      </c>
      <c r="AA33">
        <f t="shared" si="30"/>
        <v>93</v>
      </c>
      <c r="AB33" t="str">
        <f t="shared" si="31"/>
        <v>FFFFFFFF0A</v>
      </c>
      <c r="AC33" t="str">
        <f t="shared" si="32"/>
        <v>48</v>
      </c>
    </row>
    <row r="34" spans="2:29" x14ac:dyDescent="0.25">
      <c r="B34">
        <f t="shared" si="33"/>
        <v>6571.8433283166451</v>
      </c>
      <c r="C34">
        <f t="shared" si="34"/>
        <v>6368.6419063988833</v>
      </c>
      <c r="D34">
        <f t="shared" si="35"/>
        <v>5399.1007336351859</v>
      </c>
      <c r="H34">
        <v>843971581</v>
      </c>
      <c r="L34" t="s">
        <v>42</v>
      </c>
      <c r="M34" t="s">
        <v>29</v>
      </c>
      <c r="N34" t="s">
        <v>33</v>
      </c>
      <c r="P34" t="s">
        <v>50</v>
      </c>
      <c r="R34">
        <v>490</v>
      </c>
      <c r="S34">
        <v>898</v>
      </c>
      <c r="T34">
        <f t="shared" si="23"/>
        <v>100</v>
      </c>
      <c r="U34">
        <f t="shared" si="24"/>
        <v>202</v>
      </c>
      <c r="V34">
        <f t="shared" si="25"/>
        <v>143</v>
      </c>
      <c r="W34">
        <f t="shared" si="26"/>
        <v>202</v>
      </c>
      <c r="X34">
        <f t="shared" si="27"/>
        <v>100</v>
      </c>
      <c r="Y34">
        <f t="shared" si="28"/>
        <v>245</v>
      </c>
      <c r="Z34">
        <f t="shared" si="29"/>
        <v>143</v>
      </c>
      <c r="AA34">
        <f t="shared" si="30"/>
        <v>245</v>
      </c>
      <c r="AB34" t="str">
        <f t="shared" si="31"/>
        <v>7A</v>
      </c>
      <c r="AC34" t="str">
        <f t="shared" si="32"/>
        <v>E0</v>
      </c>
    </row>
    <row r="35" spans="2:29" x14ac:dyDescent="0.25">
      <c r="B35">
        <f t="shared" si="33"/>
        <v>6571.8224817732262</v>
      </c>
      <c r="C35">
        <f t="shared" si="34"/>
        <v>6368.638530482006</v>
      </c>
      <c r="D35">
        <f t="shared" si="35"/>
        <v>5399.0203492800438</v>
      </c>
      <c r="H35">
        <v>843971581</v>
      </c>
      <c r="L35" t="s">
        <v>43</v>
      </c>
      <c r="M35" s="5" t="s">
        <v>26</v>
      </c>
      <c r="N35" t="s">
        <v>36</v>
      </c>
      <c r="P35" t="s">
        <v>49</v>
      </c>
      <c r="R35">
        <v>-774</v>
      </c>
      <c r="S35">
        <v>-669</v>
      </c>
      <c r="T35">
        <f t="shared" si="23"/>
        <v>-216</v>
      </c>
      <c r="U35">
        <f t="shared" si="24"/>
        <v>-190</v>
      </c>
      <c r="V35">
        <f t="shared" si="25"/>
        <v>-172</v>
      </c>
      <c r="W35">
        <f t="shared" si="26"/>
        <v>-190</v>
      </c>
      <c r="X35">
        <f t="shared" si="27"/>
        <v>-216</v>
      </c>
      <c r="Y35">
        <f t="shared" si="28"/>
        <v>-146</v>
      </c>
      <c r="Z35">
        <f t="shared" si="29"/>
        <v>-172</v>
      </c>
      <c r="AA35">
        <f t="shared" si="30"/>
        <v>-146</v>
      </c>
      <c r="AB35" t="str">
        <f t="shared" si="31"/>
        <v>FFFFFFFF3E</v>
      </c>
      <c r="AC35" t="str">
        <f t="shared" si="32"/>
        <v>FFFFFFFF58</v>
      </c>
    </row>
    <row r="36" spans="2:29" x14ac:dyDescent="0.25">
      <c r="B36">
        <f t="shared" si="33"/>
        <v>6571.8159386839188</v>
      </c>
      <c r="C36">
        <f t="shared" si="34"/>
        <v>6368.5291655090978</v>
      </c>
      <c r="D36">
        <f t="shared" si="35"/>
        <v>5399.0113661614014</v>
      </c>
      <c r="H36">
        <v>843971581</v>
      </c>
      <c r="L36" t="s">
        <v>44</v>
      </c>
      <c r="M36" t="s">
        <v>25</v>
      </c>
      <c r="N36" t="s">
        <v>22</v>
      </c>
      <c r="P36" t="s">
        <v>48</v>
      </c>
      <c r="R36">
        <v>-359</v>
      </c>
      <c r="S36">
        <v>-958</v>
      </c>
      <c r="T36">
        <f t="shared" si="23"/>
        <v>-112</v>
      </c>
      <c r="U36">
        <f t="shared" si="24"/>
        <v>-262</v>
      </c>
      <c r="V36">
        <f t="shared" si="25"/>
        <v>-68</v>
      </c>
      <c r="W36">
        <f t="shared" si="26"/>
        <v>-262</v>
      </c>
      <c r="X36">
        <f t="shared" si="27"/>
        <v>-112</v>
      </c>
      <c r="Y36">
        <f t="shared" si="28"/>
        <v>-218</v>
      </c>
      <c r="Z36">
        <f t="shared" si="29"/>
        <v>-68</v>
      </c>
      <c r="AA36">
        <f t="shared" si="30"/>
        <v>-218</v>
      </c>
      <c r="AB36" t="str">
        <f t="shared" si="31"/>
        <v>FFFFFFFFA6</v>
      </c>
      <c r="AC36" t="str">
        <f t="shared" si="32"/>
        <v>FFFFFFFF10</v>
      </c>
    </row>
    <row r="37" spans="2:29" x14ac:dyDescent="0.25">
      <c r="B37">
        <f t="shared" si="33"/>
        <v>6571.759865663078</v>
      </c>
      <c r="C37">
        <f t="shared" si="34"/>
        <v>6368.5274382654579</v>
      </c>
      <c r="D37">
        <f t="shared" si="35"/>
        <v>5398.8862492128874</v>
      </c>
      <c r="H37">
        <v>910138941</v>
      </c>
      <c r="L37" t="s">
        <v>45</v>
      </c>
      <c r="M37" s="5" t="s">
        <v>24</v>
      </c>
      <c r="N37" t="s">
        <v>23</v>
      </c>
      <c r="P37" t="s">
        <v>46</v>
      </c>
      <c r="R37">
        <v>144</v>
      </c>
      <c r="S37">
        <v>-1013</v>
      </c>
      <c r="T37">
        <f t="shared" si="23"/>
        <v>14</v>
      </c>
      <c r="U37">
        <f t="shared" si="24"/>
        <v>-276</v>
      </c>
      <c r="V37">
        <f t="shared" si="25"/>
        <v>57</v>
      </c>
      <c r="W37">
        <f t="shared" si="26"/>
        <v>-276</v>
      </c>
      <c r="X37">
        <f t="shared" si="27"/>
        <v>14</v>
      </c>
      <c r="Y37">
        <f t="shared" si="28"/>
        <v>-232</v>
      </c>
      <c r="Z37">
        <f t="shared" si="29"/>
        <v>57</v>
      </c>
      <c r="AA37">
        <f t="shared" si="30"/>
        <v>-232</v>
      </c>
      <c r="AB37" t="str">
        <f t="shared" si="31"/>
        <v>24</v>
      </c>
      <c r="AC37" t="str">
        <f t="shared" si="32"/>
        <v>FFFFFFFF02</v>
      </c>
    </row>
    <row r="38" spans="2:29" x14ac:dyDescent="0.25">
      <c r="C38">
        <f t="shared" si="34"/>
        <v>6368.5127566756119</v>
      </c>
      <c r="D38">
        <f t="shared" si="35"/>
        <v>5398.6493433024525</v>
      </c>
      <c r="H38">
        <v>1102448771</v>
      </c>
      <c r="I38">
        <v>2</v>
      </c>
      <c r="R38">
        <v>-722</v>
      </c>
      <c r="S38">
        <v>725</v>
      </c>
      <c r="T38">
        <f t="shared" si="23"/>
        <v>-204</v>
      </c>
      <c r="U38">
        <f t="shared" si="24"/>
        <v>158</v>
      </c>
      <c r="V38">
        <f t="shared" si="25"/>
        <v>-160</v>
      </c>
      <c r="W38">
        <f t="shared" si="26"/>
        <v>158</v>
      </c>
      <c r="X38">
        <f t="shared" si="27"/>
        <v>-204</v>
      </c>
      <c r="Y38">
        <f t="shared" si="28"/>
        <v>201</v>
      </c>
      <c r="Z38">
        <f t="shared" si="29"/>
        <v>-160</v>
      </c>
      <c r="AA38">
        <f t="shared" si="30"/>
        <v>201</v>
      </c>
      <c r="AB38" t="str">
        <f t="shared" si="31"/>
        <v>FFFFFFFF4B</v>
      </c>
      <c r="AC38" t="str">
        <f t="shared" si="32"/>
        <v>B5</v>
      </c>
    </row>
    <row r="39" spans="2:29" x14ac:dyDescent="0.25">
      <c r="C39">
        <f t="shared" si="34"/>
        <v>6368.4344804622115</v>
      </c>
      <c r="D39">
        <f t="shared" si="35"/>
        <v>5398.2704389406063</v>
      </c>
      <c r="H39">
        <v>1102448771</v>
      </c>
      <c r="R39">
        <v>612</v>
      </c>
      <c r="S39">
        <v>-820</v>
      </c>
      <c r="T39">
        <f t="shared" si="23"/>
        <v>130</v>
      </c>
      <c r="U39">
        <f t="shared" si="24"/>
        <v>-228</v>
      </c>
      <c r="V39">
        <f t="shared" si="25"/>
        <v>173</v>
      </c>
      <c r="W39">
        <f t="shared" si="26"/>
        <v>-228</v>
      </c>
      <c r="X39">
        <f t="shared" si="27"/>
        <v>130</v>
      </c>
      <c r="Y39">
        <f t="shared" si="28"/>
        <v>-184</v>
      </c>
      <c r="Z39">
        <f t="shared" si="29"/>
        <v>173</v>
      </c>
      <c r="AA39">
        <f t="shared" si="30"/>
        <v>-184</v>
      </c>
      <c r="AB39" t="str">
        <f t="shared" si="31"/>
        <v>99</v>
      </c>
      <c r="AC39" t="str">
        <f t="shared" si="32"/>
        <v>FFFFFFFF33</v>
      </c>
    </row>
    <row r="40" spans="2:29" x14ac:dyDescent="0.25">
      <c r="C40">
        <f t="shared" si="34"/>
        <v>6368.2260270769284</v>
      </c>
      <c r="D40">
        <f t="shared" si="35"/>
        <v>5398.179946235583</v>
      </c>
      <c r="H40">
        <v>1189801114</v>
      </c>
      <c r="R40">
        <v>861</v>
      </c>
      <c r="S40">
        <v>553</v>
      </c>
      <c r="T40">
        <f t="shared" si="23"/>
        <v>192</v>
      </c>
      <c r="U40">
        <f t="shared" si="24"/>
        <v>116</v>
      </c>
      <c r="V40">
        <f t="shared" si="25"/>
        <v>235</v>
      </c>
      <c r="W40">
        <f t="shared" si="26"/>
        <v>116</v>
      </c>
      <c r="X40">
        <f t="shared" si="27"/>
        <v>192</v>
      </c>
      <c r="Y40">
        <f t="shared" si="28"/>
        <v>159</v>
      </c>
      <c r="Z40">
        <f t="shared" si="29"/>
        <v>235</v>
      </c>
      <c r="AA40">
        <f t="shared" si="30"/>
        <v>159</v>
      </c>
      <c r="AB40" t="str">
        <f t="shared" si="31"/>
        <v>D7</v>
      </c>
      <c r="AC40" t="str">
        <f t="shared" si="32"/>
        <v>8A</v>
      </c>
    </row>
    <row r="41" spans="2:29" x14ac:dyDescent="0.25">
      <c r="C41">
        <f t="shared" si="34"/>
        <v>6368.0322495995579</v>
      </c>
      <c r="D41">
        <f t="shared" si="35"/>
        <v>5397.8802998899482</v>
      </c>
      <c r="H41">
        <v>1211892986</v>
      </c>
      <c r="R41">
        <v>1021</v>
      </c>
      <c r="S41">
        <v>72</v>
      </c>
      <c r="T41">
        <f t="shared" si="23"/>
        <v>232</v>
      </c>
      <c r="U41">
        <f t="shared" si="24"/>
        <v>-4</v>
      </c>
      <c r="V41">
        <f t="shared" si="25"/>
        <v>275</v>
      </c>
      <c r="W41">
        <f t="shared" si="26"/>
        <v>-4</v>
      </c>
      <c r="X41">
        <f t="shared" si="27"/>
        <v>232</v>
      </c>
      <c r="Y41">
        <f t="shared" si="28"/>
        <v>39</v>
      </c>
      <c r="Z41">
        <f t="shared" si="29"/>
        <v>275</v>
      </c>
      <c r="AA41">
        <f t="shared" si="30"/>
        <v>39</v>
      </c>
      <c r="AB41" t="str">
        <f t="shared" si="31"/>
        <v>FF</v>
      </c>
      <c r="AC41" t="str">
        <f t="shared" si="32"/>
        <v>12</v>
      </c>
    </row>
    <row r="42" spans="2:29" x14ac:dyDescent="0.25">
      <c r="C42">
        <f t="shared" si="34"/>
        <v>6367.9681792499559</v>
      </c>
      <c r="D42">
        <f t="shared" si="35"/>
        <v>5397.8300021341911</v>
      </c>
      <c r="H42">
        <v>1212056630</v>
      </c>
      <c r="I42">
        <v>5</v>
      </c>
      <c r="R42">
        <v>-286</v>
      </c>
      <c r="S42">
        <v>983</v>
      </c>
      <c r="T42">
        <f t="shared" si="23"/>
        <v>-94</v>
      </c>
      <c r="U42">
        <f t="shared" si="24"/>
        <v>222</v>
      </c>
      <c r="V42">
        <f t="shared" si="25"/>
        <v>-50</v>
      </c>
      <c r="W42">
        <f t="shared" si="26"/>
        <v>222</v>
      </c>
      <c r="X42">
        <f t="shared" si="27"/>
        <v>-94</v>
      </c>
      <c r="Y42">
        <f t="shared" si="28"/>
        <v>265</v>
      </c>
      <c r="Z42">
        <f t="shared" si="29"/>
        <v>-50</v>
      </c>
      <c r="AA42">
        <f t="shared" si="30"/>
        <v>265</v>
      </c>
      <c r="AB42" t="str">
        <f t="shared" si="31"/>
        <v>FFFFFFFFB8</v>
      </c>
      <c r="AC42" t="str">
        <f t="shared" si="32"/>
        <v>F5</v>
      </c>
    </row>
    <row r="43" spans="2:29" x14ac:dyDescent="0.25">
      <c r="C43">
        <f t="shared" si="34"/>
        <v>6367.8253534421001</v>
      </c>
      <c r="D43">
        <f t="shared" si="35"/>
        <v>5397.8300021341911</v>
      </c>
      <c r="H43">
        <v>1212056630</v>
      </c>
      <c r="R43">
        <v>931</v>
      </c>
      <c r="S43">
        <v>-426</v>
      </c>
      <c r="T43">
        <f t="shared" si="23"/>
        <v>210</v>
      </c>
      <c r="U43">
        <f t="shared" si="24"/>
        <v>-130</v>
      </c>
      <c r="V43">
        <f t="shared" si="25"/>
        <v>253</v>
      </c>
      <c r="W43">
        <f t="shared" si="26"/>
        <v>-130</v>
      </c>
      <c r="X43">
        <f t="shared" si="27"/>
        <v>210</v>
      </c>
      <c r="Y43">
        <f t="shared" si="28"/>
        <v>-86</v>
      </c>
      <c r="Z43">
        <f t="shared" si="29"/>
        <v>253</v>
      </c>
      <c r="AA43">
        <f t="shared" si="30"/>
        <v>-86</v>
      </c>
      <c r="AB43" t="str">
        <f t="shared" si="31"/>
        <v>E8</v>
      </c>
      <c r="AC43" t="str">
        <f t="shared" si="32"/>
        <v>FFFFFFFF95</v>
      </c>
    </row>
    <row r="44" spans="2:29" x14ac:dyDescent="0.25">
      <c r="D44">
        <f t="shared" si="35"/>
        <v>5397.660023745475</v>
      </c>
      <c r="H44">
        <v>1212056630</v>
      </c>
      <c r="R44" s="1">
        <v>0</v>
      </c>
      <c r="S44" s="1">
        <v>1024</v>
      </c>
      <c r="T44">
        <f t="shared" si="23"/>
        <v>-22</v>
      </c>
      <c r="U44">
        <f t="shared" si="24"/>
        <v>234</v>
      </c>
      <c r="V44">
        <f t="shared" si="25"/>
        <v>21</v>
      </c>
      <c r="W44">
        <f t="shared" si="26"/>
        <v>234</v>
      </c>
      <c r="X44">
        <f t="shared" si="27"/>
        <v>-22</v>
      </c>
      <c r="Y44">
        <f t="shared" si="28"/>
        <v>277</v>
      </c>
      <c r="Z44">
        <f t="shared" si="29"/>
        <v>21</v>
      </c>
      <c r="AA44">
        <f t="shared" si="30"/>
        <v>277</v>
      </c>
      <c r="AB44" t="str">
        <f t="shared" si="31"/>
        <v>0</v>
      </c>
      <c r="AC44" t="str">
        <f t="shared" si="32"/>
        <v>100</v>
      </c>
    </row>
    <row r="45" spans="2:29" x14ac:dyDescent="0.25">
      <c r="D45">
        <f t="shared" si="35"/>
        <v>5397.4151898793189</v>
      </c>
      <c r="H45">
        <v>1212056630</v>
      </c>
      <c r="R45" s="2">
        <v>-1472</v>
      </c>
      <c r="S45" s="2">
        <v>435</v>
      </c>
      <c r="T45">
        <f t="shared" si="23"/>
        <v>-390</v>
      </c>
      <c r="U45">
        <f t="shared" si="24"/>
        <v>86</v>
      </c>
      <c r="V45">
        <f t="shared" si="25"/>
        <v>-346</v>
      </c>
      <c r="W45">
        <f t="shared" si="26"/>
        <v>86</v>
      </c>
      <c r="X45">
        <f t="shared" si="27"/>
        <v>-390</v>
      </c>
      <c r="Y45">
        <f t="shared" si="28"/>
        <v>129</v>
      </c>
      <c r="Z45">
        <f t="shared" si="29"/>
        <v>-346</v>
      </c>
      <c r="AA45">
        <f t="shared" si="30"/>
        <v>129</v>
      </c>
      <c r="AB45" t="str">
        <f t="shared" si="31"/>
        <v>FFFFFFFE90</v>
      </c>
      <c r="AC45" t="str">
        <f t="shared" si="32"/>
        <v>6C</v>
      </c>
    </row>
    <row r="46" spans="2:29" x14ac:dyDescent="0.25">
      <c r="D46">
        <f t="shared" si="35"/>
        <v>5397.1523724960743</v>
      </c>
      <c r="H46">
        <v>1212056630</v>
      </c>
      <c r="R46">
        <v>-1426</v>
      </c>
      <c r="S46">
        <v>-568</v>
      </c>
      <c r="T46">
        <f t="shared" si="23"/>
        <v>-380</v>
      </c>
      <c r="U46">
        <f t="shared" si="24"/>
        <v>-164</v>
      </c>
      <c r="V46">
        <f t="shared" si="25"/>
        <v>-336</v>
      </c>
      <c r="W46">
        <f t="shared" si="26"/>
        <v>-164</v>
      </c>
      <c r="X46">
        <f t="shared" si="27"/>
        <v>-380</v>
      </c>
      <c r="Y46">
        <f t="shared" si="28"/>
        <v>-120</v>
      </c>
      <c r="Z46">
        <f t="shared" si="29"/>
        <v>-336</v>
      </c>
      <c r="AA46">
        <f t="shared" si="30"/>
        <v>-120</v>
      </c>
      <c r="AB46" t="str">
        <f t="shared" si="31"/>
        <v>FFFFFFFE9B</v>
      </c>
      <c r="AC46" t="str">
        <f t="shared" si="32"/>
        <v>FFFFFFFF72</v>
      </c>
    </row>
    <row r="47" spans="2:29" x14ac:dyDescent="0.25">
      <c r="D47">
        <f t="shared" si="35"/>
        <v>5396.5964025429957</v>
      </c>
      <c r="H47">
        <v>1336635581</v>
      </c>
      <c r="R47">
        <v>-1162</v>
      </c>
      <c r="S47">
        <v>-1003</v>
      </c>
      <c r="T47">
        <f t="shared" si="23"/>
        <v>-314</v>
      </c>
      <c r="U47">
        <f t="shared" si="24"/>
        <v>-274</v>
      </c>
      <c r="V47">
        <f t="shared" si="25"/>
        <v>-270</v>
      </c>
      <c r="W47">
        <f t="shared" si="26"/>
        <v>-274</v>
      </c>
      <c r="X47">
        <f t="shared" si="27"/>
        <v>-314</v>
      </c>
      <c r="Y47">
        <f t="shared" si="28"/>
        <v>-230</v>
      </c>
      <c r="Z47">
        <f t="shared" si="29"/>
        <v>-270</v>
      </c>
      <c r="AA47">
        <f t="shared" si="30"/>
        <v>-230</v>
      </c>
      <c r="AB47" t="str">
        <f t="shared" si="31"/>
        <v>FFFFFFFEDD</v>
      </c>
      <c r="AC47" t="str">
        <f t="shared" si="32"/>
        <v>FFFFFFFF05</v>
      </c>
    </row>
    <row r="48" spans="2:29" x14ac:dyDescent="0.25">
      <c r="D48">
        <f t="shared" si="35"/>
        <v>5396.3647700966249</v>
      </c>
      <c r="H48">
        <v>1339694942</v>
      </c>
      <c r="R48">
        <v>-292</v>
      </c>
      <c r="S48">
        <v>-1507</v>
      </c>
      <c r="T48">
        <f t="shared" si="23"/>
        <v>-96</v>
      </c>
      <c r="U48">
        <f t="shared" si="24"/>
        <v>-400</v>
      </c>
      <c r="V48">
        <f t="shared" si="25"/>
        <v>-52</v>
      </c>
      <c r="W48">
        <f t="shared" si="26"/>
        <v>-400</v>
      </c>
      <c r="X48">
        <f t="shared" si="27"/>
        <v>-96</v>
      </c>
      <c r="Y48">
        <f t="shared" si="28"/>
        <v>-356</v>
      </c>
      <c r="Z48">
        <f t="shared" si="29"/>
        <v>-52</v>
      </c>
      <c r="AA48">
        <f t="shared" si="30"/>
        <v>-356</v>
      </c>
      <c r="AB48" t="str">
        <f t="shared" si="31"/>
        <v>FFFFFFFFB7</v>
      </c>
      <c r="AC48" t="str">
        <f t="shared" si="32"/>
        <v>FFFFFFFE87</v>
      </c>
    </row>
    <row r="49" spans="1:29" x14ac:dyDescent="0.25">
      <c r="D49">
        <f t="shared" si="35"/>
        <v>5395.7648884972741</v>
      </c>
      <c r="H49">
        <v>1339993422</v>
      </c>
      <c r="R49">
        <v>1492</v>
      </c>
      <c r="S49">
        <v>361</v>
      </c>
      <c r="T49">
        <f t="shared" si="23"/>
        <v>350</v>
      </c>
      <c r="U49">
        <f t="shared" si="24"/>
        <v>68</v>
      </c>
      <c r="V49">
        <f t="shared" si="25"/>
        <v>393</v>
      </c>
      <c r="W49">
        <f t="shared" si="26"/>
        <v>68</v>
      </c>
      <c r="X49">
        <f t="shared" si="27"/>
        <v>350</v>
      </c>
      <c r="Y49">
        <f t="shared" si="28"/>
        <v>111</v>
      </c>
      <c r="Z49">
        <f t="shared" si="29"/>
        <v>393</v>
      </c>
      <c r="AA49">
        <f t="shared" si="30"/>
        <v>111</v>
      </c>
      <c r="AB49" t="str">
        <f t="shared" si="31"/>
        <v>175</v>
      </c>
      <c r="AC49" t="str">
        <f t="shared" si="32"/>
        <v>5A</v>
      </c>
    </row>
    <row r="50" spans="1:29" x14ac:dyDescent="0.25">
      <c r="A50" t="s">
        <v>7</v>
      </c>
      <c r="H50">
        <v>1409278390</v>
      </c>
      <c r="R50">
        <v>1528</v>
      </c>
      <c r="S50">
        <v>-147</v>
      </c>
      <c r="T50">
        <f t="shared" si="23"/>
        <v>360</v>
      </c>
      <c r="U50">
        <f t="shared" si="24"/>
        <v>-60</v>
      </c>
      <c r="V50">
        <f t="shared" si="25"/>
        <v>403</v>
      </c>
      <c r="W50">
        <f t="shared" si="26"/>
        <v>-60</v>
      </c>
      <c r="X50">
        <f t="shared" si="27"/>
        <v>360</v>
      </c>
      <c r="Y50">
        <f t="shared" si="28"/>
        <v>-16</v>
      </c>
      <c r="Z50">
        <f t="shared" si="29"/>
        <v>403</v>
      </c>
      <c r="AA50">
        <f t="shared" si="30"/>
        <v>-16</v>
      </c>
      <c r="AB50" t="str">
        <f t="shared" si="31"/>
        <v>17E</v>
      </c>
      <c r="AC50" t="str">
        <f t="shared" si="32"/>
        <v>FFFFFFFFDB</v>
      </c>
    </row>
    <row r="51" spans="1:29" x14ac:dyDescent="0.25">
      <c r="A51">
        <f>SQRT(88360000-H4)+1100</f>
        <v>10500</v>
      </c>
      <c r="B51">
        <f t="shared" ref="B51:B57" si="36">SQRT(88360000-Q4)+1100</f>
        <v>10490.713977115904</v>
      </c>
      <c r="C51">
        <f t="shared" ref="C51:C63" si="37">SQRT(88360000-Z4)+1100</f>
        <v>10349.749077677729</v>
      </c>
      <c r="D51">
        <f t="shared" ref="D51:D69" si="38">SQRT(88360000-AI4)+1100</f>
        <v>9711.0398907449035</v>
      </c>
      <c r="E51">
        <f t="shared" ref="E51:E76" si="39">SQRT(88360000-AR4)+1100</f>
        <v>7689.7214660408827</v>
      </c>
      <c r="H51">
        <v>1477576742</v>
      </c>
      <c r="I51">
        <v>2</v>
      </c>
      <c r="R51">
        <v>1292</v>
      </c>
      <c r="S51">
        <v>829</v>
      </c>
      <c r="T51">
        <f t="shared" si="23"/>
        <v>300</v>
      </c>
      <c r="U51">
        <f t="shared" si="24"/>
        <v>184</v>
      </c>
      <c r="V51">
        <f t="shared" si="25"/>
        <v>343</v>
      </c>
      <c r="W51">
        <f t="shared" si="26"/>
        <v>184</v>
      </c>
      <c r="X51">
        <f t="shared" si="27"/>
        <v>300</v>
      </c>
      <c r="Y51">
        <f t="shared" si="28"/>
        <v>227</v>
      </c>
      <c r="Z51">
        <f t="shared" si="29"/>
        <v>343</v>
      </c>
      <c r="AA51">
        <f t="shared" si="30"/>
        <v>227</v>
      </c>
      <c r="AB51" t="str">
        <f t="shared" si="31"/>
        <v>143</v>
      </c>
      <c r="AC51" t="str">
        <f t="shared" si="32"/>
        <v>CF</v>
      </c>
    </row>
    <row r="52" spans="1:29" x14ac:dyDescent="0.25">
      <c r="B52">
        <f t="shared" si="36"/>
        <v>10490.710516249555</v>
      </c>
      <c r="C52">
        <f t="shared" si="37"/>
        <v>10349.680751247581</v>
      </c>
      <c r="D52">
        <f t="shared" si="38"/>
        <v>9710.9761351428679</v>
      </c>
      <c r="E52">
        <f t="shared" si="39"/>
        <v>7689.6889152675485</v>
      </c>
      <c r="H52">
        <v>1477576742</v>
      </c>
      <c r="R52">
        <v>-429</v>
      </c>
      <c r="S52">
        <v>1474</v>
      </c>
      <c r="T52">
        <f t="shared" si="23"/>
        <v>-130</v>
      </c>
      <c r="U52">
        <f t="shared" si="24"/>
        <v>346</v>
      </c>
      <c r="V52">
        <f t="shared" si="25"/>
        <v>-86</v>
      </c>
      <c r="W52">
        <f t="shared" si="26"/>
        <v>346</v>
      </c>
      <c r="X52">
        <f t="shared" si="27"/>
        <v>-130</v>
      </c>
      <c r="Y52">
        <f t="shared" si="28"/>
        <v>389</v>
      </c>
      <c r="Z52">
        <f t="shared" si="29"/>
        <v>-86</v>
      </c>
      <c r="AA52">
        <f t="shared" si="30"/>
        <v>389</v>
      </c>
      <c r="AB52" t="str">
        <f t="shared" si="31"/>
        <v>FFFFFFFF94</v>
      </c>
      <c r="AC52" t="str">
        <f t="shared" si="32"/>
        <v>170</v>
      </c>
    </row>
    <row r="53" spans="1:29" x14ac:dyDescent="0.25">
      <c r="B53">
        <f t="shared" si="36"/>
        <v>10490.703754245473</v>
      </c>
      <c r="C53">
        <f t="shared" si="37"/>
        <v>10349.668318377691</v>
      </c>
      <c r="D53">
        <f t="shared" si="38"/>
        <v>9710.8689456988013</v>
      </c>
      <c r="E53">
        <f t="shared" si="39"/>
        <v>7689.4984634644234</v>
      </c>
      <c r="H53">
        <v>1489841844</v>
      </c>
      <c r="R53">
        <v>216</v>
      </c>
      <c r="S53">
        <v>-1520</v>
      </c>
      <c r="T53">
        <f t="shared" si="23"/>
        <v>32</v>
      </c>
      <c r="U53">
        <f t="shared" si="24"/>
        <v>-402</v>
      </c>
      <c r="V53">
        <f t="shared" si="25"/>
        <v>75</v>
      </c>
      <c r="W53">
        <f t="shared" si="26"/>
        <v>-402</v>
      </c>
      <c r="X53">
        <f t="shared" si="27"/>
        <v>32</v>
      </c>
      <c r="Y53">
        <f t="shared" si="28"/>
        <v>-358</v>
      </c>
      <c r="Z53">
        <f t="shared" si="29"/>
        <v>75</v>
      </c>
      <c r="AA53">
        <f t="shared" si="30"/>
        <v>-358</v>
      </c>
      <c r="AB53" t="str">
        <f t="shared" si="31"/>
        <v>36</v>
      </c>
      <c r="AC53" t="str">
        <f t="shared" si="32"/>
        <v>FFFFFFFE84</v>
      </c>
    </row>
    <row r="54" spans="1:29" x14ac:dyDescent="0.25">
      <c r="B54">
        <f t="shared" si="36"/>
        <v>10490.696246817912</v>
      </c>
      <c r="C54">
        <f t="shared" si="37"/>
        <v>10349.629776374835</v>
      </c>
      <c r="D54">
        <f t="shared" si="38"/>
        <v>9710.8269057042362</v>
      </c>
      <c r="E54">
        <f t="shared" si="39"/>
        <v>7689.4870817082565</v>
      </c>
      <c r="H54">
        <v>1540584105</v>
      </c>
      <c r="R54">
        <v>1396</v>
      </c>
      <c r="S54">
        <v>-639</v>
      </c>
      <c r="T54">
        <f t="shared" si="23"/>
        <v>326</v>
      </c>
      <c r="U54">
        <f t="shared" si="24"/>
        <v>-182</v>
      </c>
      <c r="V54">
        <f t="shared" si="25"/>
        <v>369</v>
      </c>
      <c r="W54">
        <f t="shared" si="26"/>
        <v>-182</v>
      </c>
      <c r="X54">
        <f t="shared" si="27"/>
        <v>326</v>
      </c>
      <c r="Y54">
        <f t="shared" si="28"/>
        <v>-138</v>
      </c>
      <c r="Z54">
        <f t="shared" si="29"/>
        <v>369</v>
      </c>
      <c r="AA54">
        <f t="shared" si="30"/>
        <v>-138</v>
      </c>
      <c r="AB54" t="str">
        <f t="shared" si="31"/>
        <v>15D</v>
      </c>
      <c r="AC54" t="str">
        <f t="shared" si="32"/>
        <v>FFFFFFFF60</v>
      </c>
    </row>
    <row r="55" spans="1:29" x14ac:dyDescent="0.25">
      <c r="B55">
        <f t="shared" si="36"/>
        <v>10490.681657898962</v>
      </c>
      <c r="C55">
        <f t="shared" si="37"/>
        <v>10349.627451957187</v>
      </c>
      <c r="D55">
        <f t="shared" si="38"/>
        <v>9710.7765038932466</v>
      </c>
      <c r="E55">
        <f t="shared" si="39"/>
        <v>7689.4870817082565</v>
      </c>
      <c r="H55">
        <v>1598779640</v>
      </c>
      <c r="I55">
        <v>2</v>
      </c>
      <c r="R55">
        <v>502</v>
      </c>
      <c r="S55">
        <v>1451</v>
      </c>
      <c r="T55">
        <f t="shared" si="23"/>
        <v>102</v>
      </c>
      <c r="U55">
        <f t="shared" si="24"/>
        <v>340</v>
      </c>
      <c r="V55">
        <f t="shared" si="25"/>
        <v>145</v>
      </c>
      <c r="W55">
        <f t="shared" si="26"/>
        <v>340</v>
      </c>
      <c r="X55">
        <f t="shared" si="27"/>
        <v>102</v>
      </c>
      <c r="Y55">
        <f t="shared" si="28"/>
        <v>383</v>
      </c>
      <c r="Z55">
        <f t="shared" si="29"/>
        <v>145</v>
      </c>
      <c r="AA55">
        <f t="shared" si="30"/>
        <v>383</v>
      </c>
      <c r="AB55" t="str">
        <f t="shared" si="31"/>
        <v>7D</v>
      </c>
      <c r="AC55" t="str">
        <f t="shared" si="32"/>
        <v>16A</v>
      </c>
    </row>
    <row r="56" spans="1:29" x14ac:dyDescent="0.25">
      <c r="B56">
        <f t="shared" si="36"/>
        <v>10490.677078890531</v>
      </c>
      <c r="C56">
        <f t="shared" si="37"/>
        <v>10349.552151320624</v>
      </c>
      <c r="D56">
        <f t="shared" si="38"/>
        <v>9710.7708714144756</v>
      </c>
      <c r="E56">
        <f t="shared" si="39"/>
        <v>7689.4480041957995</v>
      </c>
      <c r="H56">
        <v>1598779640</v>
      </c>
      <c r="R56">
        <v>949</v>
      </c>
      <c r="S56">
        <v>1207</v>
      </c>
      <c r="T56">
        <f t="shared" si="23"/>
        <v>214</v>
      </c>
      <c r="U56">
        <f t="shared" si="24"/>
        <v>278</v>
      </c>
      <c r="V56">
        <f t="shared" si="25"/>
        <v>257</v>
      </c>
      <c r="W56">
        <f t="shared" si="26"/>
        <v>278</v>
      </c>
      <c r="X56">
        <f t="shared" si="27"/>
        <v>214</v>
      </c>
      <c r="Y56">
        <f t="shared" si="28"/>
        <v>321</v>
      </c>
      <c r="Z56">
        <f t="shared" si="29"/>
        <v>257</v>
      </c>
      <c r="AA56">
        <f t="shared" si="30"/>
        <v>321</v>
      </c>
      <c r="AB56" t="str">
        <f t="shared" si="31"/>
        <v>ED</v>
      </c>
      <c r="AC56" t="str">
        <f t="shared" si="32"/>
        <v>12D</v>
      </c>
    </row>
    <row r="57" spans="1:29" x14ac:dyDescent="0.25">
      <c r="B57">
        <f t="shared" si="36"/>
        <v>10490.637837761607</v>
      </c>
      <c r="C57">
        <f t="shared" si="37"/>
        <v>10349.550962073781</v>
      </c>
      <c r="D57">
        <f t="shared" si="38"/>
        <v>9710.6924227962063</v>
      </c>
      <c r="E57">
        <f t="shared" si="39"/>
        <v>7689.063818176297</v>
      </c>
      <c r="H57">
        <v>1622905469</v>
      </c>
      <c r="I57">
        <v>2</v>
      </c>
      <c r="R57">
        <v>-1249</v>
      </c>
      <c r="S57">
        <v>893</v>
      </c>
      <c r="T57">
        <f t="shared" si="23"/>
        <v>-336</v>
      </c>
      <c r="U57">
        <f t="shared" si="24"/>
        <v>200</v>
      </c>
      <c r="V57">
        <f t="shared" si="25"/>
        <v>-292</v>
      </c>
      <c r="W57">
        <f t="shared" si="26"/>
        <v>200</v>
      </c>
      <c r="X57">
        <f t="shared" si="27"/>
        <v>-336</v>
      </c>
      <c r="Y57">
        <f t="shared" si="28"/>
        <v>243</v>
      </c>
      <c r="Z57">
        <f t="shared" si="29"/>
        <v>-292</v>
      </c>
      <c r="AA57">
        <f t="shared" si="30"/>
        <v>243</v>
      </c>
      <c r="AB57" t="str">
        <f t="shared" si="31"/>
        <v>FFFFFFFEC7</v>
      </c>
      <c r="AC57" t="str">
        <f t="shared" si="32"/>
        <v>DF</v>
      </c>
    </row>
    <row r="58" spans="1:29" x14ac:dyDescent="0.25">
      <c r="C58">
        <f t="shared" si="37"/>
        <v>10349.540853469431</v>
      </c>
      <c r="D58">
        <f t="shared" si="38"/>
        <v>9710.5438852606749</v>
      </c>
      <c r="E58">
        <f t="shared" si="39"/>
        <v>7689.0036424333539</v>
      </c>
      <c r="H58">
        <v>1622905469</v>
      </c>
      <c r="R58">
        <v>-769</v>
      </c>
      <c r="S58">
        <v>-1329</v>
      </c>
      <c r="T58">
        <f t="shared" si="23"/>
        <v>-216</v>
      </c>
      <c r="U58">
        <f t="shared" si="24"/>
        <v>-356</v>
      </c>
      <c r="V58">
        <f t="shared" si="25"/>
        <v>-172</v>
      </c>
      <c r="W58">
        <f t="shared" si="26"/>
        <v>-356</v>
      </c>
      <c r="X58">
        <f t="shared" si="27"/>
        <v>-216</v>
      </c>
      <c r="Y58">
        <f t="shared" si="28"/>
        <v>-312</v>
      </c>
      <c r="Z58">
        <f t="shared" si="29"/>
        <v>-172</v>
      </c>
      <c r="AA58">
        <f t="shared" si="30"/>
        <v>-312</v>
      </c>
      <c r="AB58" t="str">
        <f t="shared" si="31"/>
        <v>FFFFFFFF3F</v>
      </c>
      <c r="AC58" t="str">
        <f t="shared" si="32"/>
        <v>FFFFFFFEB3</v>
      </c>
    </row>
    <row r="59" spans="1:29" x14ac:dyDescent="0.25">
      <c r="C59">
        <f t="shared" si="37"/>
        <v>10349.486958745334</v>
      </c>
      <c r="D59">
        <f t="shared" si="38"/>
        <v>9710.3063243998477</v>
      </c>
      <c r="E59">
        <f t="shared" si="39"/>
        <v>7688.7447211134231</v>
      </c>
      <c r="H59">
        <v>1709054075</v>
      </c>
      <c r="I59">
        <v>2</v>
      </c>
      <c r="R59">
        <v>1110</v>
      </c>
      <c r="S59">
        <v>-1061</v>
      </c>
      <c r="T59">
        <f t="shared" si="23"/>
        <v>254</v>
      </c>
      <c r="U59">
        <f t="shared" si="24"/>
        <v>-288</v>
      </c>
      <c r="V59">
        <f t="shared" si="25"/>
        <v>297</v>
      </c>
      <c r="W59">
        <f t="shared" si="26"/>
        <v>-288</v>
      </c>
      <c r="X59">
        <f t="shared" si="27"/>
        <v>254</v>
      </c>
      <c r="Y59">
        <f t="shared" si="28"/>
        <v>-244</v>
      </c>
      <c r="Z59">
        <f t="shared" si="29"/>
        <v>297</v>
      </c>
      <c r="AA59">
        <f t="shared" si="30"/>
        <v>-244</v>
      </c>
      <c r="AB59" t="str">
        <f t="shared" si="31"/>
        <v>115</v>
      </c>
      <c r="AC59" t="str">
        <f t="shared" si="32"/>
        <v>FFFFFFFEF6</v>
      </c>
    </row>
    <row r="60" spans="1:29" x14ac:dyDescent="0.25">
      <c r="C60">
        <f t="shared" si="37"/>
        <v>10349.343436158049</v>
      </c>
      <c r="D60">
        <f t="shared" si="38"/>
        <v>9710.2495898783327</v>
      </c>
      <c r="E60">
        <f t="shared" si="39"/>
        <v>7688.4386617771588</v>
      </c>
      <c r="H60">
        <v>1709054075</v>
      </c>
      <c r="R60">
        <v>-1534</v>
      </c>
      <c r="S60">
        <v>-70</v>
      </c>
      <c r="T60">
        <f t="shared" si="23"/>
        <v>-406</v>
      </c>
      <c r="U60">
        <f t="shared" si="24"/>
        <v>-40</v>
      </c>
      <c r="V60">
        <f t="shared" si="25"/>
        <v>-362</v>
      </c>
      <c r="W60">
        <f t="shared" si="26"/>
        <v>-40</v>
      </c>
      <c r="X60">
        <f t="shared" si="27"/>
        <v>-406</v>
      </c>
      <c r="Y60">
        <f t="shared" si="28"/>
        <v>4</v>
      </c>
      <c r="Z60">
        <f t="shared" si="29"/>
        <v>-362</v>
      </c>
      <c r="AA60">
        <f t="shared" si="30"/>
        <v>4</v>
      </c>
      <c r="AB60" t="str">
        <f t="shared" si="31"/>
        <v>FFFFFFFE80</v>
      </c>
      <c r="AC60" t="str">
        <f t="shared" si="32"/>
        <v>FFFFFFFFEE</v>
      </c>
    </row>
    <row r="61" spans="1:29" x14ac:dyDescent="0.25">
      <c r="C61">
        <f t="shared" si="37"/>
        <v>10349.210020320654</v>
      </c>
      <c r="D61">
        <f t="shared" si="38"/>
        <v>9710.0617303245854</v>
      </c>
      <c r="E61">
        <f t="shared" si="39"/>
        <v>7688.2969726629663</v>
      </c>
      <c r="H61">
        <v>1861158023</v>
      </c>
      <c r="R61">
        <v>-888</v>
      </c>
      <c r="S61">
        <v>1253</v>
      </c>
      <c r="T61">
        <f t="shared" si="23"/>
        <v>-244</v>
      </c>
      <c r="U61">
        <f t="shared" si="24"/>
        <v>290</v>
      </c>
      <c r="V61">
        <f t="shared" si="25"/>
        <v>-200</v>
      </c>
      <c r="W61">
        <f t="shared" si="26"/>
        <v>290</v>
      </c>
      <c r="X61">
        <f t="shared" si="27"/>
        <v>-244</v>
      </c>
      <c r="Y61">
        <f t="shared" si="28"/>
        <v>333</v>
      </c>
      <c r="Z61">
        <f t="shared" si="29"/>
        <v>-200</v>
      </c>
      <c r="AA61">
        <f t="shared" si="30"/>
        <v>333</v>
      </c>
      <c r="AB61" t="str">
        <f t="shared" si="31"/>
        <v>FFFFFFFF22</v>
      </c>
      <c r="AC61" t="str">
        <f t="shared" si="32"/>
        <v>139</v>
      </c>
    </row>
    <row r="62" spans="1:29" x14ac:dyDescent="0.25">
      <c r="C62">
        <f t="shared" si="37"/>
        <v>10349.165908340059</v>
      </c>
      <c r="D62">
        <f t="shared" si="38"/>
        <v>9710.0301973918758</v>
      </c>
      <c r="E62">
        <f t="shared" si="39"/>
        <v>7688.2367899157962</v>
      </c>
      <c r="H62">
        <v>2243889239</v>
      </c>
      <c r="R62">
        <v>702</v>
      </c>
      <c r="S62">
        <v>-1366</v>
      </c>
      <c r="T62">
        <f t="shared" si="23"/>
        <v>152</v>
      </c>
      <c r="U62">
        <f t="shared" si="24"/>
        <v>-364</v>
      </c>
      <c r="V62">
        <f t="shared" si="25"/>
        <v>195</v>
      </c>
      <c r="W62">
        <f t="shared" si="26"/>
        <v>-364</v>
      </c>
      <c r="X62">
        <f t="shared" si="27"/>
        <v>152</v>
      </c>
      <c r="Y62">
        <f t="shared" si="28"/>
        <v>-320</v>
      </c>
      <c r="Z62">
        <f t="shared" si="29"/>
        <v>195</v>
      </c>
      <c r="AA62">
        <f t="shared" si="30"/>
        <v>-320</v>
      </c>
      <c r="AB62" t="str">
        <f t="shared" si="31"/>
        <v>AF</v>
      </c>
      <c r="AC62" t="str">
        <f t="shared" si="32"/>
        <v>FFFFFFFEAA</v>
      </c>
    </row>
    <row r="63" spans="1:29" x14ac:dyDescent="0.25">
      <c r="C63">
        <f t="shared" si="37"/>
        <v>10349.067574626104</v>
      </c>
      <c r="D63">
        <f t="shared" si="38"/>
        <v>9710.0301973918758</v>
      </c>
      <c r="E63">
        <f t="shared" si="39"/>
        <v>7688.1260613318564</v>
      </c>
      <c r="H63">
        <v>2281435713</v>
      </c>
      <c r="I63">
        <v>4</v>
      </c>
      <c r="R63" s="1">
        <v>0</v>
      </c>
      <c r="S63" s="1">
        <v>1536</v>
      </c>
      <c r="T63">
        <f t="shared" si="23"/>
        <v>-22</v>
      </c>
      <c r="U63">
        <f t="shared" si="24"/>
        <v>362</v>
      </c>
      <c r="V63">
        <f t="shared" si="25"/>
        <v>21</v>
      </c>
      <c r="W63">
        <f t="shared" si="26"/>
        <v>362</v>
      </c>
      <c r="X63">
        <f t="shared" si="27"/>
        <v>-22</v>
      </c>
      <c r="Y63">
        <f t="shared" si="28"/>
        <v>405</v>
      </c>
      <c r="Z63">
        <f t="shared" si="29"/>
        <v>21</v>
      </c>
      <c r="AA63">
        <f t="shared" si="30"/>
        <v>405</v>
      </c>
      <c r="AB63" t="str">
        <f t="shared" si="31"/>
        <v>0</v>
      </c>
      <c r="AC63" t="str">
        <f t="shared" si="32"/>
        <v>180</v>
      </c>
    </row>
    <row r="64" spans="1:29" x14ac:dyDescent="0.25">
      <c r="D64">
        <f t="shared" si="38"/>
        <v>9709.9236349691273</v>
      </c>
      <c r="E64">
        <f t="shared" si="39"/>
        <v>7687.0364353022978</v>
      </c>
      <c r="H64">
        <v>2281435713</v>
      </c>
      <c r="R64" s="2">
        <v>781</v>
      </c>
      <c r="S64" s="2">
        <v>-1892</v>
      </c>
      <c r="T64">
        <f t="shared" si="23"/>
        <v>172</v>
      </c>
      <c r="U64">
        <f t="shared" si="24"/>
        <v>-496</v>
      </c>
      <c r="V64">
        <f t="shared" si="25"/>
        <v>215</v>
      </c>
      <c r="W64">
        <f t="shared" si="26"/>
        <v>-496</v>
      </c>
      <c r="X64">
        <f t="shared" si="27"/>
        <v>172</v>
      </c>
      <c r="Y64">
        <f t="shared" si="28"/>
        <v>-452</v>
      </c>
      <c r="Z64">
        <f t="shared" si="29"/>
        <v>215</v>
      </c>
      <c r="AA64">
        <f t="shared" si="30"/>
        <v>-452</v>
      </c>
      <c r="AB64" t="str">
        <f t="shared" si="31"/>
        <v>C3</v>
      </c>
      <c r="AC64" t="str">
        <f t="shared" si="32"/>
        <v>FFFFFFFE27</v>
      </c>
    </row>
    <row r="65" spans="1:29" x14ac:dyDescent="0.25">
      <c r="D65">
        <f t="shared" si="38"/>
        <v>9709.7701479191655</v>
      </c>
      <c r="E65">
        <f t="shared" si="39"/>
        <v>7686.9941551514985</v>
      </c>
      <c r="H65">
        <v>2281435713</v>
      </c>
      <c r="R65">
        <v>-1549</v>
      </c>
      <c r="S65">
        <v>-1338</v>
      </c>
      <c r="T65">
        <f t="shared" si="23"/>
        <v>-410</v>
      </c>
      <c r="U65">
        <f t="shared" si="24"/>
        <v>-358</v>
      </c>
      <c r="V65">
        <f t="shared" si="25"/>
        <v>-366</v>
      </c>
      <c r="W65">
        <f t="shared" si="26"/>
        <v>-358</v>
      </c>
      <c r="X65">
        <f t="shared" si="27"/>
        <v>-410</v>
      </c>
      <c r="Y65">
        <f t="shared" si="28"/>
        <v>-314</v>
      </c>
      <c r="Z65">
        <f t="shared" si="29"/>
        <v>-366</v>
      </c>
      <c r="AA65">
        <f t="shared" si="30"/>
        <v>-314</v>
      </c>
      <c r="AB65" t="str">
        <f t="shared" si="31"/>
        <v>FFFFFFFE7C</v>
      </c>
      <c r="AC65" t="str">
        <f t="shared" si="32"/>
        <v>FFFFFFFEB1</v>
      </c>
    </row>
    <row r="66" spans="1:29" x14ac:dyDescent="0.25">
      <c r="D66">
        <f t="shared" si="38"/>
        <v>9709.6053916541387</v>
      </c>
      <c r="E66">
        <f t="shared" si="39"/>
        <v>7686.757927842802</v>
      </c>
      <c r="H66">
        <v>2281435713</v>
      </c>
      <c r="R66">
        <v>-2001</v>
      </c>
      <c r="S66">
        <v>-431</v>
      </c>
      <c r="T66">
        <f t="shared" si="23"/>
        <v>-524</v>
      </c>
      <c r="U66">
        <f t="shared" si="24"/>
        <v>-130</v>
      </c>
      <c r="V66">
        <f t="shared" si="25"/>
        <v>-480</v>
      </c>
      <c r="W66">
        <f t="shared" si="26"/>
        <v>-130</v>
      </c>
      <c r="X66">
        <f t="shared" si="27"/>
        <v>-524</v>
      </c>
      <c r="Y66">
        <f t="shared" si="28"/>
        <v>-86</v>
      </c>
      <c r="Z66">
        <f t="shared" si="29"/>
        <v>-480</v>
      </c>
      <c r="AA66">
        <f t="shared" si="30"/>
        <v>-86</v>
      </c>
      <c r="AB66" t="str">
        <f t="shared" si="31"/>
        <v>FFFFFFFE0B</v>
      </c>
      <c r="AC66" t="str">
        <f t="shared" si="32"/>
        <v>FFFFFFFF94</v>
      </c>
    </row>
    <row r="67" spans="1:29" x14ac:dyDescent="0.25">
      <c r="D67">
        <f t="shared" si="38"/>
        <v>9709.2568785000258</v>
      </c>
      <c r="E67">
        <f t="shared" si="39"/>
        <v>7686.5542584875138</v>
      </c>
      <c r="H67">
        <v>2344252632</v>
      </c>
      <c r="R67">
        <v>-1963</v>
      </c>
      <c r="S67">
        <v>580</v>
      </c>
      <c r="T67">
        <f t="shared" si="23"/>
        <v>-514</v>
      </c>
      <c r="U67">
        <f t="shared" si="24"/>
        <v>122</v>
      </c>
      <c r="V67">
        <f t="shared" si="25"/>
        <v>-470</v>
      </c>
      <c r="W67">
        <f t="shared" si="26"/>
        <v>122</v>
      </c>
      <c r="X67">
        <f t="shared" si="27"/>
        <v>-514</v>
      </c>
      <c r="Y67">
        <f t="shared" si="28"/>
        <v>165</v>
      </c>
      <c r="Z67">
        <f t="shared" si="29"/>
        <v>-470</v>
      </c>
      <c r="AA67">
        <f t="shared" si="30"/>
        <v>165</v>
      </c>
      <c r="AB67" t="str">
        <f t="shared" si="31"/>
        <v>FFFFFFFE15</v>
      </c>
      <c r="AC67" t="str">
        <f t="shared" si="32"/>
        <v>91</v>
      </c>
    </row>
    <row r="68" spans="1:29" x14ac:dyDescent="0.25">
      <c r="D68">
        <f t="shared" si="38"/>
        <v>9709.1116847210196</v>
      </c>
      <c r="E68">
        <f t="shared" si="39"/>
        <v>7685.910719103319</v>
      </c>
      <c r="H68">
        <v>2394510436</v>
      </c>
      <c r="I68">
        <v>2</v>
      </c>
      <c r="R68">
        <v>-1040</v>
      </c>
      <c r="S68">
        <v>1763</v>
      </c>
      <c r="T68">
        <f t="shared" si="23"/>
        <v>-282</v>
      </c>
      <c r="U68">
        <f t="shared" si="24"/>
        <v>418</v>
      </c>
      <c r="V68">
        <f t="shared" si="25"/>
        <v>-238</v>
      </c>
      <c r="W68">
        <f t="shared" si="26"/>
        <v>418</v>
      </c>
      <c r="X68">
        <f t="shared" si="27"/>
        <v>-282</v>
      </c>
      <c r="Y68">
        <f t="shared" si="28"/>
        <v>461</v>
      </c>
      <c r="Z68">
        <f t="shared" si="29"/>
        <v>-238</v>
      </c>
      <c r="AA68">
        <f t="shared" si="30"/>
        <v>461</v>
      </c>
      <c r="AB68" t="str">
        <f t="shared" si="31"/>
        <v>FFFFFFFEFC</v>
      </c>
      <c r="AC68" t="str">
        <f t="shared" si="32"/>
        <v>1B8</v>
      </c>
    </row>
    <row r="69" spans="1:29" x14ac:dyDescent="0.25">
      <c r="D69">
        <f t="shared" si="38"/>
        <v>9708.7356795292544</v>
      </c>
      <c r="E69">
        <f t="shared" si="39"/>
        <v>7685.7803637837787</v>
      </c>
      <c r="H69">
        <v>2394510436</v>
      </c>
      <c r="R69">
        <v>-1832</v>
      </c>
      <c r="S69">
        <v>-913</v>
      </c>
      <c r="T69">
        <f t="shared" si="23"/>
        <v>-480</v>
      </c>
      <c r="U69">
        <f t="shared" si="24"/>
        <v>-252</v>
      </c>
      <c r="V69">
        <f t="shared" si="25"/>
        <v>-436</v>
      </c>
      <c r="W69">
        <f t="shared" si="26"/>
        <v>-252</v>
      </c>
      <c r="X69">
        <f t="shared" si="27"/>
        <v>-480</v>
      </c>
      <c r="Y69">
        <f t="shared" si="28"/>
        <v>-208</v>
      </c>
      <c r="Z69">
        <f t="shared" si="29"/>
        <v>-436</v>
      </c>
      <c r="AA69">
        <f t="shared" si="30"/>
        <v>-208</v>
      </c>
      <c r="AB69" t="str">
        <f t="shared" si="31"/>
        <v>FFFFFFFE36</v>
      </c>
      <c r="AC69" t="str">
        <f t="shared" si="32"/>
        <v>FFFFFFFF1B</v>
      </c>
    </row>
    <row r="70" spans="1:29" x14ac:dyDescent="0.25">
      <c r="E70">
        <f t="shared" si="39"/>
        <v>7685.4463022638029</v>
      </c>
      <c r="H70">
        <v>2477921499</v>
      </c>
      <c r="I70">
        <v>3</v>
      </c>
      <c r="R70">
        <v>1395</v>
      </c>
      <c r="S70">
        <v>1498</v>
      </c>
      <c r="T70">
        <f t="shared" si="23"/>
        <v>326</v>
      </c>
      <c r="U70">
        <f t="shared" si="24"/>
        <v>352</v>
      </c>
      <c r="V70">
        <f t="shared" si="25"/>
        <v>369</v>
      </c>
      <c r="W70">
        <f t="shared" si="26"/>
        <v>352</v>
      </c>
      <c r="X70">
        <f t="shared" si="27"/>
        <v>326</v>
      </c>
      <c r="Y70">
        <f t="shared" si="28"/>
        <v>395</v>
      </c>
      <c r="Z70">
        <f t="shared" si="29"/>
        <v>369</v>
      </c>
      <c r="AA70">
        <f t="shared" si="30"/>
        <v>395</v>
      </c>
      <c r="AB70" t="str">
        <f t="shared" si="31"/>
        <v>15C</v>
      </c>
      <c r="AC70" t="str">
        <f t="shared" si="32"/>
        <v>176</v>
      </c>
    </row>
    <row r="71" spans="1:29" x14ac:dyDescent="0.25">
      <c r="E71">
        <f t="shared" si="39"/>
        <v>7685.3778175591415</v>
      </c>
      <c r="H71">
        <v>2477921499</v>
      </c>
      <c r="R71">
        <v>-221</v>
      </c>
      <c r="S71">
        <v>-2035</v>
      </c>
      <c r="T71">
        <f t="shared" si="23"/>
        <v>-78</v>
      </c>
      <c r="U71">
        <f t="shared" si="24"/>
        <v>-532</v>
      </c>
      <c r="V71">
        <f t="shared" si="25"/>
        <v>-34</v>
      </c>
      <c r="W71">
        <f t="shared" si="26"/>
        <v>-532</v>
      </c>
      <c r="X71">
        <f t="shared" si="27"/>
        <v>-78</v>
      </c>
      <c r="Y71">
        <f t="shared" si="28"/>
        <v>-488</v>
      </c>
      <c r="Z71">
        <f t="shared" si="29"/>
        <v>-34</v>
      </c>
      <c r="AA71">
        <f t="shared" si="30"/>
        <v>-488</v>
      </c>
      <c r="AB71" t="str">
        <f t="shared" si="31"/>
        <v>FFFFFFFFC8</v>
      </c>
      <c r="AC71" t="str">
        <f t="shared" si="32"/>
        <v>FFFFFFFE03</v>
      </c>
    </row>
    <row r="72" spans="1:29" x14ac:dyDescent="0.25">
      <c r="E72">
        <f t="shared" si="39"/>
        <v>7685.2996135331614</v>
      </c>
      <c r="H72">
        <v>2477921499</v>
      </c>
      <c r="R72">
        <v>1225</v>
      </c>
      <c r="S72">
        <v>-1640</v>
      </c>
      <c r="T72">
        <f t="shared" si="23"/>
        <v>284</v>
      </c>
      <c r="U72">
        <f t="shared" si="24"/>
        <v>-432</v>
      </c>
      <c r="V72">
        <f t="shared" si="25"/>
        <v>327</v>
      </c>
      <c r="W72">
        <f t="shared" si="26"/>
        <v>-432</v>
      </c>
      <c r="X72">
        <f t="shared" si="27"/>
        <v>284</v>
      </c>
      <c r="Y72">
        <f t="shared" si="28"/>
        <v>-388</v>
      </c>
      <c r="Z72">
        <f t="shared" si="29"/>
        <v>327</v>
      </c>
      <c r="AA72">
        <f t="shared" si="30"/>
        <v>-388</v>
      </c>
      <c r="AB72" t="str">
        <f t="shared" si="31"/>
        <v>132</v>
      </c>
      <c r="AC72" t="str">
        <f t="shared" si="32"/>
        <v>FFFFFFFE66</v>
      </c>
    </row>
    <row r="73" spans="1:29" x14ac:dyDescent="0.25">
      <c r="E73">
        <f t="shared" si="39"/>
        <v>7685.2262679425066</v>
      </c>
      <c r="H73">
        <v>2483653299</v>
      </c>
      <c r="I73">
        <v>4</v>
      </c>
      <c r="R73">
        <v>-718</v>
      </c>
      <c r="S73">
        <v>-1917</v>
      </c>
      <c r="T73">
        <f t="shared" si="23"/>
        <v>-202</v>
      </c>
      <c r="U73">
        <f t="shared" si="24"/>
        <v>-502</v>
      </c>
      <c r="V73">
        <f t="shared" si="25"/>
        <v>-158</v>
      </c>
      <c r="W73">
        <f t="shared" si="26"/>
        <v>-502</v>
      </c>
      <c r="X73">
        <f t="shared" si="27"/>
        <v>-202</v>
      </c>
      <c r="Y73">
        <f t="shared" si="28"/>
        <v>-458</v>
      </c>
      <c r="Z73">
        <f t="shared" si="29"/>
        <v>-158</v>
      </c>
      <c r="AA73">
        <f t="shared" si="30"/>
        <v>-458</v>
      </c>
      <c r="AB73" t="str">
        <f t="shared" si="31"/>
        <v>FFFFFFFF4C</v>
      </c>
      <c r="AC73" t="str">
        <f t="shared" si="32"/>
        <v>FFFFFFFE20</v>
      </c>
    </row>
    <row r="74" spans="1:29" x14ac:dyDescent="0.25">
      <c r="E74">
        <f t="shared" si="39"/>
        <v>7684.308543803214</v>
      </c>
      <c r="H74">
        <v>2483653299</v>
      </c>
      <c r="R74">
        <v>2042</v>
      </c>
      <c r="S74">
        <v>144</v>
      </c>
      <c r="T74">
        <f t="shared" si="23"/>
        <v>488</v>
      </c>
      <c r="U74">
        <f t="shared" si="24"/>
        <v>14</v>
      </c>
      <c r="V74">
        <f t="shared" si="25"/>
        <v>531</v>
      </c>
      <c r="W74">
        <f t="shared" si="26"/>
        <v>14</v>
      </c>
      <c r="X74">
        <f t="shared" si="27"/>
        <v>488</v>
      </c>
      <c r="Y74">
        <f t="shared" si="28"/>
        <v>57</v>
      </c>
      <c r="Z74">
        <f t="shared" si="29"/>
        <v>531</v>
      </c>
      <c r="AA74">
        <f t="shared" si="30"/>
        <v>57</v>
      </c>
      <c r="AB74" t="str">
        <f t="shared" si="31"/>
        <v>1FE</v>
      </c>
      <c r="AC74" t="str">
        <f t="shared" si="32"/>
        <v>24</v>
      </c>
    </row>
    <row r="75" spans="1:29" x14ac:dyDescent="0.25">
      <c r="E75">
        <f t="shared" si="39"/>
        <v>7683.4901078379389</v>
      </c>
      <c r="H75">
        <v>2483653299</v>
      </c>
      <c r="R75">
        <v>-1444</v>
      </c>
      <c r="S75">
        <v>1451</v>
      </c>
      <c r="T75">
        <f t="shared" si="23"/>
        <v>-384</v>
      </c>
      <c r="U75">
        <f t="shared" si="24"/>
        <v>340</v>
      </c>
      <c r="V75">
        <f t="shared" si="25"/>
        <v>-340</v>
      </c>
      <c r="W75">
        <f t="shared" si="26"/>
        <v>340</v>
      </c>
      <c r="X75">
        <f t="shared" si="27"/>
        <v>-384</v>
      </c>
      <c r="Y75">
        <f t="shared" si="28"/>
        <v>383</v>
      </c>
      <c r="Z75">
        <f t="shared" si="29"/>
        <v>-340</v>
      </c>
      <c r="AA75">
        <f t="shared" si="30"/>
        <v>383</v>
      </c>
      <c r="AB75" t="str">
        <f t="shared" si="31"/>
        <v>FFFFFFFE97</v>
      </c>
      <c r="AC75" t="str">
        <f t="shared" si="32"/>
        <v>16A</v>
      </c>
    </row>
    <row r="76" spans="1:29" x14ac:dyDescent="0.25">
      <c r="E76">
        <f t="shared" si="39"/>
        <v>7682.0972341648067</v>
      </c>
      <c r="H76">
        <v>2483653299</v>
      </c>
      <c r="R76">
        <v>-67</v>
      </c>
      <c r="S76">
        <v>2046</v>
      </c>
      <c r="T76">
        <f t="shared" si="23"/>
        <v>-40</v>
      </c>
      <c r="U76">
        <f t="shared" si="24"/>
        <v>488</v>
      </c>
      <c r="V76">
        <f t="shared" si="25"/>
        <v>4</v>
      </c>
      <c r="W76">
        <f t="shared" si="26"/>
        <v>488</v>
      </c>
      <c r="X76">
        <f t="shared" si="27"/>
        <v>-40</v>
      </c>
      <c r="Y76">
        <f t="shared" si="28"/>
        <v>531</v>
      </c>
      <c r="Z76">
        <f t="shared" si="29"/>
        <v>4</v>
      </c>
      <c r="AA76">
        <f t="shared" si="30"/>
        <v>531</v>
      </c>
      <c r="AB76" t="str">
        <f t="shared" si="31"/>
        <v>FFFFFFFFEF</v>
      </c>
      <c r="AC76" t="str">
        <f t="shared" si="32"/>
        <v>1FF</v>
      </c>
    </row>
    <row r="77" spans="1:29" x14ac:dyDescent="0.25">
      <c r="A77">
        <v>-4700</v>
      </c>
      <c r="B77">
        <f>(A77+1100)^2</f>
        <v>12960000</v>
      </c>
      <c r="H77">
        <v>2582268179</v>
      </c>
      <c r="I77">
        <v>3</v>
      </c>
      <c r="R77">
        <v>1943</v>
      </c>
      <c r="S77">
        <v>645</v>
      </c>
      <c r="T77">
        <f t="shared" si="23"/>
        <v>462</v>
      </c>
      <c r="U77">
        <f t="shared" si="24"/>
        <v>138</v>
      </c>
      <c r="V77">
        <f t="shared" si="25"/>
        <v>505</v>
      </c>
      <c r="W77">
        <f t="shared" si="26"/>
        <v>138</v>
      </c>
      <c r="X77">
        <f t="shared" si="27"/>
        <v>462</v>
      </c>
      <c r="Y77">
        <f t="shared" si="28"/>
        <v>181</v>
      </c>
      <c r="Z77">
        <f t="shared" si="29"/>
        <v>505</v>
      </c>
      <c r="AA77">
        <f t="shared" si="30"/>
        <v>181</v>
      </c>
      <c r="AB77" t="str">
        <f t="shared" si="31"/>
        <v>1E5</v>
      </c>
      <c r="AC77" t="str">
        <f t="shared" si="32"/>
        <v>A1</v>
      </c>
    </row>
    <row r="78" spans="1:29" x14ac:dyDescent="0.25">
      <c r="A78">
        <f>-SQRT((A77+1100)^2-H4)-1100</f>
        <v>-4700</v>
      </c>
      <c r="B78">
        <f>-SQRT((A77+1100)^2-Q4)-1100</f>
        <v>-4675.6830116776291</v>
      </c>
      <c r="C78">
        <f>-SQRT((A77+1100)^2-Z4)-1100</f>
        <v>-4287.1394698067415</v>
      </c>
      <c r="D78" t="e">
        <f>-SQRT((A77+1100)^2-AI4)-1100</f>
        <v>#NUM!</v>
      </c>
      <c r="E78" t="e">
        <f>-SQRT((A77+1100)^2-AR4)-1100</f>
        <v>#NUM!</v>
      </c>
      <c r="H78">
        <v>2582268179</v>
      </c>
      <c r="R78">
        <v>-1170</v>
      </c>
      <c r="S78">
        <v>-1680</v>
      </c>
      <c r="T78">
        <f t="shared" si="23"/>
        <v>-316</v>
      </c>
      <c r="U78">
        <f t="shared" si="24"/>
        <v>-442</v>
      </c>
      <c r="V78">
        <f t="shared" si="25"/>
        <v>-272</v>
      </c>
      <c r="W78">
        <f t="shared" si="26"/>
        <v>-442</v>
      </c>
      <c r="X78">
        <f t="shared" si="27"/>
        <v>-316</v>
      </c>
      <c r="Y78">
        <f t="shared" si="28"/>
        <v>-398</v>
      </c>
      <c r="Z78">
        <f t="shared" si="29"/>
        <v>-272</v>
      </c>
      <c r="AA78">
        <f t="shared" si="30"/>
        <v>-398</v>
      </c>
      <c r="AB78" t="str">
        <f t="shared" si="31"/>
        <v>FFFFFFFEDB</v>
      </c>
      <c r="AC78" t="str">
        <f t="shared" si="32"/>
        <v>FFFFFFFE5C</v>
      </c>
    </row>
    <row r="79" spans="1:29" x14ac:dyDescent="0.25">
      <c r="B79">
        <f>-SQRT((A77+1100)^2-Q5)-1100</f>
        <v>-4675.6739224934927</v>
      </c>
      <c r="C79">
        <f>-SQRT((A77+1100)^2-Z5)-1100</f>
        <v>-4286.9411666988772</v>
      </c>
      <c r="D79" t="e">
        <f>-SQRT((A77+1100)^2-AI5)-1100</f>
        <v>#NUM!</v>
      </c>
      <c r="E79" t="e">
        <f>-SQRT((A77+1100)^2-AR5)-1100</f>
        <v>#NUM!</v>
      </c>
      <c r="H79">
        <v>2582268179</v>
      </c>
      <c r="R79">
        <v>1593</v>
      </c>
      <c r="S79">
        <v>-1286</v>
      </c>
      <c r="T79">
        <f t="shared" si="23"/>
        <v>376</v>
      </c>
      <c r="U79">
        <f t="shared" si="24"/>
        <v>-344</v>
      </c>
      <c r="V79">
        <f t="shared" si="25"/>
        <v>419</v>
      </c>
      <c r="W79">
        <f t="shared" si="26"/>
        <v>-344</v>
      </c>
      <c r="X79">
        <f t="shared" si="27"/>
        <v>376</v>
      </c>
      <c r="Y79">
        <f t="shared" si="28"/>
        <v>-300</v>
      </c>
      <c r="Z79">
        <f t="shared" si="29"/>
        <v>419</v>
      </c>
      <c r="AA79">
        <f t="shared" si="30"/>
        <v>-300</v>
      </c>
      <c r="AB79" t="str">
        <f t="shared" si="31"/>
        <v>18E</v>
      </c>
      <c r="AC79" t="str">
        <f t="shared" si="32"/>
        <v>FFFFFFFEBE</v>
      </c>
    </row>
    <row r="80" spans="1:29" x14ac:dyDescent="0.25">
      <c r="B80">
        <f>-SQRT((A77+1100)^2-Q6)-1100</f>
        <v>-4675.6561635593544</v>
      </c>
      <c r="C80">
        <f>-SQRT((A77+1100)^2-Z6)-1100</f>
        <v>-4286.9050817368252</v>
      </c>
      <c r="D80" t="e">
        <f>-SQRT((A77+1100)^2-AI6)-1100</f>
        <v>#NUM!</v>
      </c>
      <c r="E80" t="e">
        <f>-SQRT((A77+1100)^2-AR6)-1100</f>
        <v>#NUM!</v>
      </c>
      <c r="H80">
        <v>2675884665</v>
      </c>
      <c r="R80">
        <v>981</v>
      </c>
      <c r="S80">
        <v>1797</v>
      </c>
      <c r="T80">
        <f t="shared" si="23"/>
        <v>222</v>
      </c>
      <c r="U80">
        <f t="shared" si="24"/>
        <v>426</v>
      </c>
      <c r="V80">
        <f t="shared" si="25"/>
        <v>265</v>
      </c>
      <c r="W80">
        <f t="shared" si="26"/>
        <v>426</v>
      </c>
      <c r="X80">
        <f t="shared" si="27"/>
        <v>222</v>
      </c>
      <c r="Y80">
        <f t="shared" si="28"/>
        <v>469</v>
      </c>
      <c r="Z80">
        <f t="shared" si="29"/>
        <v>265</v>
      </c>
      <c r="AA80">
        <f t="shared" si="30"/>
        <v>469</v>
      </c>
      <c r="AB80" t="str">
        <f t="shared" si="31"/>
        <v>F5</v>
      </c>
      <c r="AC80" t="str">
        <f t="shared" si="32"/>
        <v>1C1</v>
      </c>
    </row>
    <row r="81" spans="2:29" x14ac:dyDescent="0.25">
      <c r="B81">
        <f>-SQRT((A77+1100)^2-Q7)-1100</f>
        <v>-4675.6364468441134</v>
      </c>
      <c r="C81">
        <f>-SQRT((A77+1100)^2-Z7)-1100</f>
        <v>-4286.7932157578089</v>
      </c>
      <c r="D81" t="e">
        <f>-SQRT((A77+1100)^2-AI7)-1100</f>
        <v>#NUM!</v>
      </c>
      <c r="E81" t="e">
        <f>-SQRT((A77+1100)^2-AR7)-1100</f>
        <v>#NUM!</v>
      </c>
      <c r="H81">
        <v>2764650986</v>
      </c>
      <c r="I81">
        <v>2</v>
      </c>
      <c r="R81">
        <v>1723</v>
      </c>
      <c r="S81">
        <v>1106</v>
      </c>
      <c r="T81">
        <f t="shared" si="23"/>
        <v>408</v>
      </c>
      <c r="U81">
        <f t="shared" si="24"/>
        <v>254</v>
      </c>
      <c r="V81">
        <f t="shared" si="25"/>
        <v>451</v>
      </c>
      <c r="W81">
        <f t="shared" si="26"/>
        <v>254</v>
      </c>
      <c r="X81">
        <f t="shared" si="27"/>
        <v>408</v>
      </c>
      <c r="Y81">
        <f t="shared" si="28"/>
        <v>297</v>
      </c>
      <c r="Z81">
        <f t="shared" si="29"/>
        <v>451</v>
      </c>
      <c r="AA81">
        <f t="shared" si="30"/>
        <v>297</v>
      </c>
      <c r="AB81" t="str">
        <f t="shared" si="31"/>
        <v>1AE</v>
      </c>
      <c r="AC81" t="str">
        <f t="shared" si="32"/>
        <v>114</v>
      </c>
    </row>
    <row r="82" spans="2:29" x14ac:dyDescent="0.25">
      <c r="B82">
        <f>-SQRT((A77+1100)^2-Q8)-1100</f>
        <v>-4675.5981317815904</v>
      </c>
      <c r="C82">
        <f>-SQRT((A77+1100)^2-Z8)-1100</f>
        <v>-4286.7864691566647</v>
      </c>
      <c r="D82" t="e">
        <f>-SQRT((A77+1100)^2-AI8)-1100</f>
        <v>#NUM!</v>
      </c>
      <c r="E82" t="e">
        <f>-SQRT((A77+1100)^2-AR8)-1100</f>
        <v>#NUM!</v>
      </c>
      <c r="H82">
        <v>2764650986</v>
      </c>
      <c r="R82">
        <v>-2046</v>
      </c>
      <c r="S82">
        <v>77</v>
      </c>
      <c r="T82">
        <f t="shared" si="23"/>
        <v>-534</v>
      </c>
      <c r="U82">
        <f t="shared" si="24"/>
        <v>-4</v>
      </c>
      <c r="V82">
        <f t="shared" si="25"/>
        <v>-490</v>
      </c>
      <c r="W82">
        <f t="shared" si="26"/>
        <v>-4</v>
      </c>
      <c r="X82">
        <f t="shared" si="27"/>
        <v>-534</v>
      </c>
      <c r="Y82">
        <f t="shared" si="28"/>
        <v>39</v>
      </c>
      <c r="Z82">
        <f t="shared" si="29"/>
        <v>-490</v>
      </c>
      <c r="AA82">
        <f t="shared" si="30"/>
        <v>39</v>
      </c>
      <c r="AB82" t="str">
        <f t="shared" si="31"/>
        <v>FFFFFFFE00</v>
      </c>
      <c r="AC82" t="str">
        <f t="shared" si="32"/>
        <v>13</v>
      </c>
    </row>
    <row r="83" spans="2:29" x14ac:dyDescent="0.25">
      <c r="B83">
        <f>-SQRT((A77+1100)^2-Q9)-1100</f>
        <v>-4675.586105801397</v>
      </c>
      <c r="C83">
        <f>-SQRT((A77+1100)^2-Z9)-1100</f>
        <v>-4286.5679029325584</v>
      </c>
      <c r="D83" t="e">
        <f>-SQRT((A77+1100)^2-AI9)-1100</f>
        <v>#NUM!</v>
      </c>
      <c r="E83" t="e">
        <f>-SQRT((A77+1100)^2-AR9)-1100</f>
        <v>#NUM!</v>
      </c>
      <c r="H83">
        <v>2772490278</v>
      </c>
      <c r="I83">
        <v>4</v>
      </c>
      <c r="R83">
        <v>289</v>
      </c>
      <c r="S83">
        <v>-2027</v>
      </c>
      <c r="T83">
        <f t="shared" si="23"/>
        <v>50</v>
      </c>
      <c r="U83">
        <f t="shared" si="24"/>
        <v>-530</v>
      </c>
      <c r="V83">
        <f t="shared" si="25"/>
        <v>93</v>
      </c>
      <c r="W83">
        <f t="shared" si="26"/>
        <v>-530</v>
      </c>
      <c r="X83">
        <f t="shared" si="27"/>
        <v>50</v>
      </c>
      <c r="Y83">
        <f t="shared" si="28"/>
        <v>-486</v>
      </c>
      <c r="Z83">
        <f t="shared" si="29"/>
        <v>93</v>
      </c>
      <c r="AA83">
        <f t="shared" si="30"/>
        <v>-486</v>
      </c>
      <c r="AB83" t="str">
        <f t="shared" si="31"/>
        <v>48</v>
      </c>
      <c r="AC83" t="str">
        <f t="shared" si="32"/>
        <v>FFFFFFFE05</v>
      </c>
    </row>
    <row r="84" spans="2:29" x14ac:dyDescent="0.25">
      <c r="B84">
        <f>-SQRT((A77+1100)^2-Q10)-1100</f>
        <v>-4675.4830442892608</v>
      </c>
      <c r="C84">
        <f>-SQRT((A77+1100)^2-Z10)-1100</f>
        <v>-4286.5644509408557</v>
      </c>
      <c r="D84" t="e">
        <f>-SQRT((A77+1100)^2-AI10)-1100</f>
        <v>#NUM!</v>
      </c>
      <c r="E84" t="e">
        <f>-SQRT((A77+1100)^2-AR10)-1100</f>
        <v>#NUM!</v>
      </c>
      <c r="H84">
        <v>2772490278</v>
      </c>
      <c r="R84">
        <v>506</v>
      </c>
      <c r="S84">
        <v>1984</v>
      </c>
      <c r="T84">
        <f t="shared" si="23"/>
        <v>104</v>
      </c>
      <c r="U84">
        <f t="shared" si="24"/>
        <v>474</v>
      </c>
      <c r="V84">
        <f t="shared" si="25"/>
        <v>147</v>
      </c>
      <c r="W84">
        <f t="shared" si="26"/>
        <v>474</v>
      </c>
      <c r="X84">
        <f t="shared" si="27"/>
        <v>104</v>
      </c>
      <c r="Y84">
        <f t="shared" si="28"/>
        <v>517</v>
      </c>
      <c r="Z84">
        <f t="shared" si="29"/>
        <v>147</v>
      </c>
      <c r="AA84">
        <f t="shared" si="30"/>
        <v>517</v>
      </c>
      <c r="AB84" t="str">
        <f t="shared" si="31"/>
        <v>7E</v>
      </c>
      <c r="AC84" t="str">
        <f t="shared" si="32"/>
        <v>1F0</v>
      </c>
    </row>
    <row r="85" spans="2:29" x14ac:dyDescent="0.25">
      <c r="C85">
        <f>-SQRT((A77+1100)^2-Z11)-1100</f>
        <v>-4286.5351088604057</v>
      </c>
      <c r="D85" t="e">
        <f>-SQRT((A77+1100)^2-AI11)-1100</f>
        <v>#NUM!</v>
      </c>
      <c r="E85" t="e">
        <f>-SQRT((A77+1100)^2-AR11)-1100</f>
        <v>#NUM!</v>
      </c>
      <c r="H85">
        <v>2772490278</v>
      </c>
      <c r="R85">
        <v>-572</v>
      </c>
      <c r="S85">
        <v>1966</v>
      </c>
      <c r="T85">
        <f t="shared" si="23"/>
        <v>-166</v>
      </c>
      <c r="U85">
        <f t="shared" si="24"/>
        <v>468</v>
      </c>
      <c r="V85">
        <f t="shared" si="25"/>
        <v>-122</v>
      </c>
      <c r="W85">
        <f t="shared" si="26"/>
        <v>468</v>
      </c>
      <c r="X85">
        <f t="shared" si="27"/>
        <v>-166</v>
      </c>
      <c r="Y85">
        <f t="shared" si="28"/>
        <v>511</v>
      </c>
      <c r="Z85">
        <f t="shared" si="29"/>
        <v>-122</v>
      </c>
      <c r="AA85">
        <f t="shared" si="30"/>
        <v>511</v>
      </c>
      <c r="AB85" t="str">
        <f t="shared" si="31"/>
        <v>FFFFFFFF71</v>
      </c>
      <c r="AC85" t="str">
        <f t="shared" si="32"/>
        <v>1EB</v>
      </c>
    </row>
    <row r="86" spans="2:29" x14ac:dyDescent="0.25">
      <c r="C86">
        <f>-SQRT((A77+1100)^2-Z12)-1100</f>
        <v>-4286.3786655072872</v>
      </c>
      <c r="D86" t="e">
        <f>-SQRT((A77+1100)^2-AI12)-1100</f>
        <v>#NUM!</v>
      </c>
      <c r="E86" t="e">
        <f>-SQRT((A77+1100)^2-AR12)-1100</f>
        <v>#NUM!</v>
      </c>
      <c r="H86">
        <v>2772490278</v>
      </c>
      <c r="R86">
        <v>-1759</v>
      </c>
      <c r="S86">
        <v>1048</v>
      </c>
      <c r="T86">
        <f t="shared" si="23"/>
        <v>-462</v>
      </c>
      <c r="U86">
        <f t="shared" si="24"/>
        <v>240</v>
      </c>
      <c r="V86">
        <f t="shared" si="25"/>
        <v>-418</v>
      </c>
      <c r="W86">
        <f t="shared" si="26"/>
        <v>240</v>
      </c>
      <c r="X86">
        <f t="shared" si="27"/>
        <v>-462</v>
      </c>
      <c r="Y86">
        <f t="shared" si="28"/>
        <v>283</v>
      </c>
      <c r="Z86">
        <f t="shared" si="29"/>
        <v>-418</v>
      </c>
      <c r="AA86">
        <f t="shared" si="30"/>
        <v>283</v>
      </c>
      <c r="AB86" t="str">
        <f t="shared" si="31"/>
        <v>FFFFFFFE48</v>
      </c>
      <c r="AC86" t="str">
        <f t="shared" si="32"/>
        <v>106</v>
      </c>
    </row>
    <row r="87" spans="2:29" x14ac:dyDescent="0.25">
      <c r="C87">
        <f>-SQRT((A77+1100)^2-Z13)-1100</f>
        <v>-4285.9620211170131</v>
      </c>
      <c r="D87" t="e">
        <f>-SQRT((A77+1100)^2-AI13)-1100</f>
        <v>#NUM!</v>
      </c>
      <c r="E87" t="e">
        <f>-SQRT((A77+1100)^2-AR13)-1100</f>
        <v>#NUM!</v>
      </c>
      <c r="H87">
        <v>2788711788</v>
      </c>
      <c r="I87">
        <v>2</v>
      </c>
      <c r="R87">
        <v>1862</v>
      </c>
      <c r="S87">
        <v>-852</v>
      </c>
      <c r="T87">
        <f t="shared" si="23"/>
        <v>442</v>
      </c>
      <c r="U87">
        <f t="shared" si="24"/>
        <v>-236</v>
      </c>
      <c r="V87">
        <f t="shared" si="25"/>
        <v>485</v>
      </c>
      <c r="W87">
        <f t="shared" si="26"/>
        <v>-236</v>
      </c>
      <c r="X87">
        <f t="shared" si="27"/>
        <v>442</v>
      </c>
      <c r="Y87">
        <f t="shared" si="28"/>
        <v>-192</v>
      </c>
      <c r="Z87">
        <f t="shared" si="29"/>
        <v>485</v>
      </c>
      <c r="AA87">
        <f t="shared" si="30"/>
        <v>-192</v>
      </c>
      <c r="AB87" t="str">
        <f t="shared" si="31"/>
        <v>1D1</v>
      </c>
      <c r="AC87" t="str">
        <f t="shared" si="32"/>
        <v>FFFFFFFF2B</v>
      </c>
    </row>
    <row r="88" spans="2:29" x14ac:dyDescent="0.25">
      <c r="C88">
        <f>-SQRT((A77+1100)^2-Z14)-1100</f>
        <v>-4285.574673430212</v>
      </c>
      <c r="D88" t="e">
        <f>-SQRT((A77+1100)^2-AI14)-1100</f>
        <v>#NUM!</v>
      </c>
      <c r="E88" t="e">
        <f>-SQRT((A77+1100)^2-AR14)-1100</f>
        <v>#NUM!</v>
      </c>
      <c r="H88">
        <v>2788711788</v>
      </c>
      <c r="R88">
        <v>2015</v>
      </c>
      <c r="S88">
        <v>-365</v>
      </c>
      <c r="T88">
        <f t="shared" si="23"/>
        <v>480</v>
      </c>
      <c r="U88">
        <f t="shared" si="24"/>
        <v>-114</v>
      </c>
      <c r="V88">
        <f t="shared" si="25"/>
        <v>523</v>
      </c>
      <c r="W88">
        <f t="shared" si="26"/>
        <v>-114</v>
      </c>
      <c r="X88">
        <f t="shared" si="27"/>
        <v>480</v>
      </c>
      <c r="Y88">
        <f t="shared" si="28"/>
        <v>-70</v>
      </c>
      <c r="Z88">
        <f t="shared" si="29"/>
        <v>523</v>
      </c>
      <c r="AA88">
        <f t="shared" si="30"/>
        <v>-70</v>
      </c>
      <c r="AB88" t="str">
        <f t="shared" si="31"/>
        <v>1F7</v>
      </c>
      <c r="AC88" t="str">
        <f t="shared" si="32"/>
        <v>FFFFFFFFA4</v>
      </c>
    </row>
    <row r="89" spans="2:29" x14ac:dyDescent="0.25">
      <c r="C89">
        <f>-SQRT((A77+1100)^2-Z15)-1100</f>
        <v>-4285.4465934936034</v>
      </c>
      <c r="D89" t="e">
        <f>-SQRT((A77+1100)^2-AI15)-1100</f>
        <v>#NUM!</v>
      </c>
      <c r="E89" t="e">
        <f>-SQRT((A77+1100)^2-AR15)-1100</f>
        <v>#NUM!</v>
      </c>
      <c r="H89">
        <v>2824655873</v>
      </c>
      <c r="I89">
        <v>2</v>
      </c>
      <c r="R89" s="1">
        <v>0</v>
      </c>
      <c r="S89" s="1">
        <v>2048</v>
      </c>
      <c r="T89">
        <f t="shared" ref="T89:U89" si="40">FLOOR((8*FLOOR(R89/8,1)-88+(R89&lt;0))/4,1)</f>
        <v>-22</v>
      </c>
      <c r="U89">
        <f t="shared" si="40"/>
        <v>490</v>
      </c>
      <c r="V89">
        <f t="shared" ref="V89" si="41">FLOOR((8*FLOOR(R89/8,1)+88-(R89&gt;=0))/4,1)</f>
        <v>21</v>
      </c>
      <c r="W89">
        <f t="shared" ref="W89" si="42">FLOOR((8*FLOOR(S89/8,1)-88+(S89&lt;0))/4,1)</f>
        <v>490</v>
      </c>
      <c r="X89">
        <f t="shared" ref="X89" si="43">FLOOR((8*FLOOR(R89/8,1)-88+(R89&lt;0))/4,1)</f>
        <v>-22</v>
      </c>
      <c r="Y89">
        <f t="shared" ref="Y89" si="44">FLOOR((8*FLOOR(S89/8,1)+88-(S89&gt;=0))/4,1)</f>
        <v>533</v>
      </c>
      <c r="Z89">
        <f t="shared" ref="Z89:AA89" si="45">FLOOR((8*FLOOR(R89/8,1)+88-(R89&gt;=0))/4,1)</f>
        <v>21</v>
      </c>
      <c r="AA89">
        <f t="shared" si="45"/>
        <v>533</v>
      </c>
      <c r="AB89" t="str">
        <f t="shared" ref="AB89:AC89" si="46">DEC2HEX(FLOOR(R89/4,1))</f>
        <v>0</v>
      </c>
      <c r="AC89" t="str">
        <f t="shared" si="46"/>
        <v>200</v>
      </c>
    </row>
    <row r="90" spans="2:29" x14ac:dyDescent="0.25">
      <c r="C90">
        <f>-SQRT((A77+1100)^2-Z16)-1100</f>
        <v>-4285.1610634314875</v>
      </c>
      <c r="D90" t="e">
        <f>-SQRT((A77+1100)^2-AI16)-1100</f>
        <v>#NUM!</v>
      </c>
      <c r="E90" t="e">
        <f>-SQRT((A77+1100)^2-AR16)-1100</f>
        <v>#NUM!</v>
      </c>
      <c r="H90">
        <v>2824655873</v>
      </c>
    </row>
    <row r="91" spans="2:29" x14ac:dyDescent="0.25">
      <c r="D91" t="e">
        <f>-SQRT((A77+1100)^2-AI17)-1100</f>
        <v>#NUM!</v>
      </c>
      <c r="E91" t="e">
        <f>-SQRT((A77+1100)^2-AR17)-1100</f>
        <v>#NUM!</v>
      </c>
      <c r="H91">
        <v>2841135124</v>
      </c>
      <c r="I91">
        <v>2</v>
      </c>
    </row>
    <row r="92" spans="2:29" x14ac:dyDescent="0.25">
      <c r="D92" t="e">
        <f>-SQRT((A77+1100)^2-AI18)-1100</f>
        <v>#NUM!</v>
      </c>
      <c r="E92" t="e">
        <f>-SQRT((A77+1100)^2-AR18)-1100</f>
        <v>#NUM!</v>
      </c>
      <c r="H92">
        <v>2841135124</v>
      </c>
    </row>
    <row r="93" spans="2:29" x14ac:dyDescent="0.25">
      <c r="D93" t="e">
        <f>-SQRT((A77+1100)^2-AI19)-1100</f>
        <v>#NUM!</v>
      </c>
      <c r="E93" t="e">
        <f>-SQRT((A77+1100)^2-AR19)-1100</f>
        <v>#NUM!</v>
      </c>
      <c r="H93">
        <v>2917462793</v>
      </c>
      <c r="I93">
        <v>2</v>
      </c>
    </row>
    <row r="94" spans="2:29" x14ac:dyDescent="0.25">
      <c r="D94" t="e">
        <f>-SQRT((A77+1100)^2-AI20)-1100</f>
        <v>#NUM!</v>
      </c>
      <c r="E94" t="e">
        <f>-SQRT((A77+1100)^2-AR20)-1100</f>
        <v>#NUM!</v>
      </c>
      <c r="H94">
        <v>2917462793</v>
      </c>
    </row>
    <row r="95" spans="2:29" x14ac:dyDescent="0.25">
      <c r="D95" t="e">
        <f>-SQRT((A77+1100)^2-AI21)-1100</f>
        <v>#NUM!</v>
      </c>
      <c r="E95" t="e">
        <f>-SQRT((A77+1100)^2-AR21)-1100</f>
        <v>#NUM!</v>
      </c>
      <c r="H95">
        <v>2949846612</v>
      </c>
    </row>
    <row r="96" spans="2:29" x14ac:dyDescent="0.25">
      <c r="D96" t="e">
        <f>-SQRT((A77+1100)^2-AI22)-1100</f>
        <v>#NUM!</v>
      </c>
      <c r="E96" t="e">
        <f>-SQRT((A77+1100)^2-AR22)-1100</f>
        <v>#NUM!</v>
      </c>
      <c r="H96">
        <v>2959550054</v>
      </c>
      <c r="I96">
        <v>2</v>
      </c>
    </row>
    <row r="97" spans="5:9" x14ac:dyDescent="0.25">
      <c r="E97" t="e">
        <f>-SQRT((A77+1100)^2-AR23)-1100</f>
        <v>#NUM!</v>
      </c>
      <c r="H97">
        <v>2959550054</v>
      </c>
    </row>
    <row r="98" spans="5:9" x14ac:dyDescent="0.25">
      <c r="E98" t="e">
        <f>-SQRT((A77+1100)^2-AR24)-1100</f>
        <v>#NUM!</v>
      </c>
      <c r="H98">
        <v>3085705101</v>
      </c>
      <c r="I98">
        <v>2</v>
      </c>
    </row>
    <row r="99" spans="5:9" x14ac:dyDescent="0.25">
      <c r="E99" t="e">
        <f>-SQRT((A77+1100)^2-AR25)-1100</f>
        <v>#NUM!</v>
      </c>
      <c r="H99">
        <v>3085705101</v>
      </c>
    </row>
    <row r="100" spans="5:9" x14ac:dyDescent="0.25">
      <c r="E100" t="e">
        <f>-SQRT((A77+1100)^2-AR26)-1100</f>
        <v>#NUM!</v>
      </c>
      <c r="H100">
        <v>3144561514</v>
      </c>
      <c r="I100">
        <v>2</v>
      </c>
    </row>
    <row r="101" spans="5:9" x14ac:dyDescent="0.25">
      <c r="E101" t="e">
        <f>-SQRT((A77+1100)^2-AR27)-1100</f>
        <v>#NUM!</v>
      </c>
      <c r="H101">
        <v>3144561514</v>
      </c>
    </row>
    <row r="102" spans="5:9" x14ac:dyDescent="0.25">
      <c r="E102" t="e">
        <f>-SQRT((A77+1100)^2-AR28)-1100</f>
        <v>#NUM!</v>
      </c>
      <c r="H102">
        <v>3217909861</v>
      </c>
    </row>
    <row r="103" spans="5:9" x14ac:dyDescent="0.25">
      <c r="E103" t="e">
        <f>-SQRT((A77+1100)^2-AR29)-1100</f>
        <v>#NUM!</v>
      </c>
      <c r="H103">
        <v>3518054205</v>
      </c>
    </row>
    <row r="104" spans="5:9" x14ac:dyDescent="0.25">
      <c r="H104">
        <v>3856493079</v>
      </c>
    </row>
    <row r="105" spans="5:9" x14ac:dyDescent="0.25">
      <c r="H105">
        <v>3978711182</v>
      </c>
      <c r="I105">
        <v>2</v>
      </c>
    </row>
    <row r="106" spans="5:9" x14ac:dyDescent="0.25">
      <c r="H106">
        <v>3978711182</v>
      </c>
    </row>
    <row r="107" spans="5:9" x14ac:dyDescent="0.25">
      <c r="H107">
        <v>4378608595</v>
      </c>
    </row>
    <row r="108" spans="5:9" x14ac:dyDescent="0.25">
      <c r="H108">
        <v>4499255022</v>
      </c>
      <c r="I108">
        <v>2</v>
      </c>
    </row>
    <row r="109" spans="5:9" x14ac:dyDescent="0.25">
      <c r="H109">
        <v>4499255022</v>
      </c>
    </row>
    <row r="110" spans="5:9" x14ac:dyDescent="0.25">
      <c r="H110">
        <v>4567950640</v>
      </c>
    </row>
    <row r="111" spans="5:9" x14ac:dyDescent="0.25">
      <c r="H111">
        <v>4578021350</v>
      </c>
      <c r="I111">
        <v>2</v>
      </c>
    </row>
    <row r="112" spans="5:9" x14ac:dyDescent="0.25">
      <c r="H112">
        <v>4578021350</v>
      </c>
    </row>
    <row r="113" spans="8:19" x14ac:dyDescent="0.25">
      <c r="H113">
        <v>4601981454</v>
      </c>
      <c r="I113">
        <v>3</v>
      </c>
    </row>
    <row r="114" spans="8:19" x14ac:dyDescent="0.25">
      <c r="H114">
        <v>4601981454</v>
      </c>
    </row>
    <row r="115" spans="8:19" x14ac:dyDescent="0.25">
      <c r="H115">
        <v>4601981454</v>
      </c>
    </row>
    <row r="116" spans="8:19" x14ac:dyDescent="0.25">
      <c r="H116">
        <v>4774440768</v>
      </c>
    </row>
    <row r="117" spans="8:19" x14ac:dyDescent="0.25">
      <c r="H117">
        <v>4775359706</v>
      </c>
      <c r="I117">
        <v>2</v>
      </c>
    </row>
    <row r="118" spans="8:19" x14ac:dyDescent="0.25">
      <c r="H118">
        <v>4775359706</v>
      </c>
      <c r="S118" s="8"/>
    </row>
    <row r="119" spans="8:19" x14ac:dyDescent="0.25">
      <c r="H119">
        <v>5030332293</v>
      </c>
      <c r="I119">
        <v>3</v>
      </c>
    </row>
    <row r="120" spans="8:19" x14ac:dyDescent="0.25">
      <c r="H120">
        <v>5030332293</v>
      </c>
    </row>
    <row r="121" spans="8:19" x14ac:dyDescent="0.25">
      <c r="H121">
        <v>5030332293</v>
      </c>
    </row>
    <row r="122" spans="8:19" x14ac:dyDescent="0.25">
      <c r="H122">
        <v>5084594779</v>
      </c>
      <c r="I122">
        <v>3</v>
      </c>
    </row>
    <row r="123" spans="8:19" x14ac:dyDescent="0.25">
      <c r="H123">
        <v>5084594779</v>
      </c>
    </row>
    <row r="124" spans="8:19" x14ac:dyDescent="0.25">
      <c r="H124">
        <v>5084594779</v>
      </c>
    </row>
    <row r="125" spans="8:19" x14ac:dyDescent="0.25">
      <c r="H125">
        <v>5092263835</v>
      </c>
    </row>
    <row r="126" spans="8:19" x14ac:dyDescent="0.25">
      <c r="H126">
        <v>5124666495</v>
      </c>
    </row>
    <row r="127" spans="8:19" x14ac:dyDescent="0.25">
      <c r="H127">
        <v>5213483231</v>
      </c>
    </row>
    <row r="128" spans="8:19" x14ac:dyDescent="0.25">
      <c r="H128">
        <v>5238871752</v>
      </c>
      <c r="I128">
        <v>2</v>
      </c>
    </row>
    <row r="129" spans="8:9" x14ac:dyDescent="0.25">
      <c r="H129">
        <v>5238871752</v>
      </c>
    </row>
    <row r="130" spans="8:9" x14ac:dyDescent="0.25">
      <c r="H130">
        <v>5262244163</v>
      </c>
      <c r="I130">
        <v>2</v>
      </c>
    </row>
    <row r="131" spans="8:9" x14ac:dyDescent="0.25">
      <c r="H131">
        <v>5262244163</v>
      </c>
    </row>
    <row r="132" spans="8:9" x14ac:dyDescent="0.25">
      <c r="H132">
        <v>5269802333</v>
      </c>
    </row>
    <row r="133" spans="8:9" x14ac:dyDescent="0.25">
      <c r="H133">
        <v>5559331517</v>
      </c>
    </row>
    <row r="134" spans="8:9" x14ac:dyDescent="0.25">
      <c r="H134">
        <v>5598370202</v>
      </c>
    </row>
    <row r="135" spans="8:9" x14ac:dyDescent="0.25">
      <c r="H135">
        <v>5625113695</v>
      </c>
      <c r="I135">
        <v>2</v>
      </c>
    </row>
    <row r="136" spans="8:9" x14ac:dyDescent="0.25">
      <c r="H136">
        <v>5625113695</v>
      </c>
    </row>
    <row r="137" spans="8:9" x14ac:dyDescent="0.25">
      <c r="H137">
        <v>5650359708</v>
      </c>
    </row>
    <row r="138" spans="8:9" x14ac:dyDescent="0.25">
      <c r="H138">
        <v>5801524809</v>
      </c>
      <c r="I138">
        <v>3</v>
      </c>
    </row>
    <row r="139" spans="8:9" x14ac:dyDescent="0.25">
      <c r="H139">
        <v>5801524809</v>
      </c>
    </row>
    <row r="140" spans="8:9" x14ac:dyDescent="0.25">
      <c r="H140">
        <v>5801524809</v>
      </c>
    </row>
    <row r="141" spans="8:9" x14ac:dyDescent="0.25">
      <c r="H141">
        <v>5848270117</v>
      </c>
      <c r="I141">
        <v>4</v>
      </c>
    </row>
    <row r="142" spans="8:9" x14ac:dyDescent="0.25">
      <c r="H142">
        <v>5848270117</v>
      </c>
    </row>
    <row r="143" spans="8:9" x14ac:dyDescent="0.25">
      <c r="H143">
        <v>5848270117</v>
      </c>
    </row>
    <row r="144" spans="8:9" x14ac:dyDescent="0.25">
      <c r="H144">
        <v>5848270117</v>
      </c>
    </row>
    <row r="145" spans="8:19" x14ac:dyDescent="0.25">
      <c r="H145">
        <v>5889210601</v>
      </c>
      <c r="I145">
        <v>6</v>
      </c>
    </row>
    <row r="146" spans="8:19" x14ac:dyDescent="0.25">
      <c r="H146">
        <v>5889210601</v>
      </c>
    </row>
    <row r="147" spans="8:19" x14ac:dyDescent="0.25">
      <c r="H147">
        <v>5889210601</v>
      </c>
      <c r="S147" s="8"/>
    </row>
    <row r="148" spans="8:19" x14ac:dyDescent="0.25">
      <c r="H148">
        <v>5889210601</v>
      </c>
    </row>
    <row r="149" spans="8:19" x14ac:dyDescent="0.25">
      <c r="H149">
        <v>5889210601</v>
      </c>
    </row>
    <row r="150" spans="8:19" x14ac:dyDescent="0.25">
      <c r="H150">
        <v>5889210601</v>
      </c>
    </row>
  </sheetData>
  <sortState xmlns:xlrd2="http://schemas.microsoft.com/office/spreadsheetml/2017/richdata2" ref="AA26:AC90">
    <sortCondition descending="1" ref="AC25:AC90"/>
  </sortState>
  <conditionalFormatting sqref="H12:H104">
    <cfRule type="duplicateValues" dxfId="1" priority="2"/>
  </conditionalFormatting>
  <conditionalFormatting sqref="H102:H15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3E87-BA22-4F72-9BBE-B0A687086F3A}">
  <sheetPr codeName="Sheet2"/>
  <dimension ref="A2:AR865"/>
  <sheetViews>
    <sheetView topLeftCell="A2" workbookViewId="0">
      <selection activeCell="A2" sqref="A2"/>
    </sheetView>
  </sheetViews>
  <sheetFormatPr defaultRowHeight="15" x14ac:dyDescent="0.25"/>
  <cols>
    <col min="13" max="13" width="10.28515625" customWidth="1"/>
    <col min="20" max="20" width="10.28515625" customWidth="1"/>
    <col min="22" max="22" width="9.140625" customWidth="1"/>
    <col min="24" max="24" width="9.140625" customWidth="1"/>
    <col min="26" max="26" width="10.28515625" customWidth="1"/>
    <col min="32" max="32" width="10.28515625" customWidth="1"/>
    <col min="38" max="38" width="10.28515625" customWidth="1"/>
  </cols>
  <sheetData>
    <row r="2" spans="1:44" x14ac:dyDescent="0.25">
      <c r="A2">
        <v>4</v>
      </c>
      <c r="B2">
        <v>-572</v>
      </c>
      <c r="C2">
        <v>1966</v>
      </c>
      <c r="D2" t="s">
        <v>104</v>
      </c>
      <c r="E2" t="s">
        <v>109</v>
      </c>
      <c r="F2" t="s">
        <v>110</v>
      </c>
      <c r="G2" t="s">
        <v>0</v>
      </c>
      <c r="H2" t="s">
        <v>1</v>
      </c>
      <c r="I2" t="s">
        <v>8</v>
      </c>
      <c r="J2" t="s">
        <v>2</v>
      </c>
      <c r="K2" t="s">
        <v>3</v>
      </c>
      <c r="L2" t="s">
        <v>8</v>
      </c>
      <c r="M2" t="s">
        <v>4</v>
      </c>
      <c r="P2" s="1">
        <v>0</v>
      </c>
      <c r="Q2" s="1">
        <v>2048</v>
      </c>
      <c r="V2">
        <v>2015</v>
      </c>
      <c r="W2">
        <v>-365</v>
      </c>
      <c r="AB2">
        <v>1862</v>
      </c>
      <c r="AC2">
        <v>-852</v>
      </c>
      <c r="AH2">
        <v>-1759</v>
      </c>
      <c r="AI2">
        <v>1048</v>
      </c>
    </row>
    <row r="3" spans="1:44" x14ac:dyDescent="0.25">
      <c r="E3">
        <v>0</v>
      </c>
      <c r="F3">
        <v>0</v>
      </c>
      <c r="G3" s="1">
        <f>B2+TRUNC(0*SIN(0))</f>
        <v>-572</v>
      </c>
      <c r="H3" s="1">
        <f>FLOOR(G3/4,1)</f>
        <v>-143</v>
      </c>
      <c r="I3" s="1">
        <f>H3*337</f>
        <v>-48191</v>
      </c>
      <c r="J3" s="1">
        <f>C2+TRUNC(0*COS(0))</f>
        <v>1966</v>
      </c>
      <c r="K3" s="1">
        <f>FLOOR(J3/4,1)</f>
        <v>491</v>
      </c>
      <c r="L3" s="1">
        <f>K3*337</f>
        <v>165467</v>
      </c>
      <c r="M3" s="1">
        <f>TRUNC((G3^2+J3^2)^2/390625)</f>
        <v>44993829</v>
      </c>
      <c r="P3">
        <v>2</v>
      </c>
      <c r="Q3">
        <v>674</v>
      </c>
      <c r="R3">
        <v>384</v>
      </c>
      <c r="S3">
        <v>129408</v>
      </c>
      <c r="T3">
        <v>14287589</v>
      </c>
      <c r="V3">
        <v>377</v>
      </c>
      <c r="W3">
        <v>127049</v>
      </c>
      <c r="X3">
        <v>-71</v>
      </c>
      <c r="Y3">
        <v>-23927</v>
      </c>
      <c r="Z3">
        <v>14260459</v>
      </c>
      <c r="AB3">
        <v>348</v>
      </c>
      <c r="AC3">
        <v>117276</v>
      </c>
      <c r="AD3">
        <v>-162</v>
      </c>
      <c r="AE3">
        <v>-54594</v>
      </c>
      <c r="AF3">
        <v>14246795</v>
      </c>
      <c r="AH3">
        <v>-331</v>
      </c>
      <c r="AI3">
        <v>-111547</v>
      </c>
      <c r="AJ3">
        <v>194</v>
      </c>
      <c r="AK3">
        <v>65378</v>
      </c>
      <c r="AL3">
        <v>14255964</v>
      </c>
      <c r="AN3">
        <v>-110</v>
      </c>
      <c r="AO3">
        <v>-37070</v>
      </c>
      <c r="AP3">
        <v>368</v>
      </c>
      <c r="AQ3">
        <v>124016</v>
      </c>
      <c r="AR3">
        <v>14277189</v>
      </c>
    </row>
    <row r="4" spans="1:44" x14ac:dyDescent="0.25">
      <c r="E4">
        <v>1</v>
      </c>
      <c r="F4">
        <v>1</v>
      </c>
      <c r="G4" s="1">
        <f>B2+TRUNC(32*E4*SIN(0/E4))</f>
        <v>-572</v>
      </c>
      <c r="H4" s="1">
        <f>FLOOR(G4/4,1)</f>
        <v>-143</v>
      </c>
      <c r="I4" s="1">
        <f>H4*337</f>
        <v>-48191</v>
      </c>
      <c r="J4" s="1">
        <f>C2+TRUNC(32*E4*COS(0/E4))</f>
        <v>1998</v>
      </c>
      <c r="K4" s="1">
        <f>FLOOR(J4/4,1)</f>
        <v>499</v>
      </c>
      <c r="L4" s="1">
        <f>K4*337</f>
        <v>168163</v>
      </c>
      <c r="M4" s="1">
        <f>TRUNC((G4^2+J4^2)^2/390625)</f>
        <v>47757785</v>
      </c>
      <c r="P4">
        <v>-6</v>
      </c>
      <c r="Q4">
        <v>-2022</v>
      </c>
      <c r="R4">
        <v>384</v>
      </c>
      <c r="S4">
        <v>129408</v>
      </c>
      <c r="T4">
        <v>14293214</v>
      </c>
      <c r="V4">
        <v>379</v>
      </c>
      <c r="W4">
        <v>127723</v>
      </c>
      <c r="X4">
        <v>-63</v>
      </c>
      <c r="Y4">
        <v>-21231</v>
      </c>
      <c r="Z4">
        <v>14273368</v>
      </c>
      <c r="AB4">
        <v>351</v>
      </c>
      <c r="AC4">
        <v>118287</v>
      </c>
      <c r="AD4">
        <v>-155</v>
      </c>
      <c r="AE4">
        <v>-52235</v>
      </c>
      <c r="AF4">
        <v>14277189</v>
      </c>
      <c r="AH4">
        <v>-327</v>
      </c>
      <c r="AI4">
        <v>-110199</v>
      </c>
      <c r="AJ4">
        <v>201</v>
      </c>
      <c r="AK4">
        <v>67737</v>
      </c>
      <c r="AL4">
        <v>14283719</v>
      </c>
      <c r="AN4">
        <v>-102</v>
      </c>
      <c r="AO4">
        <v>-34374</v>
      </c>
      <c r="AP4">
        <v>370</v>
      </c>
      <c r="AQ4">
        <v>124690</v>
      </c>
      <c r="AR4">
        <v>14282026</v>
      </c>
    </row>
    <row r="5" spans="1:44" x14ac:dyDescent="0.25">
      <c r="E5">
        <v>1</v>
      </c>
      <c r="F5">
        <v>2</v>
      </c>
      <c r="G5">
        <f>B2+TRUNC(32*E5*SIN(1/E5))</f>
        <v>-546</v>
      </c>
      <c r="H5">
        <f>FLOOR(G5/4,1)</f>
        <v>-137</v>
      </c>
      <c r="I5">
        <f>H5*337</f>
        <v>-46169</v>
      </c>
      <c r="J5">
        <f>C2+TRUNC(32*E5*COS(1/E5))</f>
        <v>1983</v>
      </c>
      <c r="K5">
        <f>FLOOR(J5/4,1)</f>
        <v>495</v>
      </c>
      <c r="L5">
        <f>K5*337</f>
        <v>166815</v>
      </c>
      <c r="M5">
        <f>TRUNC((G5^2+J5^2)^2/390625)</f>
        <v>45814595</v>
      </c>
      <c r="P5">
        <v>10</v>
      </c>
      <c r="Q5">
        <v>3370</v>
      </c>
      <c r="R5">
        <v>384</v>
      </c>
      <c r="S5">
        <v>129408</v>
      </c>
      <c r="T5">
        <v>14343417</v>
      </c>
      <c r="V5">
        <v>376</v>
      </c>
      <c r="W5">
        <v>126712</v>
      </c>
      <c r="X5">
        <v>-79</v>
      </c>
      <c r="Y5">
        <v>-26623</v>
      </c>
      <c r="Z5">
        <v>14338424</v>
      </c>
      <c r="AB5">
        <v>345</v>
      </c>
      <c r="AC5">
        <v>116265</v>
      </c>
      <c r="AD5">
        <v>-170</v>
      </c>
      <c r="AE5">
        <v>-57290</v>
      </c>
      <c r="AF5">
        <v>14358073</v>
      </c>
      <c r="AH5">
        <v>-336</v>
      </c>
      <c r="AI5">
        <v>-113232</v>
      </c>
      <c r="AJ5">
        <v>188</v>
      </c>
      <c r="AK5">
        <v>63356</v>
      </c>
      <c r="AL5">
        <v>14336437</v>
      </c>
      <c r="AN5">
        <v>-118</v>
      </c>
      <c r="AO5">
        <v>-39766</v>
      </c>
      <c r="AP5">
        <v>366</v>
      </c>
      <c r="AQ5">
        <v>123342</v>
      </c>
      <c r="AR5">
        <v>14333020</v>
      </c>
    </row>
    <row r="6" spans="1:44" x14ac:dyDescent="0.25">
      <c r="E6">
        <v>1</v>
      </c>
      <c r="F6">
        <v>3</v>
      </c>
      <c r="G6">
        <f>B2+TRUNC(32*E6*SIN(2/E6))</f>
        <v>-543</v>
      </c>
      <c r="H6">
        <f t="shared" ref="H6:H69" si="0">FLOOR(G6/4,1)</f>
        <v>-136</v>
      </c>
      <c r="I6">
        <f t="shared" ref="I6:I69" si="1">H6*337</f>
        <v>-45832</v>
      </c>
      <c r="J6">
        <f>C2+TRUNC(32*E6*COS(2/E6))</f>
        <v>1953</v>
      </c>
      <c r="K6">
        <f t="shared" ref="K6:K69" si="2">FLOOR(J6/4,1)</f>
        <v>488</v>
      </c>
      <c r="L6">
        <f t="shared" ref="L6:L69" si="3">K6*337</f>
        <v>164456</v>
      </c>
      <c r="M6">
        <f t="shared" ref="M6:M10" si="4">TRUNC((G6^2+J6^2)^2/390625)</f>
        <v>43223955</v>
      </c>
      <c r="P6">
        <v>-14</v>
      </c>
      <c r="Q6">
        <v>-4718</v>
      </c>
      <c r="R6">
        <v>385</v>
      </c>
      <c r="S6">
        <v>129745</v>
      </c>
      <c r="T6">
        <v>14435440</v>
      </c>
      <c r="V6">
        <v>381</v>
      </c>
      <c r="W6">
        <v>128397</v>
      </c>
      <c r="X6">
        <v>-55</v>
      </c>
      <c r="Y6">
        <v>-18535</v>
      </c>
      <c r="Z6">
        <v>14428146</v>
      </c>
      <c r="AB6">
        <v>355</v>
      </c>
      <c r="AC6">
        <v>119635</v>
      </c>
      <c r="AD6">
        <v>-148</v>
      </c>
      <c r="AE6">
        <v>-49876</v>
      </c>
      <c r="AF6">
        <v>14416042</v>
      </c>
      <c r="AH6">
        <v>-324</v>
      </c>
      <c r="AI6">
        <v>-109188</v>
      </c>
      <c r="AJ6">
        <v>208</v>
      </c>
      <c r="AK6">
        <v>70096</v>
      </c>
      <c r="AL6">
        <v>14399426</v>
      </c>
      <c r="AN6">
        <v>-95</v>
      </c>
      <c r="AO6">
        <v>-32015</v>
      </c>
      <c r="AP6">
        <v>373</v>
      </c>
      <c r="AQ6">
        <v>125701</v>
      </c>
      <c r="AR6">
        <v>14393561</v>
      </c>
    </row>
    <row r="7" spans="1:44" x14ac:dyDescent="0.25">
      <c r="A7">
        <v>5</v>
      </c>
      <c r="B7">
        <v>506</v>
      </c>
      <c r="C7">
        <v>1984</v>
      </c>
      <c r="E7">
        <v>1</v>
      </c>
      <c r="F7">
        <v>4</v>
      </c>
      <c r="G7">
        <f>B2+TRUNC(32*E7*SIN(3/E7))</f>
        <v>-568</v>
      </c>
      <c r="H7">
        <f t="shared" si="0"/>
        <v>-142</v>
      </c>
      <c r="I7">
        <f t="shared" si="1"/>
        <v>-47854</v>
      </c>
      <c r="J7">
        <f>C2+TRUNC(32*E7*COS(3/E7))</f>
        <v>1935</v>
      </c>
      <c r="K7">
        <f t="shared" si="2"/>
        <v>483</v>
      </c>
      <c r="L7">
        <f t="shared" si="3"/>
        <v>162771</v>
      </c>
      <c r="M7">
        <f t="shared" si="4"/>
        <v>42340507</v>
      </c>
      <c r="P7">
        <v>18</v>
      </c>
      <c r="Q7">
        <v>6066</v>
      </c>
      <c r="R7">
        <v>385</v>
      </c>
      <c r="S7">
        <v>129745</v>
      </c>
      <c r="T7">
        <v>14536809</v>
      </c>
      <c r="V7">
        <v>376</v>
      </c>
      <c r="W7">
        <v>126712</v>
      </c>
      <c r="X7">
        <v>-87</v>
      </c>
      <c r="Y7">
        <v>-29319</v>
      </c>
      <c r="Z7">
        <v>14521977</v>
      </c>
      <c r="AB7">
        <v>343</v>
      </c>
      <c r="AC7">
        <v>115591</v>
      </c>
      <c r="AD7">
        <v>-177</v>
      </c>
      <c r="AE7">
        <v>-59649</v>
      </c>
      <c r="AF7">
        <v>14528087</v>
      </c>
      <c r="AH7">
        <v>-341</v>
      </c>
      <c r="AI7">
        <v>-114917</v>
      </c>
      <c r="AJ7">
        <v>181</v>
      </c>
      <c r="AK7">
        <v>60997</v>
      </c>
      <c r="AL7">
        <v>14511223</v>
      </c>
      <c r="AN7">
        <v>-125</v>
      </c>
      <c r="AO7">
        <v>-42125</v>
      </c>
      <c r="AP7">
        <v>365</v>
      </c>
      <c r="AQ7">
        <v>123005</v>
      </c>
      <c r="AR7">
        <v>14520367</v>
      </c>
    </row>
    <row r="8" spans="1:44" x14ac:dyDescent="0.25">
      <c r="A8">
        <v>6</v>
      </c>
      <c r="B8">
        <v>289</v>
      </c>
      <c r="C8">
        <v>-2027</v>
      </c>
      <c r="E8">
        <v>1</v>
      </c>
      <c r="F8">
        <v>5</v>
      </c>
      <c r="G8">
        <f>B2+TRUNC(32*E8*SIN(4/E8))</f>
        <v>-596</v>
      </c>
      <c r="H8">
        <f t="shared" si="0"/>
        <v>-149</v>
      </c>
      <c r="I8">
        <f t="shared" si="1"/>
        <v>-50213</v>
      </c>
      <c r="J8">
        <f>C2+TRUNC(32*E8*COS(4/E8))</f>
        <v>1946</v>
      </c>
      <c r="K8">
        <f t="shared" si="2"/>
        <v>486</v>
      </c>
      <c r="L8">
        <f t="shared" si="3"/>
        <v>163782</v>
      </c>
      <c r="M8">
        <f t="shared" si="4"/>
        <v>43922579</v>
      </c>
      <c r="P8">
        <v>-22</v>
      </c>
      <c r="Q8">
        <v>-7414</v>
      </c>
      <c r="R8">
        <v>386</v>
      </c>
      <c r="S8">
        <v>130082</v>
      </c>
      <c r="T8">
        <v>14641398</v>
      </c>
      <c r="V8">
        <v>383</v>
      </c>
      <c r="W8">
        <v>129071</v>
      </c>
      <c r="X8">
        <v>-48</v>
      </c>
      <c r="Y8">
        <v>-16176</v>
      </c>
      <c r="Z8">
        <v>14651440</v>
      </c>
      <c r="AB8">
        <v>360</v>
      </c>
      <c r="AC8">
        <v>121320</v>
      </c>
      <c r="AD8">
        <v>-141</v>
      </c>
      <c r="AE8">
        <v>-47517</v>
      </c>
      <c r="AF8">
        <v>14629939</v>
      </c>
      <c r="AH8">
        <v>-321</v>
      </c>
      <c r="AI8">
        <v>-108177</v>
      </c>
      <c r="AJ8">
        <v>216</v>
      </c>
      <c r="AK8">
        <v>72792</v>
      </c>
      <c r="AL8">
        <v>14644385</v>
      </c>
      <c r="AN8">
        <v>-87</v>
      </c>
      <c r="AO8">
        <v>-29319</v>
      </c>
      <c r="AP8">
        <v>376</v>
      </c>
      <c r="AQ8">
        <v>126712</v>
      </c>
      <c r="AR8">
        <v>14612454</v>
      </c>
    </row>
    <row r="9" spans="1:44" x14ac:dyDescent="0.25">
      <c r="A9">
        <v>7</v>
      </c>
      <c r="B9">
        <v>-2046</v>
      </c>
      <c r="C9">
        <v>77</v>
      </c>
      <c r="E9">
        <v>1</v>
      </c>
      <c r="F9">
        <v>6</v>
      </c>
      <c r="G9">
        <f>B2+TRUNC(32*E9*SIN(5/E9))</f>
        <v>-602</v>
      </c>
      <c r="H9">
        <f t="shared" si="0"/>
        <v>-151</v>
      </c>
      <c r="I9">
        <f t="shared" si="1"/>
        <v>-50887</v>
      </c>
      <c r="J9">
        <f>C2+TRUNC(32*E9*COS(5/E9))</f>
        <v>1975</v>
      </c>
      <c r="K9">
        <f t="shared" si="2"/>
        <v>493</v>
      </c>
      <c r="L9">
        <f t="shared" si="3"/>
        <v>166141</v>
      </c>
      <c r="M9">
        <f t="shared" si="4"/>
        <v>46523945</v>
      </c>
      <c r="P9">
        <v>25</v>
      </c>
      <c r="Q9">
        <v>8425</v>
      </c>
      <c r="R9">
        <v>386</v>
      </c>
      <c r="S9">
        <v>130082</v>
      </c>
      <c r="T9">
        <v>14792552</v>
      </c>
      <c r="V9">
        <v>376</v>
      </c>
      <c r="W9">
        <v>126712</v>
      </c>
      <c r="X9">
        <v>-95</v>
      </c>
      <c r="Y9">
        <v>-32015</v>
      </c>
      <c r="Z9">
        <v>14796577</v>
      </c>
      <c r="AB9">
        <v>340</v>
      </c>
      <c r="AC9">
        <v>114580</v>
      </c>
      <c r="AD9">
        <v>-185</v>
      </c>
      <c r="AE9">
        <v>-62345</v>
      </c>
      <c r="AF9">
        <v>14775265</v>
      </c>
      <c r="AH9">
        <v>-346</v>
      </c>
      <c r="AI9">
        <v>-116602</v>
      </c>
      <c r="AJ9">
        <v>175</v>
      </c>
      <c r="AK9">
        <v>58975</v>
      </c>
      <c r="AL9">
        <v>14796430</v>
      </c>
      <c r="AN9">
        <v>-133</v>
      </c>
      <c r="AO9">
        <v>-44821</v>
      </c>
      <c r="AP9">
        <v>364</v>
      </c>
      <c r="AQ9">
        <v>122668</v>
      </c>
      <c r="AR9">
        <v>14781994</v>
      </c>
    </row>
    <row r="10" spans="1:44" x14ac:dyDescent="0.25">
      <c r="A10">
        <v>8</v>
      </c>
      <c r="B10">
        <v>1723</v>
      </c>
      <c r="C10">
        <v>1106</v>
      </c>
      <c r="E10">
        <v>1</v>
      </c>
      <c r="F10">
        <v>7</v>
      </c>
      <c r="G10" s="2">
        <f>B2+TRUNC(32*E10*SIN(6/E10))</f>
        <v>-580</v>
      </c>
      <c r="H10" s="2">
        <f t="shared" si="0"/>
        <v>-145</v>
      </c>
      <c r="I10" s="2">
        <f t="shared" si="1"/>
        <v>-48865</v>
      </c>
      <c r="J10" s="2">
        <f>C2+TRUNC(32*E10*COS(6/E10))</f>
        <v>1996</v>
      </c>
      <c r="K10" s="2">
        <f t="shared" si="2"/>
        <v>499</v>
      </c>
      <c r="L10" s="2">
        <f t="shared" si="3"/>
        <v>168163</v>
      </c>
      <c r="M10" s="2">
        <f t="shared" si="4"/>
        <v>47784945</v>
      </c>
      <c r="P10">
        <v>-30</v>
      </c>
      <c r="Q10">
        <v>-10110</v>
      </c>
      <c r="R10">
        <v>387</v>
      </c>
      <c r="S10">
        <v>130419</v>
      </c>
      <c r="T10">
        <v>14948108</v>
      </c>
      <c r="V10">
        <v>386</v>
      </c>
      <c r="W10">
        <v>130082</v>
      </c>
      <c r="X10">
        <v>-40</v>
      </c>
      <c r="Y10">
        <v>-13480</v>
      </c>
      <c r="Z10">
        <v>14939350</v>
      </c>
      <c r="AB10">
        <v>364</v>
      </c>
      <c r="AC10">
        <v>122668</v>
      </c>
      <c r="AD10">
        <v>-135</v>
      </c>
      <c r="AE10">
        <v>-45495</v>
      </c>
      <c r="AF10">
        <v>14969161</v>
      </c>
      <c r="AH10">
        <v>-318</v>
      </c>
      <c r="AI10">
        <v>-107166</v>
      </c>
      <c r="AJ10">
        <v>223</v>
      </c>
      <c r="AK10">
        <v>75151</v>
      </c>
      <c r="AL10">
        <v>14948628</v>
      </c>
      <c r="AN10">
        <v>-80</v>
      </c>
      <c r="AO10">
        <v>-26960</v>
      </c>
      <c r="AP10">
        <v>380</v>
      </c>
      <c r="AQ10">
        <v>128060</v>
      </c>
      <c r="AR10">
        <v>14940896</v>
      </c>
    </row>
    <row r="11" spans="1:44" x14ac:dyDescent="0.25">
      <c r="A11">
        <v>9</v>
      </c>
      <c r="B11">
        <v>981</v>
      </c>
      <c r="C11">
        <v>1797</v>
      </c>
      <c r="E11">
        <v>2</v>
      </c>
      <c r="F11">
        <v>8</v>
      </c>
      <c r="G11" s="1">
        <f>B2+TRUNC(32*E11*SIN(0/E11))</f>
        <v>-572</v>
      </c>
      <c r="H11" s="1">
        <f t="shared" si="0"/>
        <v>-143</v>
      </c>
      <c r="I11" s="1">
        <f t="shared" si="1"/>
        <v>-48191</v>
      </c>
      <c r="J11" s="1">
        <f>C2+TRUNC(32*E11*COS(0/E11))</f>
        <v>2030</v>
      </c>
      <c r="K11" s="1">
        <f t="shared" si="2"/>
        <v>507</v>
      </c>
      <c r="L11" s="1">
        <f t="shared" si="3"/>
        <v>170859</v>
      </c>
      <c r="M11" s="1">
        <f t="shared" ref="M11:M74" si="5">TRUNC((G11^2+J11^2)^2/390625)</f>
        <v>50650755</v>
      </c>
      <c r="P11">
        <v>33</v>
      </c>
      <c r="Q11">
        <v>11121</v>
      </c>
      <c r="R11">
        <v>388</v>
      </c>
      <c r="S11">
        <v>130756</v>
      </c>
      <c r="T11">
        <v>15191048</v>
      </c>
      <c r="V11">
        <v>376</v>
      </c>
      <c r="W11">
        <v>126712</v>
      </c>
      <c r="X11">
        <v>-103</v>
      </c>
      <c r="Y11">
        <v>-34711</v>
      </c>
      <c r="Z11">
        <v>15145247</v>
      </c>
      <c r="AB11">
        <v>339</v>
      </c>
      <c r="AC11">
        <v>114243</v>
      </c>
      <c r="AD11">
        <v>-193</v>
      </c>
      <c r="AE11">
        <v>-65041</v>
      </c>
      <c r="AF11">
        <v>15170700</v>
      </c>
      <c r="AH11">
        <v>-351</v>
      </c>
      <c r="AI11">
        <v>-118287</v>
      </c>
      <c r="AJ11">
        <v>170</v>
      </c>
      <c r="AK11">
        <v>57290</v>
      </c>
      <c r="AL11">
        <v>15161566</v>
      </c>
      <c r="AN11">
        <v>-141</v>
      </c>
      <c r="AO11">
        <v>-47517</v>
      </c>
      <c r="AP11">
        <v>363</v>
      </c>
      <c r="AQ11">
        <v>122331</v>
      </c>
      <c r="AR11">
        <v>15180324</v>
      </c>
    </row>
    <row r="12" spans="1:44" x14ac:dyDescent="0.25">
      <c r="A12">
        <v>10</v>
      </c>
      <c r="B12">
        <v>1593</v>
      </c>
      <c r="C12">
        <v>-1286</v>
      </c>
      <c r="E12">
        <v>2</v>
      </c>
      <c r="F12">
        <v>9</v>
      </c>
      <c r="G12">
        <f>B2+TRUNC(32*E12*SIN(1/E12))</f>
        <v>-542</v>
      </c>
      <c r="H12">
        <f t="shared" si="0"/>
        <v>-136</v>
      </c>
      <c r="I12">
        <f t="shared" si="1"/>
        <v>-45832</v>
      </c>
      <c r="J12">
        <f>C2+TRUNC(32*E12*COS(1/E12))</f>
        <v>2022</v>
      </c>
      <c r="K12">
        <f t="shared" si="2"/>
        <v>505</v>
      </c>
      <c r="L12">
        <f t="shared" si="3"/>
        <v>170185</v>
      </c>
      <c r="M12">
        <f t="shared" si="5"/>
        <v>49162489</v>
      </c>
      <c r="P12">
        <v>-38</v>
      </c>
      <c r="Q12">
        <v>-12806</v>
      </c>
      <c r="R12">
        <v>389</v>
      </c>
      <c r="S12">
        <v>131093</v>
      </c>
      <c r="T12">
        <v>15400061</v>
      </c>
      <c r="V12">
        <v>390</v>
      </c>
      <c r="W12">
        <v>131430</v>
      </c>
      <c r="X12">
        <v>-33</v>
      </c>
      <c r="Y12">
        <v>-11121</v>
      </c>
      <c r="Z12">
        <v>15375947</v>
      </c>
      <c r="AB12">
        <v>369</v>
      </c>
      <c r="AC12">
        <v>124353</v>
      </c>
      <c r="AD12">
        <v>-129</v>
      </c>
      <c r="AE12">
        <v>-43473</v>
      </c>
      <c r="AF12">
        <v>15374052</v>
      </c>
      <c r="AH12">
        <v>-316</v>
      </c>
      <c r="AI12">
        <v>-106492</v>
      </c>
      <c r="AJ12">
        <v>231</v>
      </c>
      <c r="AK12">
        <v>77847</v>
      </c>
      <c r="AL12">
        <v>15367905</v>
      </c>
      <c r="AN12">
        <v>-73</v>
      </c>
      <c r="AO12">
        <v>-24601</v>
      </c>
      <c r="AP12">
        <v>384</v>
      </c>
      <c r="AQ12">
        <v>129408</v>
      </c>
      <c r="AR12">
        <v>15375282</v>
      </c>
    </row>
    <row r="13" spans="1:44" x14ac:dyDescent="0.25">
      <c r="A13">
        <v>11</v>
      </c>
      <c r="B13">
        <v>-1170</v>
      </c>
      <c r="C13">
        <v>-1680</v>
      </c>
      <c r="E13">
        <v>2</v>
      </c>
      <c r="F13">
        <v>10</v>
      </c>
      <c r="G13">
        <f>B2+TRUNC(32*E13*SIN(2/E13))</f>
        <v>-519</v>
      </c>
      <c r="H13">
        <f t="shared" si="0"/>
        <v>-130</v>
      </c>
      <c r="I13">
        <f t="shared" si="1"/>
        <v>-43810</v>
      </c>
      <c r="J13">
        <f>C2+TRUNC(32*E13*COS(2/E13))</f>
        <v>2000</v>
      </c>
      <c r="K13">
        <f t="shared" si="2"/>
        <v>500</v>
      </c>
      <c r="L13">
        <f t="shared" si="3"/>
        <v>168500</v>
      </c>
      <c r="M13">
        <f t="shared" si="5"/>
        <v>46662254</v>
      </c>
      <c r="P13">
        <v>0</v>
      </c>
      <c r="Q13">
        <v>0</v>
      </c>
      <c r="R13">
        <v>392</v>
      </c>
      <c r="S13">
        <v>132104</v>
      </c>
      <c r="T13">
        <v>15514397</v>
      </c>
      <c r="V13">
        <v>385</v>
      </c>
      <c r="W13">
        <v>129745</v>
      </c>
      <c r="X13">
        <v>-73</v>
      </c>
      <c r="Y13">
        <v>-24601</v>
      </c>
      <c r="Z13">
        <v>15491403</v>
      </c>
      <c r="AB13">
        <v>356</v>
      </c>
      <c r="AC13">
        <v>119972</v>
      </c>
      <c r="AD13">
        <v>-164</v>
      </c>
      <c r="AE13">
        <v>-55268</v>
      </c>
      <c r="AF13">
        <v>15468325</v>
      </c>
      <c r="AH13">
        <v>-339</v>
      </c>
      <c r="AI13">
        <v>-114243</v>
      </c>
      <c r="AJ13">
        <v>198</v>
      </c>
      <c r="AK13">
        <v>66726</v>
      </c>
      <c r="AL13">
        <v>15465317</v>
      </c>
      <c r="AN13">
        <v>-111</v>
      </c>
      <c r="AO13">
        <v>-37407</v>
      </c>
      <c r="AP13">
        <v>376</v>
      </c>
      <c r="AQ13">
        <v>126712</v>
      </c>
      <c r="AR13">
        <v>15496995</v>
      </c>
    </row>
    <row r="14" spans="1:44" x14ac:dyDescent="0.25">
      <c r="A14">
        <v>12</v>
      </c>
      <c r="B14">
        <v>1943</v>
      </c>
      <c r="C14">
        <v>645</v>
      </c>
      <c r="E14">
        <v>2</v>
      </c>
      <c r="F14">
        <v>11</v>
      </c>
      <c r="G14">
        <f>B2+TRUNC(32*E14*SIN(3/E14))</f>
        <v>-509</v>
      </c>
      <c r="H14">
        <f t="shared" si="0"/>
        <v>-128</v>
      </c>
      <c r="I14">
        <f t="shared" si="1"/>
        <v>-43136</v>
      </c>
      <c r="J14">
        <f>C2+TRUNC(32*E14*COS(3/E14))</f>
        <v>1970</v>
      </c>
      <c r="K14">
        <f t="shared" si="2"/>
        <v>492</v>
      </c>
      <c r="L14">
        <f t="shared" si="3"/>
        <v>165804</v>
      </c>
      <c r="M14">
        <f t="shared" si="5"/>
        <v>43876973</v>
      </c>
      <c r="P14">
        <v>-7</v>
      </c>
      <c r="Q14">
        <v>-2359</v>
      </c>
      <c r="R14">
        <v>392</v>
      </c>
      <c r="S14">
        <v>132104</v>
      </c>
      <c r="T14">
        <v>15524167</v>
      </c>
      <c r="V14">
        <v>386</v>
      </c>
      <c r="W14">
        <v>130082</v>
      </c>
      <c r="X14">
        <v>-65</v>
      </c>
      <c r="Y14">
        <v>-21905</v>
      </c>
      <c r="Z14">
        <v>15502287</v>
      </c>
      <c r="AB14">
        <v>359</v>
      </c>
      <c r="AC14">
        <v>120983</v>
      </c>
      <c r="AD14">
        <v>-157</v>
      </c>
      <c r="AE14">
        <v>-52909</v>
      </c>
      <c r="AF14">
        <v>15520170</v>
      </c>
      <c r="AH14">
        <v>-335</v>
      </c>
      <c r="AI14">
        <v>-112895</v>
      </c>
      <c r="AJ14">
        <v>205</v>
      </c>
      <c r="AK14">
        <v>69085</v>
      </c>
      <c r="AL14">
        <v>15491705</v>
      </c>
      <c r="AN14">
        <v>-103</v>
      </c>
      <c r="AO14">
        <v>-34711</v>
      </c>
      <c r="AP14">
        <v>378</v>
      </c>
      <c r="AQ14">
        <v>127386</v>
      </c>
      <c r="AR14">
        <v>15516540</v>
      </c>
    </row>
    <row r="15" spans="1:44" x14ac:dyDescent="0.25">
      <c r="A15">
        <v>13</v>
      </c>
      <c r="B15">
        <v>-67</v>
      </c>
      <c r="C15">
        <v>2046</v>
      </c>
      <c r="E15">
        <v>2</v>
      </c>
      <c r="F15">
        <v>12</v>
      </c>
      <c r="G15">
        <f>B2+TRUNC(32*E15*SIN(4/E15))</f>
        <v>-514</v>
      </c>
      <c r="H15">
        <f t="shared" si="0"/>
        <v>-129</v>
      </c>
      <c r="I15">
        <f t="shared" si="1"/>
        <v>-43473</v>
      </c>
      <c r="J15">
        <f>C2+TRUNC(32*E15*COS(4/E15))</f>
        <v>1940</v>
      </c>
      <c r="K15">
        <f t="shared" si="2"/>
        <v>485</v>
      </c>
      <c r="L15">
        <f t="shared" si="3"/>
        <v>163445</v>
      </c>
      <c r="M15">
        <f t="shared" si="5"/>
        <v>41531239</v>
      </c>
      <c r="P15">
        <v>8</v>
      </c>
      <c r="Q15">
        <v>2696</v>
      </c>
      <c r="R15">
        <v>392</v>
      </c>
      <c r="S15">
        <v>132104</v>
      </c>
      <c r="T15">
        <v>15569337</v>
      </c>
      <c r="V15">
        <v>384</v>
      </c>
      <c r="W15">
        <v>129408</v>
      </c>
      <c r="X15">
        <v>-81</v>
      </c>
      <c r="Y15">
        <v>-27297</v>
      </c>
      <c r="Z15">
        <v>15584745</v>
      </c>
      <c r="AB15">
        <v>353</v>
      </c>
      <c r="AC15">
        <v>118961</v>
      </c>
      <c r="AD15">
        <v>-172</v>
      </c>
      <c r="AE15">
        <v>-57964</v>
      </c>
      <c r="AF15">
        <v>15546807</v>
      </c>
      <c r="AH15">
        <v>-343</v>
      </c>
      <c r="AI15">
        <v>-115591</v>
      </c>
      <c r="AJ15">
        <v>191</v>
      </c>
      <c r="AK15">
        <v>64367</v>
      </c>
      <c r="AL15">
        <v>15572772</v>
      </c>
      <c r="AN15">
        <v>-119</v>
      </c>
      <c r="AO15">
        <v>-40103</v>
      </c>
      <c r="AP15">
        <v>374</v>
      </c>
      <c r="AQ15">
        <v>126038</v>
      </c>
      <c r="AR15">
        <v>15551829</v>
      </c>
    </row>
    <row r="16" spans="1:44" x14ac:dyDescent="0.25">
      <c r="A16">
        <v>14</v>
      </c>
      <c r="B16">
        <v>-1444</v>
      </c>
      <c r="C16">
        <v>1451</v>
      </c>
      <c r="E16">
        <v>2</v>
      </c>
      <c r="F16">
        <v>13</v>
      </c>
      <c r="G16">
        <f>B2+TRUNC(32*E16*SIN(5/E16))</f>
        <v>-534</v>
      </c>
      <c r="H16">
        <f t="shared" si="0"/>
        <v>-134</v>
      </c>
      <c r="I16">
        <f t="shared" si="1"/>
        <v>-45158</v>
      </c>
      <c r="J16">
        <f>C2+TRUNC(32*E16*COS(5/E16))</f>
        <v>1915</v>
      </c>
      <c r="K16">
        <f t="shared" si="2"/>
        <v>478</v>
      </c>
      <c r="L16">
        <f t="shared" si="3"/>
        <v>161086</v>
      </c>
      <c r="M16">
        <f t="shared" si="5"/>
        <v>39990567</v>
      </c>
      <c r="P16">
        <v>41</v>
      </c>
      <c r="Q16">
        <v>13817</v>
      </c>
      <c r="R16">
        <v>391</v>
      </c>
      <c r="S16">
        <v>131767</v>
      </c>
      <c r="T16">
        <v>15660330</v>
      </c>
      <c r="V16">
        <v>388</v>
      </c>
      <c r="W16">
        <v>130756</v>
      </c>
      <c r="X16">
        <v>-58</v>
      </c>
      <c r="Y16">
        <v>-19546</v>
      </c>
      <c r="Z16">
        <v>15624197</v>
      </c>
      <c r="AB16">
        <v>338</v>
      </c>
      <c r="AC16">
        <v>113906</v>
      </c>
      <c r="AD16">
        <v>-201</v>
      </c>
      <c r="AE16">
        <v>-67737</v>
      </c>
      <c r="AF16">
        <v>15646265</v>
      </c>
      <c r="AH16">
        <v>-331</v>
      </c>
      <c r="AI16">
        <v>-111547</v>
      </c>
      <c r="AJ16">
        <v>212</v>
      </c>
      <c r="AK16">
        <v>71444</v>
      </c>
      <c r="AL16">
        <v>15632597</v>
      </c>
      <c r="AN16">
        <v>-149</v>
      </c>
      <c r="AO16">
        <v>-50213</v>
      </c>
      <c r="AP16">
        <v>363</v>
      </c>
      <c r="AQ16">
        <v>122331</v>
      </c>
      <c r="AR16">
        <v>15631585</v>
      </c>
    </row>
    <row r="17" spans="1:44" x14ac:dyDescent="0.25">
      <c r="A17">
        <v>15</v>
      </c>
      <c r="B17">
        <v>2042</v>
      </c>
      <c r="C17">
        <v>144</v>
      </c>
      <c r="E17">
        <v>2</v>
      </c>
      <c r="F17">
        <v>14</v>
      </c>
      <c r="G17">
        <f>B2+TRUNC(32*E17*SIN(6/E17))</f>
        <v>-563</v>
      </c>
      <c r="H17">
        <f t="shared" si="0"/>
        <v>-141</v>
      </c>
      <c r="I17">
        <f t="shared" si="1"/>
        <v>-47517</v>
      </c>
      <c r="J17">
        <f>C2+TRUNC(32*E17*COS(6/E17))</f>
        <v>1903</v>
      </c>
      <c r="K17">
        <f t="shared" si="2"/>
        <v>475</v>
      </c>
      <c r="L17">
        <f t="shared" si="3"/>
        <v>160075</v>
      </c>
      <c r="M17">
        <f t="shared" si="5"/>
        <v>39707702</v>
      </c>
      <c r="P17">
        <v>-15</v>
      </c>
      <c r="Q17">
        <v>-5055</v>
      </c>
      <c r="R17">
        <v>393</v>
      </c>
      <c r="S17">
        <v>132441</v>
      </c>
      <c r="T17">
        <v>15677355</v>
      </c>
      <c r="V17">
        <v>377</v>
      </c>
      <c r="W17">
        <v>127049</v>
      </c>
      <c r="X17">
        <v>-111</v>
      </c>
      <c r="Y17">
        <v>-37407</v>
      </c>
      <c r="Z17">
        <v>15638063</v>
      </c>
      <c r="AB17">
        <v>363</v>
      </c>
      <c r="AC17">
        <v>122331</v>
      </c>
      <c r="AD17">
        <v>-150</v>
      </c>
      <c r="AE17">
        <v>-50550</v>
      </c>
      <c r="AF17">
        <v>15670399</v>
      </c>
      <c r="AH17">
        <v>-357</v>
      </c>
      <c r="AI17">
        <v>-120309</v>
      </c>
      <c r="AJ17">
        <v>164</v>
      </c>
      <c r="AK17">
        <v>55268</v>
      </c>
      <c r="AL17">
        <v>15645480</v>
      </c>
      <c r="AN17">
        <v>-96</v>
      </c>
      <c r="AO17">
        <v>-32352</v>
      </c>
      <c r="AP17">
        <v>381</v>
      </c>
      <c r="AQ17">
        <v>128397</v>
      </c>
      <c r="AR17">
        <v>15676531</v>
      </c>
    </row>
    <row r="18" spans="1:44" x14ac:dyDescent="0.25">
      <c r="A18">
        <v>16</v>
      </c>
      <c r="B18">
        <v>-718</v>
      </c>
      <c r="C18">
        <v>-1917</v>
      </c>
      <c r="E18">
        <v>2</v>
      </c>
      <c r="F18">
        <v>15</v>
      </c>
      <c r="G18">
        <f>B2+TRUNC(32*E18*SIN(7/E18))</f>
        <v>-594</v>
      </c>
      <c r="H18">
        <f t="shared" si="0"/>
        <v>-149</v>
      </c>
      <c r="I18">
        <f t="shared" si="1"/>
        <v>-50213</v>
      </c>
      <c r="J18">
        <f>C2+TRUNC(32*E18*COS(7/E18))</f>
        <v>1907</v>
      </c>
      <c r="K18">
        <f t="shared" si="2"/>
        <v>476</v>
      </c>
      <c r="L18">
        <f t="shared" si="3"/>
        <v>160412</v>
      </c>
      <c r="M18">
        <f t="shared" si="5"/>
        <v>40744935</v>
      </c>
      <c r="P18">
        <v>16</v>
      </c>
      <c r="Q18">
        <v>5392</v>
      </c>
      <c r="R18">
        <v>393</v>
      </c>
      <c r="S18">
        <v>132441</v>
      </c>
      <c r="T18">
        <v>15730019</v>
      </c>
      <c r="V18">
        <v>384</v>
      </c>
      <c r="W18">
        <v>129408</v>
      </c>
      <c r="X18">
        <v>-89</v>
      </c>
      <c r="Y18">
        <v>-29993</v>
      </c>
      <c r="Z18">
        <v>15812660</v>
      </c>
      <c r="AB18">
        <v>350</v>
      </c>
      <c r="AC18">
        <v>117950</v>
      </c>
      <c r="AD18">
        <v>-179</v>
      </c>
      <c r="AE18">
        <v>-60323</v>
      </c>
      <c r="AF18">
        <v>15722937</v>
      </c>
      <c r="AH18">
        <v>-348</v>
      </c>
      <c r="AI18">
        <v>-117276</v>
      </c>
      <c r="AJ18">
        <v>185</v>
      </c>
      <c r="AK18">
        <v>62345</v>
      </c>
      <c r="AL18">
        <v>15795372</v>
      </c>
      <c r="AN18">
        <v>-127</v>
      </c>
      <c r="AO18">
        <v>-42799</v>
      </c>
      <c r="AP18">
        <v>372</v>
      </c>
      <c r="AQ18">
        <v>125364</v>
      </c>
      <c r="AR18">
        <v>15720983</v>
      </c>
    </row>
    <row r="19" spans="1:44" x14ac:dyDescent="0.25">
      <c r="A19">
        <v>17</v>
      </c>
      <c r="B19">
        <v>1225</v>
      </c>
      <c r="C19">
        <v>-1640</v>
      </c>
      <c r="E19">
        <v>2</v>
      </c>
      <c r="F19">
        <v>16</v>
      </c>
      <c r="G19">
        <f>B2+TRUNC(32*E19*SIN(8/E19))</f>
        <v>-620</v>
      </c>
      <c r="H19">
        <f t="shared" si="0"/>
        <v>-155</v>
      </c>
      <c r="I19">
        <f t="shared" si="1"/>
        <v>-52235</v>
      </c>
      <c r="J19">
        <f>C2+TRUNC(32*E19*COS(8/E19))</f>
        <v>1925</v>
      </c>
      <c r="K19">
        <f t="shared" si="2"/>
        <v>481</v>
      </c>
      <c r="L19">
        <f t="shared" si="3"/>
        <v>162097</v>
      </c>
      <c r="M19">
        <f t="shared" si="5"/>
        <v>42824459</v>
      </c>
      <c r="P19">
        <v>-45</v>
      </c>
      <c r="Q19">
        <v>-15165</v>
      </c>
      <c r="R19">
        <v>392</v>
      </c>
      <c r="S19">
        <v>132104</v>
      </c>
      <c r="T19">
        <v>15920763</v>
      </c>
      <c r="V19">
        <v>391</v>
      </c>
      <c r="W19">
        <v>131767</v>
      </c>
      <c r="X19">
        <v>-50</v>
      </c>
      <c r="Y19">
        <v>-16850</v>
      </c>
      <c r="Z19">
        <v>15857292</v>
      </c>
      <c r="AB19">
        <v>375</v>
      </c>
      <c r="AC19">
        <v>126375</v>
      </c>
      <c r="AD19">
        <v>-123</v>
      </c>
      <c r="AE19">
        <v>-41451</v>
      </c>
      <c r="AF19">
        <v>15911814</v>
      </c>
      <c r="AH19">
        <v>-328</v>
      </c>
      <c r="AI19">
        <v>-110536</v>
      </c>
      <c r="AJ19">
        <v>219</v>
      </c>
      <c r="AK19">
        <v>73803</v>
      </c>
      <c r="AL19">
        <v>15867220</v>
      </c>
      <c r="AN19">
        <v>-67</v>
      </c>
      <c r="AO19">
        <v>-22579</v>
      </c>
      <c r="AP19">
        <v>389</v>
      </c>
      <c r="AQ19">
        <v>131093</v>
      </c>
      <c r="AR19">
        <v>15896385</v>
      </c>
    </row>
    <row r="20" spans="1:44" x14ac:dyDescent="0.25">
      <c r="A20">
        <v>18</v>
      </c>
      <c r="B20">
        <v>-221</v>
      </c>
      <c r="C20">
        <v>-2035</v>
      </c>
      <c r="E20">
        <v>2</v>
      </c>
      <c r="F20">
        <v>17</v>
      </c>
      <c r="G20">
        <f>B2+TRUNC(32*E20*SIN(9/E20))</f>
        <v>-634</v>
      </c>
      <c r="H20">
        <f t="shared" si="0"/>
        <v>-159</v>
      </c>
      <c r="I20">
        <f t="shared" si="1"/>
        <v>-53583</v>
      </c>
      <c r="J20">
        <f>C2+TRUNC(32*E20*COS(9/E20))</f>
        <v>1953</v>
      </c>
      <c r="K20">
        <f t="shared" si="2"/>
        <v>488</v>
      </c>
      <c r="L20">
        <f t="shared" si="3"/>
        <v>164456</v>
      </c>
      <c r="M20">
        <f t="shared" si="5"/>
        <v>45506681</v>
      </c>
      <c r="P20">
        <v>-23</v>
      </c>
      <c r="Q20">
        <v>-7751</v>
      </c>
      <c r="R20">
        <v>394</v>
      </c>
      <c r="S20">
        <v>132778</v>
      </c>
      <c r="T20">
        <v>15938746</v>
      </c>
      <c r="V20">
        <v>394</v>
      </c>
      <c r="W20">
        <v>132778</v>
      </c>
      <c r="X20">
        <v>-26</v>
      </c>
      <c r="Y20">
        <v>-8762</v>
      </c>
      <c r="Z20">
        <v>15928208</v>
      </c>
      <c r="AB20">
        <v>368</v>
      </c>
      <c r="AC20">
        <v>124016</v>
      </c>
      <c r="AD20">
        <v>-144</v>
      </c>
      <c r="AE20">
        <v>-48528</v>
      </c>
      <c r="AF20">
        <v>15937507</v>
      </c>
      <c r="AH20">
        <v>-314</v>
      </c>
      <c r="AI20">
        <v>-105818</v>
      </c>
      <c r="AJ20">
        <v>239</v>
      </c>
      <c r="AK20">
        <v>80543</v>
      </c>
      <c r="AL20">
        <v>15915440</v>
      </c>
      <c r="AN20">
        <v>-89</v>
      </c>
      <c r="AO20">
        <v>-29993</v>
      </c>
      <c r="AP20">
        <v>385</v>
      </c>
      <c r="AQ20">
        <v>129745</v>
      </c>
      <c r="AR20">
        <v>15951511</v>
      </c>
    </row>
    <row r="21" spans="1:44" x14ac:dyDescent="0.25">
      <c r="A21">
        <v>19</v>
      </c>
      <c r="B21">
        <v>1395</v>
      </c>
      <c r="C21">
        <v>1498</v>
      </c>
      <c r="E21">
        <v>2</v>
      </c>
      <c r="F21">
        <v>18</v>
      </c>
      <c r="G21">
        <f>B2+TRUNC(32*E21*SIN(10/E21))</f>
        <v>-633</v>
      </c>
      <c r="H21">
        <f t="shared" si="0"/>
        <v>-159</v>
      </c>
      <c r="I21">
        <f t="shared" si="1"/>
        <v>-53583</v>
      </c>
      <c r="J21">
        <f>C2+TRUNC(32*E21*COS(10/E21))</f>
        <v>1984</v>
      </c>
      <c r="K21">
        <f t="shared" si="2"/>
        <v>496</v>
      </c>
      <c r="L21">
        <f t="shared" si="3"/>
        <v>167152</v>
      </c>
      <c r="M21">
        <f t="shared" si="5"/>
        <v>48151275</v>
      </c>
      <c r="P21">
        <v>24</v>
      </c>
      <c r="Q21">
        <v>8088</v>
      </c>
      <c r="R21">
        <v>394</v>
      </c>
      <c r="S21">
        <v>132778</v>
      </c>
      <c r="T21">
        <v>16038961</v>
      </c>
      <c r="V21">
        <v>384</v>
      </c>
      <c r="W21">
        <v>129408</v>
      </c>
      <c r="X21">
        <v>-97</v>
      </c>
      <c r="Y21">
        <v>-32689</v>
      </c>
      <c r="Z21">
        <v>16106313</v>
      </c>
      <c r="AB21">
        <v>348</v>
      </c>
      <c r="AC21">
        <v>117276</v>
      </c>
      <c r="AD21">
        <v>-187</v>
      </c>
      <c r="AE21">
        <v>-63019</v>
      </c>
      <c r="AF21">
        <v>16015939</v>
      </c>
      <c r="AH21">
        <v>-353</v>
      </c>
      <c r="AI21">
        <v>-118961</v>
      </c>
      <c r="AJ21">
        <v>179</v>
      </c>
      <c r="AK21">
        <v>60323</v>
      </c>
      <c r="AL21">
        <v>16100419</v>
      </c>
      <c r="AN21">
        <v>-135</v>
      </c>
      <c r="AO21">
        <v>-45495</v>
      </c>
      <c r="AP21">
        <v>372</v>
      </c>
      <c r="AQ21">
        <v>125364</v>
      </c>
      <c r="AR21">
        <v>16032182</v>
      </c>
    </row>
    <row r="22" spans="1:44" x14ac:dyDescent="0.25">
      <c r="A22">
        <v>20</v>
      </c>
      <c r="B22">
        <v>-1832</v>
      </c>
      <c r="C22">
        <v>-913</v>
      </c>
      <c r="E22">
        <v>2</v>
      </c>
      <c r="F22">
        <v>19</v>
      </c>
      <c r="G22">
        <f>B2+TRUNC(32*E22*SIN(11/E22))</f>
        <v>-617</v>
      </c>
      <c r="H22">
        <f t="shared" si="0"/>
        <v>-155</v>
      </c>
      <c r="I22">
        <f t="shared" si="1"/>
        <v>-52235</v>
      </c>
      <c r="J22">
        <f>C2+TRUNC(32*E22*COS(11/E22))</f>
        <v>2011</v>
      </c>
      <c r="K22">
        <f t="shared" si="2"/>
        <v>502</v>
      </c>
      <c r="L22">
        <f t="shared" si="3"/>
        <v>169174</v>
      </c>
      <c r="M22">
        <f t="shared" si="5"/>
        <v>50122095</v>
      </c>
      <c r="P22">
        <v>48</v>
      </c>
      <c r="Q22">
        <v>16176</v>
      </c>
      <c r="R22">
        <v>393</v>
      </c>
      <c r="S22">
        <v>132441</v>
      </c>
      <c r="T22">
        <v>16239610</v>
      </c>
      <c r="V22">
        <v>394</v>
      </c>
      <c r="W22">
        <v>132778</v>
      </c>
      <c r="X22">
        <v>-43</v>
      </c>
      <c r="Y22">
        <v>-14491</v>
      </c>
      <c r="Z22">
        <v>16198886</v>
      </c>
      <c r="AB22">
        <v>337</v>
      </c>
      <c r="AC22">
        <v>113569</v>
      </c>
      <c r="AD22">
        <v>-209</v>
      </c>
      <c r="AE22">
        <v>-70433</v>
      </c>
      <c r="AF22">
        <v>16245284</v>
      </c>
      <c r="AH22">
        <v>-325</v>
      </c>
      <c r="AI22">
        <v>-109525</v>
      </c>
      <c r="AJ22">
        <v>227</v>
      </c>
      <c r="AK22">
        <v>76499</v>
      </c>
      <c r="AL22">
        <v>16209075</v>
      </c>
      <c r="AN22">
        <v>-157</v>
      </c>
      <c r="AO22">
        <v>-52909</v>
      </c>
      <c r="AP22">
        <v>364</v>
      </c>
      <c r="AQ22">
        <v>122668</v>
      </c>
      <c r="AR22">
        <v>16242744</v>
      </c>
    </row>
    <row r="23" spans="1:44" x14ac:dyDescent="0.25">
      <c r="A23">
        <v>21</v>
      </c>
      <c r="B23">
        <v>-1040</v>
      </c>
      <c r="C23">
        <v>1763</v>
      </c>
      <c r="E23">
        <v>2</v>
      </c>
      <c r="F23">
        <v>20</v>
      </c>
      <c r="G23" s="2">
        <f>B2+TRUNC(32*E23*SIN(12/E23))</f>
        <v>-589</v>
      </c>
      <c r="H23" s="2">
        <f t="shared" si="0"/>
        <v>-148</v>
      </c>
      <c r="I23" s="2">
        <f t="shared" si="1"/>
        <v>-49876</v>
      </c>
      <c r="J23" s="2">
        <f>C2+TRUNC(32*E23*COS(12/E23))</f>
        <v>2027</v>
      </c>
      <c r="K23" s="2">
        <f t="shared" si="2"/>
        <v>506</v>
      </c>
      <c r="L23" s="2">
        <f t="shared" si="3"/>
        <v>170522</v>
      </c>
      <c r="M23" s="2">
        <f t="shared" si="5"/>
        <v>50823211</v>
      </c>
      <c r="P23">
        <v>-31</v>
      </c>
      <c r="Q23">
        <v>-10447</v>
      </c>
      <c r="R23">
        <v>396</v>
      </c>
      <c r="S23">
        <v>133452</v>
      </c>
      <c r="T23">
        <v>16307899</v>
      </c>
      <c r="V23">
        <v>378</v>
      </c>
      <c r="W23">
        <v>127386</v>
      </c>
      <c r="X23">
        <v>-118</v>
      </c>
      <c r="Y23">
        <v>-39766</v>
      </c>
      <c r="Z23">
        <v>16231345</v>
      </c>
      <c r="AB23">
        <v>373</v>
      </c>
      <c r="AC23">
        <v>125701</v>
      </c>
      <c r="AD23">
        <v>-137</v>
      </c>
      <c r="AE23">
        <v>-46169</v>
      </c>
      <c r="AF23">
        <v>16339290</v>
      </c>
      <c r="AH23">
        <v>-364</v>
      </c>
      <c r="AI23">
        <v>-122668</v>
      </c>
      <c r="AJ23">
        <v>159</v>
      </c>
      <c r="AK23">
        <v>53583</v>
      </c>
      <c r="AL23">
        <v>16234491</v>
      </c>
      <c r="AN23">
        <v>-82</v>
      </c>
      <c r="AO23">
        <v>-27634</v>
      </c>
      <c r="AP23">
        <v>388</v>
      </c>
      <c r="AQ23">
        <v>130756</v>
      </c>
      <c r="AR23">
        <v>16304151</v>
      </c>
    </row>
    <row r="24" spans="1:44" x14ac:dyDescent="0.25">
      <c r="A24">
        <v>22</v>
      </c>
      <c r="B24">
        <v>-1963</v>
      </c>
      <c r="C24">
        <v>580</v>
      </c>
      <c r="E24">
        <v>3</v>
      </c>
      <c r="F24">
        <v>21</v>
      </c>
      <c r="G24" s="1">
        <f>B2+TRUNC(32*E24*SIN(0/E24))</f>
        <v>-572</v>
      </c>
      <c r="H24" s="1">
        <f t="shared" si="0"/>
        <v>-143</v>
      </c>
      <c r="I24" s="1">
        <f t="shared" si="1"/>
        <v>-48191</v>
      </c>
      <c r="J24" s="1">
        <f>C2+TRUNC(32*E24*COS(0/E24))</f>
        <v>2062</v>
      </c>
      <c r="K24" s="1">
        <f t="shared" si="2"/>
        <v>515</v>
      </c>
      <c r="L24" s="1">
        <f t="shared" si="3"/>
        <v>173555</v>
      </c>
      <c r="M24" s="1">
        <f t="shared" si="5"/>
        <v>53676793</v>
      </c>
      <c r="P24">
        <v>32</v>
      </c>
      <c r="Q24">
        <v>10784</v>
      </c>
      <c r="R24">
        <v>396</v>
      </c>
      <c r="S24">
        <v>133452</v>
      </c>
      <c r="T24">
        <v>16457223</v>
      </c>
      <c r="V24">
        <v>384</v>
      </c>
      <c r="W24">
        <v>129408</v>
      </c>
      <c r="X24">
        <v>-105</v>
      </c>
      <c r="Y24">
        <v>-35385</v>
      </c>
      <c r="Z24">
        <v>16558323</v>
      </c>
      <c r="AB24">
        <v>347</v>
      </c>
      <c r="AC24">
        <v>116939</v>
      </c>
      <c r="AD24">
        <v>-195</v>
      </c>
      <c r="AE24">
        <v>-65715</v>
      </c>
      <c r="AF24">
        <v>16430181</v>
      </c>
      <c r="AH24">
        <v>-359</v>
      </c>
      <c r="AI24">
        <v>-120983</v>
      </c>
      <c r="AJ24">
        <v>173</v>
      </c>
      <c r="AK24">
        <v>58301</v>
      </c>
      <c r="AL24">
        <v>16545369</v>
      </c>
      <c r="AN24">
        <v>-143</v>
      </c>
      <c r="AO24">
        <v>-48191</v>
      </c>
      <c r="AP24">
        <v>371</v>
      </c>
      <c r="AQ24">
        <v>125027</v>
      </c>
      <c r="AR24">
        <v>16450227</v>
      </c>
    </row>
    <row r="25" spans="1:44" x14ac:dyDescent="0.25">
      <c r="A25">
        <v>23</v>
      </c>
      <c r="B25">
        <v>-2001</v>
      </c>
      <c r="C25">
        <v>-431</v>
      </c>
      <c r="E25">
        <v>3</v>
      </c>
      <c r="F25">
        <v>22</v>
      </c>
      <c r="G25">
        <f>B2+TRUNC(32*E25*SIN(1/E25))</f>
        <v>-541</v>
      </c>
      <c r="H25">
        <f t="shared" si="0"/>
        <v>-136</v>
      </c>
      <c r="I25">
        <f t="shared" si="1"/>
        <v>-45832</v>
      </c>
      <c r="J25">
        <f>C2+TRUNC(32*E25*COS(1/E25))</f>
        <v>2056</v>
      </c>
      <c r="K25">
        <f t="shared" si="2"/>
        <v>514</v>
      </c>
      <c r="L25">
        <f t="shared" si="3"/>
        <v>173218</v>
      </c>
      <c r="M25">
        <f t="shared" si="5"/>
        <v>52297589</v>
      </c>
      <c r="P25">
        <v>-53</v>
      </c>
      <c r="Q25">
        <v>-17861</v>
      </c>
      <c r="R25">
        <v>395</v>
      </c>
      <c r="S25">
        <v>133115</v>
      </c>
      <c r="T25">
        <v>16558284</v>
      </c>
      <c r="V25">
        <v>398</v>
      </c>
      <c r="W25">
        <v>134126</v>
      </c>
      <c r="X25">
        <v>-19</v>
      </c>
      <c r="Y25">
        <v>-6403</v>
      </c>
      <c r="Z25">
        <v>16560667</v>
      </c>
      <c r="AB25">
        <v>381</v>
      </c>
      <c r="AC25">
        <v>128397</v>
      </c>
      <c r="AD25">
        <v>-117</v>
      </c>
      <c r="AE25">
        <v>-39429</v>
      </c>
      <c r="AF25">
        <v>16576610</v>
      </c>
      <c r="AH25">
        <v>-313</v>
      </c>
      <c r="AI25">
        <v>-105481</v>
      </c>
      <c r="AJ25">
        <v>247</v>
      </c>
      <c r="AK25">
        <v>83239</v>
      </c>
      <c r="AL25">
        <v>16556721</v>
      </c>
      <c r="AN25">
        <v>-61</v>
      </c>
      <c r="AO25">
        <v>-20557</v>
      </c>
      <c r="AP25">
        <v>394</v>
      </c>
      <c r="AQ25">
        <v>132778</v>
      </c>
      <c r="AR25">
        <v>16540254</v>
      </c>
    </row>
    <row r="26" spans="1:44" x14ac:dyDescent="0.25">
      <c r="A26">
        <v>24</v>
      </c>
      <c r="B26">
        <v>-1549</v>
      </c>
      <c r="C26">
        <v>-1338</v>
      </c>
      <c r="E26">
        <v>3</v>
      </c>
      <c r="F26">
        <v>23</v>
      </c>
      <c r="G26">
        <f>B2+TRUNC(32*E26*SIN(2/E26))</f>
        <v>-513</v>
      </c>
      <c r="H26">
        <f t="shared" si="0"/>
        <v>-129</v>
      </c>
      <c r="I26">
        <f t="shared" si="1"/>
        <v>-43473</v>
      </c>
      <c r="J26">
        <f>C2+TRUNC(32*E26*COS(2/E26))</f>
        <v>2041</v>
      </c>
      <c r="K26">
        <f t="shared" si="2"/>
        <v>510</v>
      </c>
      <c r="L26">
        <f t="shared" si="3"/>
        <v>171870</v>
      </c>
      <c r="M26">
        <f t="shared" si="5"/>
        <v>50213663</v>
      </c>
      <c r="P26">
        <v>0</v>
      </c>
      <c r="Q26">
        <v>0</v>
      </c>
      <c r="R26">
        <v>400</v>
      </c>
      <c r="S26">
        <v>134800</v>
      </c>
      <c r="T26">
        <v>16819198</v>
      </c>
      <c r="V26">
        <v>397</v>
      </c>
      <c r="W26">
        <v>133789</v>
      </c>
      <c r="X26">
        <v>-36</v>
      </c>
      <c r="Y26">
        <v>-12132</v>
      </c>
      <c r="Z26">
        <v>16661574</v>
      </c>
      <c r="AB26">
        <v>363</v>
      </c>
      <c r="AC26">
        <v>122331</v>
      </c>
      <c r="AD26">
        <v>-167</v>
      </c>
      <c r="AE26">
        <v>-56279</v>
      </c>
      <c r="AF26">
        <v>16784832</v>
      </c>
      <c r="AH26">
        <v>-323</v>
      </c>
      <c r="AI26">
        <v>-108851</v>
      </c>
      <c r="AJ26">
        <v>234</v>
      </c>
      <c r="AK26">
        <v>78858</v>
      </c>
      <c r="AL26">
        <v>16659262</v>
      </c>
      <c r="AN26">
        <v>-112</v>
      </c>
      <c r="AO26">
        <v>-37744</v>
      </c>
      <c r="AP26">
        <v>384</v>
      </c>
      <c r="AQ26">
        <v>129408</v>
      </c>
      <c r="AR26">
        <v>16805775</v>
      </c>
    </row>
    <row r="27" spans="1:44" x14ac:dyDescent="0.25">
      <c r="A27">
        <v>25</v>
      </c>
      <c r="B27" s="2">
        <v>781</v>
      </c>
      <c r="C27" s="2">
        <v>-1892</v>
      </c>
      <c r="D27" t="s">
        <v>104</v>
      </c>
      <c r="E27">
        <v>3</v>
      </c>
      <c r="F27">
        <v>24</v>
      </c>
      <c r="G27">
        <f>B2+TRUNC(32*E27*SIN(3/E27))</f>
        <v>-492</v>
      </c>
      <c r="H27">
        <f t="shared" si="0"/>
        <v>-123</v>
      </c>
      <c r="I27">
        <f t="shared" si="1"/>
        <v>-41451</v>
      </c>
      <c r="J27">
        <f>C2+TRUNC(32*E27*COS(3/E27))</f>
        <v>2017</v>
      </c>
      <c r="K27">
        <f t="shared" si="2"/>
        <v>504</v>
      </c>
      <c r="L27">
        <f t="shared" si="3"/>
        <v>169848</v>
      </c>
      <c r="M27">
        <f t="shared" si="5"/>
        <v>47562606</v>
      </c>
      <c r="P27">
        <v>-39</v>
      </c>
      <c r="Q27">
        <v>-13143</v>
      </c>
      <c r="R27">
        <v>398</v>
      </c>
      <c r="S27">
        <v>134126</v>
      </c>
      <c r="T27">
        <v>16832902</v>
      </c>
      <c r="V27">
        <v>393</v>
      </c>
      <c r="W27">
        <v>132441</v>
      </c>
      <c r="X27">
        <v>-76</v>
      </c>
      <c r="Y27">
        <v>-25612</v>
      </c>
      <c r="Z27">
        <v>16800620</v>
      </c>
      <c r="AB27">
        <v>378</v>
      </c>
      <c r="AC27">
        <v>127386</v>
      </c>
      <c r="AD27">
        <v>-131</v>
      </c>
      <c r="AE27">
        <v>-44147</v>
      </c>
      <c r="AF27">
        <v>16826338</v>
      </c>
      <c r="AH27">
        <v>-342</v>
      </c>
      <c r="AI27">
        <v>-115254</v>
      </c>
      <c r="AJ27">
        <v>208</v>
      </c>
      <c r="AK27">
        <v>70096</v>
      </c>
      <c r="AL27">
        <v>16775184</v>
      </c>
      <c r="AN27">
        <v>-75</v>
      </c>
      <c r="AO27">
        <v>-25275</v>
      </c>
      <c r="AP27">
        <v>393</v>
      </c>
      <c r="AQ27">
        <v>132441</v>
      </c>
      <c r="AR27">
        <v>16818305</v>
      </c>
    </row>
    <row r="28" spans="1:44" x14ac:dyDescent="0.25">
      <c r="A28">
        <v>26</v>
      </c>
      <c r="B28" s="1">
        <v>0</v>
      </c>
      <c r="C28" s="1">
        <v>1536</v>
      </c>
      <c r="D28" t="s">
        <v>105</v>
      </c>
      <c r="E28">
        <v>3</v>
      </c>
      <c r="F28">
        <v>25</v>
      </c>
      <c r="G28">
        <f>B2+TRUNC(32*E28*SIN(4/E28))</f>
        <v>-479</v>
      </c>
      <c r="H28">
        <f t="shared" si="0"/>
        <v>-120</v>
      </c>
      <c r="I28">
        <f t="shared" si="1"/>
        <v>-40440</v>
      </c>
      <c r="J28">
        <f>C2+TRUNC(32*E28*COS(4/E28))</f>
        <v>1988</v>
      </c>
      <c r="K28">
        <f t="shared" si="2"/>
        <v>497</v>
      </c>
      <c r="L28">
        <f t="shared" si="3"/>
        <v>167489</v>
      </c>
      <c r="M28">
        <f t="shared" si="5"/>
        <v>44763271</v>
      </c>
      <c r="P28">
        <v>7</v>
      </c>
      <c r="Q28">
        <v>2359</v>
      </c>
      <c r="R28">
        <v>400</v>
      </c>
      <c r="S28">
        <v>134800</v>
      </c>
      <c r="T28">
        <v>16873889</v>
      </c>
      <c r="V28">
        <v>394</v>
      </c>
      <c r="W28">
        <v>132778</v>
      </c>
      <c r="X28">
        <v>-68</v>
      </c>
      <c r="Y28">
        <v>-22916</v>
      </c>
      <c r="Z28">
        <v>16809278</v>
      </c>
      <c r="AB28">
        <v>360</v>
      </c>
      <c r="AC28">
        <v>121320</v>
      </c>
      <c r="AD28">
        <v>-174</v>
      </c>
      <c r="AE28">
        <v>-58638</v>
      </c>
      <c r="AF28">
        <v>16846414</v>
      </c>
      <c r="AH28">
        <v>-346</v>
      </c>
      <c r="AI28">
        <v>-116602</v>
      </c>
      <c r="AJ28">
        <v>201</v>
      </c>
      <c r="AK28">
        <v>67737</v>
      </c>
      <c r="AL28">
        <v>16807704</v>
      </c>
      <c r="AN28">
        <v>-104</v>
      </c>
      <c r="AO28">
        <v>-35048</v>
      </c>
      <c r="AP28">
        <v>386</v>
      </c>
      <c r="AQ28">
        <v>130082</v>
      </c>
      <c r="AR28">
        <v>16859433</v>
      </c>
    </row>
    <row r="29" spans="1:44" x14ac:dyDescent="0.25">
      <c r="A29">
        <v>27</v>
      </c>
      <c r="B29">
        <v>702</v>
      </c>
      <c r="C29">
        <v>-1366</v>
      </c>
      <c r="E29">
        <v>3</v>
      </c>
      <c r="F29">
        <v>26</v>
      </c>
      <c r="G29">
        <f>B2+TRUNC(32*E29*SIN(5/E29))</f>
        <v>-477</v>
      </c>
      <c r="H29">
        <f t="shared" si="0"/>
        <v>-120</v>
      </c>
      <c r="I29">
        <f t="shared" si="1"/>
        <v>-40440</v>
      </c>
      <c r="J29">
        <f>C2+TRUNC(32*E29*COS(5/E29))</f>
        <v>1957</v>
      </c>
      <c r="K29">
        <f t="shared" si="2"/>
        <v>489</v>
      </c>
      <c r="L29">
        <f t="shared" si="3"/>
        <v>164793</v>
      </c>
      <c r="M29">
        <f t="shared" si="5"/>
        <v>42143529</v>
      </c>
      <c r="P29">
        <v>-8</v>
      </c>
      <c r="Q29">
        <v>-2696</v>
      </c>
      <c r="R29">
        <v>400</v>
      </c>
      <c r="S29">
        <v>134800</v>
      </c>
      <c r="T29">
        <v>16874717</v>
      </c>
      <c r="V29">
        <v>396</v>
      </c>
      <c r="W29">
        <v>133452</v>
      </c>
      <c r="X29">
        <v>-60</v>
      </c>
      <c r="Y29">
        <v>-20220</v>
      </c>
      <c r="Z29">
        <v>16935397</v>
      </c>
      <c r="AB29">
        <v>367</v>
      </c>
      <c r="AC29">
        <v>123679</v>
      </c>
      <c r="AD29">
        <v>-160</v>
      </c>
      <c r="AE29">
        <v>-53920</v>
      </c>
      <c r="AF29">
        <v>16864741</v>
      </c>
      <c r="AH29">
        <v>-338</v>
      </c>
      <c r="AI29">
        <v>-113906</v>
      </c>
      <c r="AJ29">
        <v>215</v>
      </c>
      <c r="AK29">
        <v>72455</v>
      </c>
      <c r="AL29">
        <v>16921020</v>
      </c>
      <c r="AN29">
        <v>-120</v>
      </c>
      <c r="AO29">
        <v>-40440</v>
      </c>
      <c r="AP29">
        <v>382</v>
      </c>
      <c r="AQ29">
        <v>128734</v>
      </c>
      <c r="AR29">
        <v>16860221</v>
      </c>
    </row>
    <row r="30" spans="1:44" x14ac:dyDescent="0.25">
      <c r="A30">
        <v>28</v>
      </c>
      <c r="B30">
        <v>-888</v>
      </c>
      <c r="C30">
        <v>1253</v>
      </c>
      <c r="E30">
        <v>3</v>
      </c>
      <c r="F30">
        <v>27</v>
      </c>
      <c r="G30">
        <f>B2+TRUNC(32*E30*SIN(6/E30))</f>
        <v>-485</v>
      </c>
      <c r="H30">
        <f t="shared" si="0"/>
        <v>-122</v>
      </c>
      <c r="I30">
        <f t="shared" si="1"/>
        <v>-41114</v>
      </c>
      <c r="J30">
        <f>C2+TRUNC(32*E30*COS(6/E30))</f>
        <v>1927</v>
      </c>
      <c r="K30">
        <f t="shared" si="2"/>
        <v>481</v>
      </c>
      <c r="L30">
        <f t="shared" si="3"/>
        <v>162097</v>
      </c>
      <c r="M30">
        <f t="shared" si="5"/>
        <v>39913161</v>
      </c>
      <c r="P30">
        <v>56</v>
      </c>
      <c r="Q30">
        <v>18872</v>
      </c>
      <c r="R30">
        <v>397</v>
      </c>
      <c r="S30">
        <v>133789</v>
      </c>
      <c r="T30">
        <v>16933817</v>
      </c>
      <c r="V30">
        <v>380</v>
      </c>
      <c r="W30">
        <v>128060</v>
      </c>
      <c r="X30">
        <v>-126</v>
      </c>
      <c r="Y30">
        <v>-42462</v>
      </c>
      <c r="Z30">
        <v>16941956</v>
      </c>
      <c r="AB30">
        <v>337</v>
      </c>
      <c r="AC30">
        <v>113569</v>
      </c>
      <c r="AD30">
        <v>-216</v>
      </c>
      <c r="AE30">
        <v>-72792</v>
      </c>
      <c r="AF30">
        <v>16930881</v>
      </c>
      <c r="AH30">
        <v>-351</v>
      </c>
      <c r="AI30">
        <v>-118287</v>
      </c>
      <c r="AJ30">
        <v>195</v>
      </c>
      <c r="AK30">
        <v>65715</v>
      </c>
      <c r="AL30">
        <v>16924350</v>
      </c>
      <c r="AN30">
        <v>-150</v>
      </c>
      <c r="AO30">
        <v>-50550</v>
      </c>
      <c r="AP30">
        <v>371</v>
      </c>
      <c r="AQ30">
        <v>125027</v>
      </c>
      <c r="AR30">
        <v>16923929</v>
      </c>
    </row>
    <row r="31" spans="1:44" x14ac:dyDescent="0.25">
      <c r="A31">
        <v>29</v>
      </c>
      <c r="B31">
        <v>-1534</v>
      </c>
      <c r="C31">
        <v>-70</v>
      </c>
      <c r="E31">
        <v>3</v>
      </c>
      <c r="F31">
        <v>28</v>
      </c>
      <c r="G31">
        <f>B2+TRUNC(32*E31*SIN(7/E31))</f>
        <v>-503</v>
      </c>
      <c r="H31">
        <f t="shared" si="0"/>
        <v>-126</v>
      </c>
      <c r="I31">
        <f t="shared" si="1"/>
        <v>-42462</v>
      </c>
      <c r="J31">
        <f>C2+TRUNC(32*E31*COS(7/E31))</f>
        <v>1900</v>
      </c>
      <c r="K31">
        <f t="shared" si="2"/>
        <v>475</v>
      </c>
      <c r="L31">
        <f t="shared" si="3"/>
        <v>160075</v>
      </c>
      <c r="M31">
        <f t="shared" si="5"/>
        <v>38202466</v>
      </c>
      <c r="P31">
        <v>40</v>
      </c>
      <c r="Q31">
        <v>13480</v>
      </c>
      <c r="R31">
        <v>399</v>
      </c>
      <c r="S31">
        <v>134463</v>
      </c>
      <c r="T31">
        <v>16945618</v>
      </c>
      <c r="V31">
        <v>392</v>
      </c>
      <c r="W31">
        <v>132104</v>
      </c>
      <c r="X31">
        <v>-84</v>
      </c>
      <c r="Y31">
        <v>-28308</v>
      </c>
      <c r="Z31">
        <v>16943431</v>
      </c>
      <c r="AB31">
        <v>346</v>
      </c>
      <c r="AC31">
        <v>116602</v>
      </c>
      <c r="AD31">
        <v>-203</v>
      </c>
      <c r="AE31">
        <v>-68411</v>
      </c>
      <c r="AF31">
        <v>16950374</v>
      </c>
      <c r="AH31">
        <v>-370</v>
      </c>
      <c r="AI31">
        <v>-124690</v>
      </c>
      <c r="AJ31">
        <v>155</v>
      </c>
      <c r="AK31">
        <v>52235</v>
      </c>
      <c r="AL31">
        <v>16932777</v>
      </c>
      <c r="AN31">
        <v>-165</v>
      </c>
      <c r="AO31">
        <v>-55605</v>
      </c>
      <c r="AP31">
        <v>365</v>
      </c>
      <c r="AQ31">
        <v>123005</v>
      </c>
      <c r="AR31">
        <v>16931249</v>
      </c>
    </row>
    <row r="32" spans="1:44" x14ac:dyDescent="0.25">
      <c r="A32">
        <v>30</v>
      </c>
      <c r="B32">
        <v>1110</v>
      </c>
      <c r="C32">
        <v>-1061</v>
      </c>
      <c r="E32">
        <v>3</v>
      </c>
      <c r="F32">
        <v>29</v>
      </c>
      <c r="G32">
        <f>B2+TRUNC(32*E32*SIN(8/E32))</f>
        <v>-529</v>
      </c>
      <c r="H32">
        <f t="shared" si="0"/>
        <v>-133</v>
      </c>
      <c r="I32">
        <f t="shared" si="1"/>
        <v>-44821</v>
      </c>
      <c r="J32">
        <f>C2+TRUNC(32*E32*COS(8/E32))</f>
        <v>1881</v>
      </c>
      <c r="K32">
        <f t="shared" si="2"/>
        <v>470</v>
      </c>
      <c r="L32">
        <f t="shared" si="3"/>
        <v>158390</v>
      </c>
      <c r="M32">
        <f t="shared" si="5"/>
        <v>37317476</v>
      </c>
      <c r="P32">
        <v>15</v>
      </c>
      <c r="Q32">
        <v>5055</v>
      </c>
      <c r="R32">
        <v>401</v>
      </c>
      <c r="S32">
        <v>135137</v>
      </c>
      <c r="T32">
        <v>17040304</v>
      </c>
      <c r="V32">
        <v>385</v>
      </c>
      <c r="W32">
        <v>129745</v>
      </c>
      <c r="X32">
        <v>-113</v>
      </c>
      <c r="Y32">
        <v>-38081</v>
      </c>
      <c r="Z32">
        <v>17084651</v>
      </c>
      <c r="AB32">
        <v>371</v>
      </c>
      <c r="AC32">
        <v>125027</v>
      </c>
      <c r="AD32">
        <v>-153</v>
      </c>
      <c r="AE32">
        <v>-51561</v>
      </c>
      <c r="AF32">
        <v>17028193</v>
      </c>
      <c r="AH32">
        <v>-365</v>
      </c>
      <c r="AI32">
        <v>-123005</v>
      </c>
      <c r="AJ32">
        <v>168</v>
      </c>
      <c r="AK32">
        <v>56616</v>
      </c>
      <c r="AL32">
        <v>17118091</v>
      </c>
      <c r="AN32">
        <v>-128</v>
      </c>
      <c r="AO32">
        <v>-43136</v>
      </c>
      <c r="AP32">
        <v>380</v>
      </c>
      <c r="AQ32">
        <v>128060</v>
      </c>
      <c r="AR32">
        <v>17022027</v>
      </c>
    </row>
    <row r="33" spans="1:44" x14ac:dyDescent="0.25">
      <c r="A33">
        <v>31</v>
      </c>
      <c r="B33">
        <v>-769</v>
      </c>
      <c r="C33">
        <v>-1329</v>
      </c>
      <c r="E33">
        <v>3</v>
      </c>
      <c r="F33">
        <v>30</v>
      </c>
      <c r="G33">
        <f>B2+TRUNC(32*E33*SIN(9/E33))</f>
        <v>-559</v>
      </c>
      <c r="H33">
        <f t="shared" si="0"/>
        <v>-140</v>
      </c>
      <c r="I33">
        <f t="shared" si="1"/>
        <v>-47180</v>
      </c>
      <c r="J33">
        <f>C2+TRUNC(32*E33*COS(9/E33))</f>
        <v>1871</v>
      </c>
      <c r="K33">
        <f t="shared" si="2"/>
        <v>467</v>
      </c>
      <c r="L33">
        <f t="shared" si="3"/>
        <v>157379</v>
      </c>
      <c r="M33">
        <f t="shared" si="5"/>
        <v>37222142</v>
      </c>
      <c r="P33">
        <v>-16</v>
      </c>
      <c r="Q33">
        <v>-5392</v>
      </c>
      <c r="R33">
        <v>401</v>
      </c>
      <c r="S33">
        <v>135137</v>
      </c>
      <c r="T33">
        <v>17041982</v>
      </c>
      <c r="V33">
        <v>399</v>
      </c>
      <c r="W33">
        <v>134463</v>
      </c>
      <c r="X33">
        <v>-52</v>
      </c>
      <c r="Y33">
        <v>-17524</v>
      </c>
      <c r="Z33">
        <v>17179101</v>
      </c>
      <c r="AB33">
        <v>358</v>
      </c>
      <c r="AC33">
        <v>120646</v>
      </c>
      <c r="AD33">
        <v>-182</v>
      </c>
      <c r="AE33">
        <v>-61334</v>
      </c>
      <c r="AF33">
        <v>17028682</v>
      </c>
      <c r="AH33">
        <v>-356</v>
      </c>
      <c r="AI33">
        <v>-119972</v>
      </c>
      <c r="AJ33">
        <v>188</v>
      </c>
      <c r="AK33">
        <v>63356</v>
      </c>
      <c r="AL33">
        <v>17163003</v>
      </c>
      <c r="AN33">
        <v>-97</v>
      </c>
      <c r="AO33">
        <v>-32689</v>
      </c>
      <c r="AP33">
        <v>389</v>
      </c>
      <c r="AQ33">
        <v>131093</v>
      </c>
      <c r="AR33">
        <v>17043686</v>
      </c>
    </row>
    <row r="34" spans="1:44" x14ac:dyDescent="0.25">
      <c r="A34">
        <v>32</v>
      </c>
      <c r="B34">
        <v>-1249</v>
      </c>
      <c r="C34">
        <v>893</v>
      </c>
      <c r="E34">
        <v>3</v>
      </c>
      <c r="F34">
        <v>31</v>
      </c>
      <c r="G34">
        <f>B2+TRUNC(32*E34*SIN(10/E34))</f>
        <v>-590</v>
      </c>
      <c r="H34">
        <f t="shared" si="0"/>
        <v>-148</v>
      </c>
      <c r="I34">
        <f t="shared" si="1"/>
        <v>-49876</v>
      </c>
      <c r="J34">
        <f>C2+TRUNC(32*E34*COS(10/E34))</f>
        <v>1872</v>
      </c>
      <c r="K34">
        <f t="shared" si="2"/>
        <v>468</v>
      </c>
      <c r="L34">
        <f t="shared" si="3"/>
        <v>157716</v>
      </c>
      <c r="M34">
        <f t="shared" si="5"/>
        <v>37994580</v>
      </c>
      <c r="P34">
        <v>-60</v>
      </c>
      <c r="Q34">
        <v>-20220</v>
      </c>
      <c r="R34">
        <v>398</v>
      </c>
      <c r="S34">
        <v>134126</v>
      </c>
      <c r="T34">
        <v>17308182</v>
      </c>
      <c r="V34">
        <v>392</v>
      </c>
      <c r="W34">
        <v>132104</v>
      </c>
      <c r="X34">
        <v>-92</v>
      </c>
      <c r="Y34">
        <v>-31004</v>
      </c>
      <c r="Z34">
        <v>17197263</v>
      </c>
      <c r="AB34">
        <v>387</v>
      </c>
      <c r="AC34">
        <v>130419</v>
      </c>
      <c r="AD34">
        <v>-112</v>
      </c>
      <c r="AE34">
        <v>-37744</v>
      </c>
      <c r="AF34">
        <v>17295085</v>
      </c>
      <c r="AH34">
        <v>-335</v>
      </c>
      <c r="AI34">
        <v>-112895</v>
      </c>
      <c r="AJ34">
        <v>223</v>
      </c>
      <c r="AK34">
        <v>75151</v>
      </c>
      <c r="AL34">
        <v>17189501</v>
      </c>
      <c r="AN34">
        <v>-55</v>
      </c>
      <c r="AO34">
        <v>-18535</v>
      </c>
      <c r="AP34">
        <v>399</v>
      </c>
      <c r="AQ34">
        <v>134463</v>
      </c>
      <c r="AR34">
        <v>17314826</v>
      </c>
    </row>
    <row r="35" spans="1:44" x14ac:dyDescent="0.25">
      <c r="A35">
        <v>33</v>
      </c>
      <c r="B35">
        <v>949</v>
      </c>
      <c r="C35">
        <v>1207</v>
      </c>
      <c r="E35">
        <v>3</v>
      </c>
      <c r="F35">
        <v>32</v>
      </c>
      <c r="G35">
        <f>B2+TRUNC(32*E35*SIN(11/E35))</f>
        <v>-620</v>
      </c>
      <c r="H35">
        <f t="shared" si="0"/>
        <v>-155</v>
      </c>
      <c r="I35">
        <f t="shared" si="1"/>
        <v>-52235</v>
      </c>
      <c r="J35">
        <f>C2+TRUNC(32*E35*COS(11/E35))</f>
        <v>1883</v>
      </c>
      <c r="K35">
        <f t="shared" si="2"/>
        <v>470</v>
      </c>
      <c r="L35">
        <f t="shared" si="3"/>
        <v>158390</v>
      </c>
      <c r="M35">
        <f t="shared" si="5"/>
        <v>39540734</v>
      </c>
      <c r="P35">
        <v>23</v>
      </c>
      <c r="Q35">
        <v>7751</v>
      </c>
      <c r="R35">
        <v>402</v>
      </c>
      <c r="S35">
        <v>135474</v>
      </c>
      <c r="T35">
        <v>17360982</v>
      </c>
      <c r="V35">
        <v>401</v>
      </c>
      <c r="W35">
        <v>135137</v>
      </c>
      <c r="X35">
        <v>-29</v>
      </c>
      <c r="Y35">
        <v>-9773</v>
      </c>
      <c r="Z35">
        <v>17242000</v>
      </c>
      <c r="AB35">
        <v>376</v>
      </c>
      <c r="AC35">
        <v>126712</v>
      </c>
      <c r="AD35">
        <v>-146</v>
      </c>
      <c r="AE35">
        <v>-49202</v>
      </c>
      <c r="AF35">
        <v>17330968</v>
      </c>
      <c r="AH35">
        <v>-322</v>
      </c>
      <c r="AI35">
        <v>-108514</v>
      </c>
      <c r="AJ35">
        <v>242</v>
      </c>
      <c r="AK35">
        <v>81554</v>
      </c>
      <c r="AL35">
        <v>17260860</v>
      </c>
      <c r="AN35">
        <v>-90</v>
      </c>
      <c r="AO35">
        <v>-30330</v>
      </c>
      <c r="AP35">
        <v>393</v>
      </c>
      <c r="AQ35">
        <v>132441</v>
      </c>
      <c r="AR35">
        <v>17338802</v>
      </c>
    </row>
    <row r="36" spans="1:44" x14ac:dyDescent="0.25">
      <c r="A36">
        <v>34</v>
      </c>
      <c r="B36">
        <v>502</v>
      </c>
      <c r="C36">
        <v>1451</v>
      </c>
      <c r="E36">
        <v>3</v>
      </c>
      <c r="F36">
        <v>33</v>
      </c>
      <c r="G36">
        <f>B2+TRUNC(32*E36*SIN(12/E36))</f>
        <v>-644</v>
      </c>
      <c r="H36">
        <f t="shared" si="0"/>
        <v>-161</v>
      </c>
      <c r="I36">
        <f t="shared" si="1"/>
        <v>-54257</v>
      </c>
      <c r="J36">
        <f>C2+TRUNC(32*E36*COS(12/E36))</f>
        <v>1904</v>
      </c>
      <c r="K36">
        <f t="shared" si="2"/>
        <v>476</v>
      </c>
      <c r="L36">
        <f t="shared" si="3"/>
        <v>160412</v>
      </c>
      <c r="M36">
        <f t="shared" si="5"/>
        <v>41782303</v>
      </c>
      <c r="P36">
        <v>-24</v>
      </c>
      <c r="Q36">
        <v>-8088</v>
      </c>
      <c r="R36">
        <v>402</v>
      </c>
      <c r="S36">
        <v>135474</v>
      </c>
      <c r="T36">
        <v>17363502</v>
      </c>
      <c r="V36">
        <v>403</v>
      </c>
      <c r="W36">
        <v>135811</v>
      </c>
      <c r="X36">
        <v>-13</v>
      </c>
      <c r="Y36">
        <v>-4381</v>
      </c>
      <c r="Z36">
        <v>17320845</v>
      </c>
      <c r="AB36">
        <v>356</v>
      </c>
      <c r="AC36">
        <v>119972</v>
      </c>
      <c r="AD36">
        <v>-189</v>
      </c>
      <c r="AE36">
        <v>-63693</v>
      </c>
      <c r="AF36">
        <v>17334379</v>
      </c>
      <c r="AH36">
        <v>-312</v>
      </c>
      <c r="AI36">
        <v>-105144</v>
      </c>
      <c r="AJ36">
        <v>255</v>
      </c>
      <c r="AK36">
        <v>85935</v>
      </c>
      <c r="AL36">
        <v>17304867</v>
      </c>
      <c r="AN36">
        <v>-136</v>
      </c>
      <c r="AO36">
        <v>-45832</v>
      </c>
      <c r="AP36">
        <v>380</v>
      </c>
      <c r="AQ36">
        <v>128060</v>
      </c>
      <c r="AR36">
        <v>17346638</v>
      </c>
    </row>
    <row r="37" spans="1:44" x14ac:dyDescent="0.25">
      <c r="A37">
        <v>35</v>
      </c>
      <c r="B37">
        <v>1396</v>
      </c>
      <c r="C37">
        <v>-639</v>
      </c>
      <c r="E37">
        <v>3</v>
      </c>
      <c r="F37">
        <v>34</v>
      </c>
      <c r="G37">
        <f>B2+TRUNC(32*E37*SIN(13/E37))</f>
        <v>-661</v>
      </c>
      <c r="H37">
        <f t="shared" si="0"/>
        <v>-166</v>
      </c>
      <c r="I37">
        <f t="shared" si="1"/>
        <v>-55942</v>
      </c>
      <c r="J37">
        <f>C2+TRUNC(32*E37*COS(13/E37))</f>
        <v>1931</v>
      </c>
      <c r="K37">
        <f t="shared" si="2"/>
        <v>482</v>
      </c>
      <c r="L37">
        <f t="shared" si="3"/>
        <v>162434</v>
      </c>
      <c r="M37">
        <f t="shared" si="5"/>
        <v>44423440</v>
      </c>
      <c r="P37">
        <v>-46</v>
      </c>
      <c r="Q37">
        <v>-15502</v>
      </c>
      <c r="R37">
        <v>401</v>
      </c>
      <c r="S37">
        <v>135137</v>
      </c>
      <c r="T37">
        <v>17432482</v>
      </c>
      <c r="V37">
        <v>402</v>
      </c>
      <c r="W37">
        <v>135474</v>
      </c>
      <c r="X37">
        <v>-45</v>
      </c>
      <c r="Y37">
        <v>-15165</v>
      </c>
      <c r="Z37">
        <v>17542091</v>
      </c>
      <c r="AB37">
        <v>383</v>
      </c>
      <c r="AC37">
        <v>129071</v>
      </c>
      <c r="AD37">
        <v>-126</v>
      </c>
      <c r="AE37">
        <v>-42462</v>
      </c>
      <c r="AF37">
        <v>17401926</v>
      </c>
      <c r="AH37">
        <v>-361</v>
      </c>
      <c r="AI37">
        <v>-121657</v>
      </c>
      <c r="AJ37">
        <v>182</v>
      </c>
      <c r="AK37">
        <v>61334</v>
      </c>
      <c r="AL37">
        <v>17527418</v>
      </c>
      <c r="AN37">
        <v>-69</v>
      </c>
      <c r="AO37">
        <v>-23253</v>
      </c>
      <c r="AP37">
        <v>398</v>
      </c>
      <c r="AQ37">
        <v>134126</v>
      </c>
      <c r="AR37">
        <v>17425521</v>
      </c>
    </row>
    <row r="38" spans="1:44" x14ac:dyDescent="0.25">
      <c r="A38">
        <v>36</v>
      </c>
      <c r="B38">
        <v>216</v>
      </c>
      <c r="C38">
        <v>-1520</v>
      </c>
      <c r="E38">
        <v>3</v>
      </c>
      <c r="F38">
        <v>35</v>
      </c>
      <c r="G38">
        <f>B2+TRUNC(32*E38*SIN(14/E38))</f>
        <v>-667</v>
      </c>
      <c r="H38">
        <f t="shared" si="0"/>
        <v>-167</v>
      </c>
      <c r="I38">
        <f t="shared" si="1"/>
        <v>-56279</v>
      </c>
      <c r="J38">
        <f>C2+TRUNC(32*E38*COS(14/E38))</f>
        <v>1962</v>
      </c>
      <c r="K38">
        <f t="shared" si="2"/>
        <v>490</v>
      </c>
      <c r="L38">
        <f t="shared" si="3"/>
        <v>165130</v>
      </c>
      <c r="M38">
        <f t="shared" si="5"/>
        <v>47209717</v>
      </c>
      <c r="P38">
        <v>47</v>
      </c>
      <c r="Q38">
        <v>15839</v>
      </c>
      <c r="R38">
        <v>402</v>
      </c>
      <c r="S38">
        <v>135474</v>
      </c>
      <c r="T38">
        <v>17596534</v>
      </c>
      <c r="V38">
        <v>392</v>
      </c>
      <c r="W38">
        <v>132104</v>
      </c>
      <c r="X38">
        <v>-99</v>
      </c>
      <c r="Y38">
        <v>-33363</v>
      </c>
      <c r="Z38">
        <v>17553780</v>
      </c>
      <c r="AB38">
        <v>345</v>
      </c>
      <c r="AC38">
        <v>116265</v>
      </c>
      <c r="AD38">
        <v>-211</v>
      </c>
      <c r="AE38">
        <v>-71107</v>
      </c>
      <c r="AF38">
        <v>17595044</v>
      </c>
      <c r="AH38">
        <v>-333</v>
      </c>
      <c r="AI38">
        <v>-112221</v>
      </c>
      <c r="AJ38">
        <v>230</v>
      </c>
      <c r="AK38">
        <v>77510</v>
      </c>
      <c r="AL38">
        <v>17559237</v>
      </c>
      <c r="AN38">
        <v>-158</v>
      </c>
      <c r="AO38">
        <v>-53246</v>
      </c>
      <c r="AP38">
        <v>372</v>
      </c>
      <c r="AQ38">
        <v>125364</v>
      </c>
      <c r="AR38">
        <v>17549544</v>
      </c>
    </row>
    <row r="39" spans="1:44" x14ac:dyDescent="0.25">
      <c r="A39">
        <v>37</v>
      </c>
      <c r="B39">
        <v>-429</v>
      </c>
      <c r="C39">
        <v>1474</v>
      </c>
      <c r="E39">
        <v>3</v>
      </c>
      <c r="F39">
        <v>36</v>
      </c>
      <c r="G39">
        <f>B2+TRUNC(32*E39*SIN(15/E39))</f>
        <v>-664</v>
      </c>
      <c r="H39">
        <f t="shared" si="0"/>
        <v>-166</v>
      </c>
      <c r="I39">
        <f t="shared" si="1"/>
        <v>-55942</v>
      </c>
      <c r="J39">
        <f>C2+TRUNC(32*E39*COS(15/E39))</f>
        <v>1993</v>
      </c>
      <c r="K39">
        <f t="shared" si="2"/>
        <v>498</v>
      </c>
      <c r="L39">
        <f t="shared" si="3"/>
        <v>167826</v>
      </c>
      <c r="M39">
        <f t="shared" si="5"/>
        <v>49853653</v>
      </c>
      <c r="P39">
        <v>63</v>
      </c>
      <c r="Q39">
        <v>21231</v>
      </c>
      <c r="R39">
        <v>400</v>
      </c>
      <c r="S39">
        <v>134800</v>
      </c>
      <c r="T39">
        <v>17749207</v>
      </c>
      <c r="V39">
        <v>383</v>
      </c>
      <c r="W39">
        <v>129071</v>
      </c>
      <c r="X39">
        <v>-134</v>
      </c>
      <c r="Y39">
        <v>-45158</v>
      </c>
      <c r="Z39">
        <v>17736631</v>
      </c>
      <c r="AB39">
        <v>338</v>
      </c>
      <c r="AC39">
        <v>113906</v>
      </c>
      <c r="AD39">
        <v>-224</v>
      </c>
      <c r="AE39">
        <v>-75488</v>
      </c>
      <c r="AF39">
        <v>17716960</v>
      </c>
      <c r="AH39">
        <v>-372</v>
      </c>
      <c r="AI39">
        <v>-125364</v>
      </c>
      <c r="AJ39">
        <v>163</v>
      </c>
      <c r="AK39">
        <v>54931</v>
      </c>
      <c r="AL39">
        <v>17764539</v>
      </c>
      <c r="AN39">
        <v>-173</v>
      </c>
      <c r="AO39">
        <v>-58301</v>
      </c>
      <c r="AP39">
        <v>367</v>
      </c>
      <c r="AQ39">
        <v>123679</v>
      </c>
      <c r="AR39">
        <v>17722402</v>
      </c>
    </row>
    <row r="40" spans="1:44" x14ac:dyDescent="0.25">
      <c r="A40">
        <v>38</v>
      </c>
      <c r="B40">
        <v>1292</v>
      </c>
      <c r="C40">
        <v>829</v>
      </c>
      <c r="E40">
        <v>3</v>
      </c>
      <c r="F40">
        <v>37</v>
      </c>
      <c r="G40">
        <f>B2+TRUNC(32*E40*SIN(16/E40))</f>
        <v>-650</v>
      </c>
      <c r="H40">
        <f t="shared" si="0"/>
        <v>-163</v>
      </c>
      <c r="I40">
        <f t="shared" si="1"/>
        <v>-54931</v>
      </c>
      <c r="J40">
        <f>C2+TRUNC(32*E40*COS(16/E40))</f>
        <v>2021</v>
      </c>
      <c r="K40">
        <f t="shared" si="2"/>
        <v>505</v>
      </c>
      <c r="L40">
        <f t="shared" si="3"/>
        <v>170185</v>
      </c>
      <c r="M40">
        <f t="shared" si="5"/>
        <v>52000043</v>
      </c>
      <c r="P40">
        <v>31</v>
      </c>
      <c r="Q40">
        <v>10447</v>
      </c>
      <c r="R40">
        <v>404</v>
      </c>
      <c r="S40">
        <v>136148</v>
      </c>
      <c r="T40">
        <v>17798759</v>
      </c>
      <c r="V40">
        <v>387</v>
      </c>
      <c r="W40">
        <v>130419</v>
      </c>
      <c r="X40">
        <v>-121</v>
      </c>
      <c r="Y40">
        <v>-40777</v>
      </c>
      <c r="Z40">
        <v>17759292</v>
      </c>
      <c r="AB40">
        <v>354</v>
      </c>
      <c r="AC40">
        <v>119298</v>
      </c>
      <c r="AD40">
        <v>-197</v>
      </c>
      <c r="AE40">
        <v>-66389</v>
      </c>
      <c r="AF40">
        <v>17767978</v>
      </c>
      <c r="AH40">
        <v>-377</v>
      </c>
      <c r="AI40">
        <v>-127049</v>
      </c>
      <c r="AJ40">
        <v>150</v>
      </c>
      <c r="AK40">
        <v>50550</v>
      </c>
      <c r="AL40">
        <v>17770042</v>
      </c>
      <c r="AN40">
        <v>-83</v>
      </c>
      <c r="AO40">
        <v>-27971</v>
      </c>
      <c r="AP40">
        <v>397</v>
      </c>
      <c r="AQ40">
        <v>133789</v>
      </c>
      <c r="AR40">
        <v>17767668</v>
      </c>
    </row>
    <row r="41" spans="1:44" x14ac:dyDescent="0.25">
      <c r="A41">
        <v>39</v>
      </c>
      <c r="B41">
        <v>1528</v>
      </c>
      <c r="C41">
        <v>-147</v>
      </c>
      <c r="E41">
        <v>3</v>
      </c>
      <c r="F41">
        <v>38</v>
      </c>
      <c r="G41">
        <f>B2+TRUNC(32*E41*SIN(17/E41))</f>
        <v>-627</v>
      </c>
      <c r="H41">
        <f t="shared" si="0"/>
        <v>-157</v>
      </c>
      <c r="I41">
        <f t="shared" si="1"/>
        <v>-52909</v>
      </c>
      <c r="J41">
        <f>C2+TRUNC(32*E41*COS(17/E41))</f>
        <v>2044</v>
      </c>
      <c r="K41">
        <f t="shared" si="2"/>
        <v>511</v>
      </c>
      <c r="L41">
        <f t="shared" si="3"/>
        <v>172207</v>
      </c>
      <c r="M41">
        <f t="shared" si="5"/>
        <v>53490266</v>
      </c>
      <c r="P41">
        <v>-32</v>
      </c>
      <c r="Q41">
        <v>-10784</v>
      </c>
      <c r="R41">
        <v>404</v>
      </c>
      <c r="S41">
        <v>136148</v>
      </c>
      <c r="T41">
        <v>17802148</v>
      </c>
      <c r="V41">
        <v>406</v>
      </c>
      <c r="W41">
        <v>136822</v>
      </c>
      <c r="X41">
        <v>-22</v>
      </c>
      <c r="Y41">
        <v>-7414</v>
      </c>
      <c r="Z41">
        <v>17950758</v>
      </c>
      <c r="AB41">
        <v>381</v>
      </c>
      <c r="AC41">
        <v>128397</v>
      </c>
      <c r="AD41">
        <v>-140</v>
      </c>
      <c r="AE41">
        <v>-47180</v>
      </c>
      <c r="AF41">
        <v>17801500</v>
      </c>
      <c r="AH41">
        <v>-321</v>
      </c>
      <c r="AI41">
        <v>-108177</v>
      </c>
      <c r="AJ41">
        <v>250</v>
      </c>
      <c r="AK41">
        <v>84250</v>
      </c>
      <c r="AL41">
        <v>17971264</v>
      </c>
      <c r="AN41">
        <v>-143</v>
      </c>
      <c r="AO41">
        <v>-48191</v>
      </c>
      <c r="AP41">
        <v>379</v>
      </c>
      <c r="AQ41">
        <v>127723</v>
      </c>
      <c r="AR41">
        <v>17768518</v>
      </c>
    </row>
    <row r="42" spans="1:44" x14ac:dyDescent="0.25">
      <c r="A42">
        <v>40</v>
      </c>
      <c r="B42">
        <v>1492</v>
      </c>
      <c r="C42">
        <v>361</v>
      </c>
      <c r="E42">
        <v>3</v>
      </c>
      <c r="F42">
        <v>39</v>
      </c>
      <c r="G42">
        <f>B2+TRUNC(32*E42*SIN(18/E42))</f>
        <v>-598</v>
      </c>
      <c r="H42">
        <f t="shared" si="0"/>
        <v>-150</v>
      </c>
      <c r="I42">
        <f t="shared" si="1"/>
        <v>-50550</v>
      </c>
      <c r="J42">
        <f>C2+TRUNC(32*E42*COS(18/E42))</f>
        <v>2058</v>
      </c>
      <c r="K42">
        <f t="shared" si="2"/>
        <v>514</v>
      </c>
      <c r="L42">
        <f t="shared" si="3"/>
        <v>173218</v>
      </c>
      <c r="M42">
        <f t="shared" si="5"/>
        <v>54004108</v>
      </c>
      <c r="P42">
        <v>-53</v>
      </c>
      <c r="Q42">
        <v>-17861</v>
      </c>
      <c r="R42">
        <v>404</v>
      </c>
      <c r="S42">
        <v>136148</v>
      </c>
      <c r="T42">
        <v>18152616</v>
      </c>
      <c r="V42">
        <v>393</v>
      </c>
      <c r="W42">
        <v>132441</v>
      </c>
      <c r="X42">
        <v>-107</v>
      </c>
      <c r="Y42">
        <v>-36059</v>
      </c>
      <c r="Z42">
        <v>18025295</v>
      </c>
      <c r="AB42">
        <v>389</v>
      </c>
      <c r="AC42">
        <v>131093</v>
      </c>
      <c r="AD42">
        <v>-120</v>
      </c>
      <c r="AE42">
        <v>-40440</v>
      </c>
      <c r="AF42">
        <v>18125536</v>
      </c>
      <c r="AH42">
        <v>-367</v>
      </c>
      <c r="AI42">
        <v>-123679</v>
      </c>
      <c r="AJ42">
        <v>177</v>
      </c>
      <c r="AK42">
        <v>59649</v>
      </c>
      <c r="AL42">
        <v>18021804</v>
      </c>
      <c r="AN42">
        <v>-62</v>
      </c>
      <c r="AO42">
        <v>-20894</v>
      </c>
      <c r="AP42">
        <v>403</v>
      </c>
      <c r="AQ42">
        <v>135811</v>
      </c>
      <c r="AR42">
        <v>18158139</v>
      </c>
    </row>
    <row r="43" spans="1:44" x14ac:dyDescent="0.25">
      <c r="A43">
        <v>41</v>
      </c>
      <c r="B43">
        <v>-292</v>
      </c>
      <c r="C43">
        <v>-1507</v>
      </c>
      <c r="E43">
        <v>4</v>
      </c>
      <c r="F43">
        <v>40</v>
      </c>
      <c r="G43">
        <f>B2+TRUNC(32*E43*SIN(0/E43))</f>
        <v>-572</v>
      </c>
      <c r="H43">
        <f t="shared" si="0"/>
        <v>-143</v>
      </c>
      <c r="I43">
        <f t="shared" si="1"/>
        <v>-48191</v>
      </c>
      <c r="J43">
        <f>C2+TRUNC(32*E43*COS(0/E43))</f>
        <v>2094</v>
      </c>
      <c r="K43">
        <f t="shared" si="2"/>
        <v>523</v>
      </c>
      <c r="L43">
        <f t="shared" si="3"/>
        <v>176251</v>
      </c>
      <c r="M43">
        <f t="shared" si="5"/>
        <v>56840019</v>
      </c>
      <c r="P43">
        <v>-67</v>
      </c>
      <c r="Q43">
        <v>-22579</v>
      </c>
      <c r="R43">
        <v>402</v>
      </c>
      <c r="S43">
        <v>135474</v>
      </c>
      <c r="T43">
        <v>18189146</v>
      </c>
      <c r="V43">
        <v>405</v>
      </c>
      <c r="W43">
        <v>136485</v>
      </c>
      <c r="X43">
        <v>-38</v>
      </c>
      <c r="Y43">
        <v>-12806</v>
      </c>
      <c r="Z43">
        <v>18067654</v>
      </c>
      <c r="AB43">
        <v>371</v>
      </c>
      <c r="AC43">
        <v>125027</v>
      </c>
      <c r="AD43">
        <v>-169</v>
      </c>
      <c r="AE43">
        <v>-56953</v>
      </c>
      <c r="AF43">
        <v>18165612</v>
      </c>
      <c r="AH43">
        <v>-331</v>
      </c>
      <c r="AI43">
        <v>-111547</v>
      </c>
      <c r="AJ43">
        <v>238</v>
      </c>
      <c r="AK43">
        <v>80206</v>
      </c>
      <c r="AL43">
        <v>18057645</v>
      </c>
      <c r="AN43">
        <v>-113</v>
      </c>
      <c r="AO43">
        <v>-38081</v>
      </c>
      <c r="AP43">
        <v>392</v>
      </c>
      <c r="AQ43">
        <v>132104</v>
      </c>
      <c r="AR43">
        <v>18183906</v>
      </c>
    </row>
    <row r="44" spans="1:44" x14ac:dyDescent="0.25">
      <c r="A44">
        <v>42</v>
      </c>
      <c r="B44">
        <v>-1162</v>
      </c>
      <c r="C44">
        <v>-1003</v>
      </c>
      <c r="E44">
        <v>4</v>
      </c>
      <c r="F44">
        <v>41</v>
      </c>
      <c r="G44">
        <f>B2+TRUNC(32*E44*SIN(1/E44))</f>
        <v>-541</v>
      </c>
      <c r="H44">
        <f t="shared" si="0"/>
        <v>-136</v>
      </c>
      <c r="I44">
        <f t="shared" si="1"/>
        <v>-45832</v>
      </c>
      <c r="J44">
        <f>C2+TRUNC(32*E44*COS(1/E44))</f>
        <v>2090</v>
      </c>
      <c r="K44">
        <f t="shared" si="2"/>
        <v>522</v>
      </c>
      <c r="L44">
        <f t="shared" si="3"/>
        <v>175914</v>
      </c>
      <c r="M44">
        <f t="shared" si="5"/>
        <v>55610571</v>
      </c>
      <c r="P44">
        <v>-2</v>
      </c>
      <c r="Q44">
        <v>-674</v>
      </c>
      <c r="R44">
        <v>408</v>
      </c>
      <c r="S44">
        <v>137496</v>
      </c>
      <c r="T44">
        <v>18205090</v>
      </c>
      <c r="V44">
        <v>408</v>
      </c>
      <c r="W44">
        <v>137496</v>
      </c>
      <c r="X44">
        <v>-7</v>
      </c>
      <c r="Y44">
        <v>-2359</v>
      </c>
      <c r="Z44">
        <v>18169417</v>
      </c>
      <c r="AB44">
        <v>393</v>
      </c>
      <c r="AC44">
        <v>132441</v>
      </c>
      <c r="AD44">
        <v>-108</v>
      </c>
      <c r="AE44">
        <v>-36396</v>
      </c>
      <c r="AF44">
        <v>18177138</v>
      </c>
      <c r="AH44">
        <v>-312</v>
      </c>
      <c r="AI44">
        <v>-105144</v>
      </c>
      <c r="AJ44">
        <v>263</v>
      </c>
      <c r="AK44">
        <v>88631</v>
      </c>
      <c r="AL44">
        <v>18170890</v>
      </c>
      <c r="AN44">
        <v>-49</v>
      </c>
      <c r="AO44">
        <v>-16513</v>
      </c>
      <c r="AP44">
        <v>405</v>
      </c>
      <c r="AQ44">
        <v>136485</v>
      </c>
      <c r="AR44">
        <v>18190784</v>
      </c>
    </row>
    <row r="45" spans="1:44" x14ac:dyDescent="0.25">
      <c r="A45">
        <v>43</v>
      </c>
      <c r="B45">
        <v>-1426</v>
      </c>
      <c r="C45">
        <v>-568</v>
      </c>
      <c r="E45">
        <v>4</v>
      </c>
      <c r="F45">
        <v>42</v>
      </c>
      <c r="G45">
        <f>B2+TRUNC(32*E45*SIN(2/E45))</f>
        <v>-511</v>
      </c>
      <c r="H45">
        <f t="shared" si="0"/>
        <v>-128</v>
      </c>
      <c r="I45">
        <f t="shared" si="1"/>
        <v>-43136</v>
      </c>
      <c r="J45">
        <f>C2+TRUNC(32*E45*COS(2/E45))</f>
        <v>2078</v>
      </c>
      <c r="K45">
        <f t="shared" si="2"/>
        <v>519</v>
      </c>
      <c r="L45">
        <f t="shared" si="3"/>
        <v>174903</v>
      </c>
      <c r="M45">
        <f t="shared" si="5"/>
        <v>53680943</v>
      </c>
      <c r="P45">
        <v>6</v>
      </c>
      <c r="Q45">
        <v>2022</v>
      </c>
      <c r="R45">
        <v>408</v>
      </c>
      <c r="S45">
        <v>137496</v>
      </c>
      <c r="T45">
        <v>18213980</v>
      </c>
      <c r="V45">
        <v>400</v>
      </c>
      <c r="W45">
        <v>134800</v>
      </c>
      <c r="X45">
        <v>-78</v>
      </c>
      <c r="Y45">
        <v>-26286</v>
      </c>
      <c r="Z45">
        <v>18191371</v>
      </c>
      <c r="AB45">
        <v>368</v>
      </c>
      <c r="AC45">
        <v>124016</v>
      </c>
      <c r="AD45">
        <v>-176</v>
      </c>
      <c r="AE45">
        <v>-59312</v>
      </c>
      <c r="AF45">
        <v>18226642</v>
      </c>
      <c r="AH45">
        <v>-353</v>
      </c>
      <c r="AI45">
        <v>-118961</v>
      </c>
      <c r="AJ45">
        <v>204</v>
      </c>
      <c r="AK45">
        <v>68748</v>
      </c>
      <c r="AL45">
        <v>18174942</v>
      </c>
      <c r="AN45">
        <v>-121</v>
      </c>
      <c r="AO45">
        <v>-40777</v>
      </c>
      <c r="AP45">
        <v>390</v>
      </c>
      <c r="AQ45">
        <v>131430</v>
      </c>
      <c r="AR45">
        <v>18194305</v>
      </c>
    </row>
    <row r="46" spans="1:44" x14ac:dyDescent="0.25">
      <c r="A46">
        <v>44</v>
      </c>
      <c r="B46" s="2">
        <v>-1472</v>
      </c>
      <c r="C46" s="2">
        <v>435</v>
      </c>
      <c r="D46" t="s">
        <v>105</v>
      </c>
      <c r="E46">
        <v>4</v>
      </c>
      <c r="F46">
        <v>43</v>
      </c>
      <c r="G46">
        <f>B2+TRUNC(32*E46*SIN(3/E46))</f>
        <v>-485</v>
      </c>
      <c r="H46">
        <f t="shared" si="0"/>
        <v>-122</v>
      </c>
      <c r="I46">
        <f t="shared" si="1"/>
        <v>-41114</v>
      </c>
      <c r="J46">
        <f>C2+TRUNC(32*E46*COS(3/E46))</f>
        <v>2059</v>
      </c>
      <c r="K46">
        <f t="shared" si="2"/>
        <v>514</v>
      </c>
      <c r="L46">
        <f t="shared" si="3"/>
        <v>173218</v>
      </c>
      <c r="M46">
        <f t="shared" si="5"/>
        <v>51258864</v>
      </c>
      <c r="P46">
        <v>-10</v>
      </c>
      <c r="Q46">
        <v>-3370</v>
      </c>
      <c r="R46">
        <v>408</v>
      </c>
      <c r="S46">
        <v>137496</v>
      </c>
      <c r="T46">
        <v>18268101</v>
      </c>
      <c r="V46">
        <v>402</v>
      </c>
      <c r="W46">
        <v>135474</v>
      </c>
      <c r="X46">
        <v>-70</v>
      </c>
      <c r="Y46">
        <v>-23590</v>
      </c>
      <c r="Z46">
        <v>18205199</v>
      </c>
      <c r="AB46">
        <v>375</v>
      </c>
      <c r="AC46">
        <v>126375</v>
      </c>
      <c r="AD46">
        <v>-162</v>
      </c>
      <c r="AE46">
        <v>-54594</v>
      </c>
      <c r="AF46">
        <v>18254317</v>
      </c>
      <c r="AH46">
        <v>-349</v>
      </c>
      <c r="AI46">
        <v>-117613</v>
      </c>
      <c r="AJ46">
        <v>211</v>
      </c>
      <c r="AK46">
        <v>71107</v>
      </c>
      <c r="AL46">
        <v>18198414</v>
      </c>
      <c r="AN46">
        <v>-106</v>
      </c>
      <c r="AO46">
        <v>-35722</v>
      </c>
      <c r="AP46">
        <v>394</v>
      </c>
      <c r="AQ46">
        <v>132778</v>
      </c>
      <c r="AR46">
        <v>18256573</v>
      </c>
    </row>
    <row r="47" spans="1:44" x14ac:dyDescent="0.25">
      <c r="A47">
        <v>45</v>
      </c>
      <c r="B47" s="1">
        <v>0</v>
      </c>
      <c r="C47" s="1">
        <v>1024</v>
      </c>
      <c r="D47" t="s">
        <v>106</v>
      </c>
      <c r="E47">
        <v>4</v>
      </c>
      <c r="F47">
        <v>44</v>
      </c>
      <c r="G47">
        <f>B2+TRUNC(32*E47*SIN(4/E47))</f>
        <v>-465</v>
      </c>
      <c r="H47">
        <f t="shared" si="0"/>
        <v>-117</v>
      </c>
      <c r="I47">
        <f t="shared" si="1"/>
        <v>-39429</v>
      </c>
      <c r="J47">
        <f>C2+TRUNC(32*E47*COS(4/E47))</f>
        <v>2035</v>
      </c>
      <c r="K47">
        <f t="shared" si="2"/>
        <v>508</v>
      </c>
      <c r="L47">
        <f t="shared" si="3"/>
        <v>171196</v>
      </c>
      <c r="M47">
        <f t="shared" si="5"/>
        <v>48607668</v>
      </c>
      <c r="P47">
        <v>39</v>
      </c>
      <c r="Q47">
        <v>13143</v>
      </c>
      <c r="R47">
        <v>407</v>
      </c>
      <c r="S47">
        <v>137159</v>
      </c>
      <c r="T47">
        <v>18359195</v>
      </c>
      <c r="V47">
        <v>404</v>
      </c>
      <c r="W47">
        <v>136148</v>
      </c>
      <c r="X47">
        <v>-62</v>
      </c>
      <c r="Y47">
        <v>-20894</v>
      </c>
      <c r="Z47">
        <v>18327961</v>
      </c>
      <c r="AB47">
        <v>345</v>
      </c>
      <c r="AC47">
        <v>116265</v>
      </c>
      <c r="AD47">
        <v>-219</v>
      </c>
      <c r="AE47">
        <v>-73803</v>
      </c>
      <c r="AF47">
        <v>18315907</v>
      </c>
      <c r="AH47">
        <v>-346</v>
      </c>
      <c r="AI47">
        <v>-116602</v>
      </c>
      <c r="AJ47">
        <v>218</v>
      </c>
      <c r="AK47">
        <v>73466</v>
      </c>
      <c r="AL47">
        <v>18288089</v>
      </c>
      <c r="AN47">
        <v>-166</v>
      </c>
      <c r="AO47">
        <v>-55942</v>
      </c>
      <c r="AP47">
        <v>373</v>
      </c>
      <c r="AQ47">
        <v>125701</v>
      </c>
      <c r="AR47">
        <v>18312839</v>
      </c>
    </row>
    <row r="48" spans="1:44" x14ac:dyDescent="0.25">
      <c r="A48">
        <v>46</v>
      </c>
      <c r="B48">
        <v>931</v>
      </c>
      <c r="C48">
        <v>-426</v>
      </c>
      <c r="E48">
        <v>4</v>
      </c>
      <c r="F48">
        <v>45</v>
      </c>
      <c r="G48">
        <f>B2+TRUNC(32*E48*SIN(5/E48))</f>
        <v>-451</v>
      </c>
      <c r="H48">
        <f t="shared" si="0"/>
        <v>-113</v>
      </c>
      <c r="I48">
        <f t="shared" si="1"/>
        <v>-38081</v>
      </c>
      <c r="J48">
        <f>C2+TRUNC(32*E48*COS(5/E48))</f>
        <v>2006</v>
      </c>
      <c r="K48">
        <f t="shared" si="2"/>
        <v>501</v>
      </c>
      <c r="L48">
        <f t="shared" si="3"/>
        <v>168837</v>
      </c>
      <c r="M48">
        <f t="shared" si="5"/>
        <v>45750332</v>
      </c>
      <c r="P48">
        <v>-40</v>
      </c>
      <c r="Q48">
        <v>-13480</v>
      </c>
      <c r="R48">
        <v>407</v>
      </c>
      <c r="S48">
        <v>137159</v>
      </c>
      <c r="T48">
        <v>18363487</v>
      </c>
      <c r="V48">
        <v>400</v>
      </c>
      <c r="W48">
        <v>134800</v>
      </c>
      <c r="X48">
        <v>-86</v>
      </c>
      <c r="Y48">
        <v>-28982</v>
      </c>
      <c r="Z48">
        <v>18345308</v>
      </c>
      <c r="AB48">
        <v>386</v>
      </c>
      <c r="AC48">
        <v>130082</v>
      </c>
      <c r="AD48">
        <v>-134</v>
      </c>
      <c r="AE48">
        <v>-45158</v>
      </c>
      <c r="AF48">
        <v>18336770</v>
      </c>
      <c r="AH48">
        <v>-358</v>
      </c>
      <c r="AI48">
        <v>-120646</v>
      </c>
      <c r="AJ48">
        <v>198</v>
      </c>
      <c r="AK48">
        <v>66726</v>
      </c>
      <c r="AL48">
        <v>18340457</v>
      </c>
      <c r="AN48">
        <v>-151</v>
      </c>
      <c r="AO48">
        <v>-50887</v>
      </c>
      <c r="AP48">
        <v>380</v>
      </c>
      <c r="AQ48">
        <v>128060</v>
      </c>
      <c r="AR48">
        <v>18321358</v>
      </c>
    </row>
    <row r="49" spans="1:44" x14ac:dyDescent="0.25">
      <c r="A49">
        <v>47</v>
      </c>
      <c r="B49">
        <v>-286</v>
      </c>
      <c r="C49">
        <v>983</v>
      </c>
      <c r="E49">
        <v>4</v>
      </c>
      <c r="F49">
        <v>46</v>
      </c>
      <c r="G49">
        <f>B2+TRUNC(32*E49*SIN(6/E49))</f>
        <v>-445</v>
      </c>
      <c r="H49">
        <f t="shared" si="0"/>
        <v>-112</v>
      </c>
      <c r="I49">
        <f t="shared" si="1"/>
        <v>-37744</v>
      </c>
      <c r="J49">
        <f>C2+TRUNC(32*E49*COS(6/E49))</f>
        <v>1975</v>
      </c>
      <c r="K49">
        <f t="shared" si="2"/>
        <v>493</v>
      </c>
      <c r="L49">
        <f t="shared" si="3"/>
        <v>166141</v>
      </c>
      <c r="M49">
        <f t="shared" si="5"/>
        <v>43005265</v>
      </c>
      <c r="P49">
        <v>54</v>
      </c>
      <c r="Q49">
        <v>18198</v>
      </c>
      <c r="R49">
        <v>405</v>
      </c>
      <c r="S49">
        <v>136485</v>
      </c>
      <c r="T49">
        <v>18371098</v>
      </c>
      <c r="V49">
        <v>389</v>
      </c>
      <c r="W49">
        <v>131093</v>
      </c>
      <c r="X49">
        <v>-128</v>
      </c>
      <c r="Y49">
        <v>-43136</v>
      </c>
      <c r="Z49">
        <v>18560587</v>
      </c>
      <c r="AB49">
        <v>354</v>
      </c>
      <c r="AC49">
        <v>119298</v>
      </c>
      <c r="AD49">
        <v>-205</v>
      </c>
      <c r="AE49">
        <v>-69085</v>
      </c>
      <c r="AF49">
        <v>18352052</v>
      </c>
      <c r="AH49">
        <v>-378</v>
      </c>
      <c r="AI49">
        <v>-127386</v>
      </c>
      <c r="AJ49">
        <v>159</v>
      </c>
      <c r="AK49">
        <v>53583</v>
      </c>
      <c r="AL49">
        <v>18550772</v>
      </c>
      <c r="AN49">
        <v>-76</v>
      </c>
      <c r="AO49">
        <v>-25612</v>
      </c>
      <c r="AP49">
        <v>402</v>
      </c>
      <c r="AQ49">
        <v>135474</v>
      </c>
      <c r="AR49">
        <v>18360607</v>
      </c>
    </row>
    <row r="50" spans="1:44" x14ac:dyDescent="0.25">
      <c r="A50">
        <v>48</v>
      </c>
      <c r="B50">
        <v>1021</v>
      </c>
      <c r="C50">
        <v>72</v>
      </c>
      <c r="E50">
        <v>4</v>
      </c>
      <c r="F50">
        <v>47</v>
      </c>
      <c r="G50">
        <f>B2+TRUNC(32*E50*SIN(7/E50))</f>
        <v>-447</v>
      </c>
      <c r="H50">
        <f t="shared" si="0"/>
        <v>-112</v>
      </c>
      <c r="I50">
        <f t="shared" si="1"/>
        <v>-37744</v>
      </c>
      <c r="J50">
        <f>C2+TRUNC(32*E50*COS(7/E50))</f>
        <v>1944</v>
      </c>
      <c r="K50">
        <f t="shared" si="2"/>
        <v>486</v>
      </c>
      <c r="L50">
        <f t="shared" si="3"/>
        <v>163782</v>
      </c>
      <c r="M50">
        <f t="shared" si="5"/>
        <v>40529928</v>
      </c>
      <c r="P50">
        <v>14</v>
      </c>
      <c r="Q50">
        <v>4718</v>
      </c>
      <c r="R50">
        <v>409</v>
      </c>
      <c r="S50">
        <v>137833</v>
      </c>
      <c r="T50">
        <v>18429958</v>
      </c>
      <c r="V50">
        <v>406</v>
      </c>
      <c r="W50">
        <v>136822</v>
      </c>
      <c r="X50">
        <v>-55</v>
      </c>
      <c r="Y50">
        <v>-18535</v>
      </c>
      <c r="Z50">
        <v>18582555</v>
      </c>
      <c r="AB50">
        <v>366</v>
      </c>
      <c r="AC50">
        <v>123342</v>
      </c>
      <c r="AD50">
        <v>-184</v>
      </c>
      <c r="AE50">
        <v>-62008</v>
      </c>
      <c r="AF50">
        <v>18415111</v>
      </c>
      <c r="AH50">
        <v>-343</v>
      </c>
      <c r="AI50">
        <v>-115591</v>
      </c>
      <c r="AJ50">
        <v>226</v>
      </c>
      <c r="AK50">
        <v>76162</v>
      </c>
      <c r="AL50">
        <v>18568322</v>
      </c>
      <c r="AN50">
        <v>-129</v>
      </c>
      <c r="AO50">
        <v>-43473</v>
      </c>
      <c r="AP50">
        <v>388</v>
      </c>
      <c r="AQ50">
        <v>130756</v>
      </c>
      <c r="AR50">
        <v>18417432</v>
      </c>
    </row>
    <row r="51" spans="1:44" x14ac:dyDescent="0.25">
      <c r="A51">
        <v>49</v>
      </c>
      <c r="B51">
        <v>861</v>
      </c>
      <c r="C51">
        <v>553</v>
      </c>
      <c r="E51">
        <v>4</v>
      </c>
      <c r="F51">
        <v>48</v>
      </c>
      <c r="G51">
        <f>B2+TRUNC(32*E51*SIN(8/E51))</f>
        <v>-456</v>
      </c>
      <c r="H51">
        <f t="shared" si="0"/>
        <v>-114</v>
      </c>
      <c r="I51">
        <f t="shared" si="1"/>
        <v>-38418</v>
      </c>
      <c r="J51">
        <f>C2+TRUNC(32*E51*COS(8/E51))</f>
        <v>1913</v>
      </c>
      <c r="K51">
        <f t="shared" si="2"/>
        <v>478</v>
      </c>
      <c r="L51">
        <f t="shared" si="3"/>
        <v>161086</v>
      </c>
      <c r="M51">
        <f t="shared" si="5"/>
        <v>38291443</v>
      </c>
      <c r="P51">
        <v>-17</v>
      </c>
      <c r="Q51">
        <v>-5729</v>
      </c>
      <c r="R51">
        <v>409</v>
      </c>
      <c r="S51">
        <v>137833</v>
      </c>
      <c r="T51">
        <v>18492311</v>
      </c>
      <c r="V51">
        <v>400</v>
      </c>
      <c r="W51">
        <v>134800</v>
      </c>
      <c r="X51">
        <v>-94</v>
      </c>
      <c r="Y51">
        <v>-31678</v>
      </c>
      <c r="Z51">
        <v>18650361</v>
      </c>
      <c r="AB51">
        <v>379</v>
      </c>
      <c r="AC51">
        <v>127723</v>
      </c>
      <c r="AD51">
        <v>-155</v>
      </c>
      <c r="AE51">
        <v>-52235</v>
      </c>
      <c r="AF51">
        <v>18489793</v>
      </c>
      <c r="AH51">
        <v>-363</v>
      </c>
      <c r="AI51">
        <v>-122331</v>
      </c>
      <c r="AJ51">
        <v>192</v>
      </c>
      <c r="AK51">
        <v>64704</v>
      </c>
      <c r="AL51">
        <v>18617664</v>
      </c>
      <c r="AN51">
        <v>-98</v>
      </c>
      <c r="AO51">
        <v>-33026</v>
      </c>
      <c r="AP51">
        <v>398</v>
      </c>
      <c r="AQ51">
        <v>134126</v>
      </c>
      <c r="AR51">
        <v>18498642</v>
      </c>
    </row>
    <row r="52" spans="1:44" x14ac:dyDescent="0.25">
      <c r="A52">
        <v>50</v>
      </c>
      <c r="B52">
        <v>612</v>
      </c>
      <c r="C52">
        <v>-820</v>
      </c>
      <c r="E52">
        <v>4</v>
      </c>
      <c r="F52">
        <v>49</v>
      </c>
      <c r="G52">
        <f>B2+TRUNC(32*E52*SIN(9/E52))</f>
        <v>-473</v>
      </c>
      <c r="H52">
        <f t="shared" si="0"/>
        <v>-119</v>
      </c>
      <c r="I52">
        <f t="shared" si="1"/>
        <v>-40103</v>
      </c>
      <c r="J52">
        <f>C2+TRUNC(32*E52*COS(9/E52))</f>
        <v>1886</v>
      </c>
      <c r="K52">
        <f t="shared" si="2"/>
        <v>471</v>
      </c>
      <c r="L52">
        <f t="shared" si="3"/>
        <v>158727</v>
      </c>
      <c r="M52">
        <f t="shared" si="5"/>
        <v>36592336</v>
      </c>
      <c r="P52">
        <v>70</v>
      </c>
      <c r="Q52">
        <v>23590</v>
      </c>
      <c r="R52">
        <v>405</v>
      </c>
      <c r="S52">
        <v>136485</v>
      </c>
      <c r="T52">
        <v>18701127</v>
      </c>
      <c r="V52">
        <v>394</v>
      </c>
      <c r="W52">
        <v>132778</v>
      </c>
      <c r="X52">
        <v>-115</v>
      </c>
      <c r="Y52">
        <v>-38755</v>
      </c>
      <c r="Z52">
        <v>18672976</v>
      </c>
      <c r="AB52">
        <v>339</v>
      </c>
      <c r="AC52">
        <v>114243</v>
      </c>
      <c r="AD52">
        <v>-232</v>
      </c>
      <c r="AE52">
        <v>-78184</v>
      </c>
      <c r="AF52">
        <v>18661294</v>
      </c>
      <c r="AH52">
        <v>-373</v>
      </c>
      <c r="AI52">
        <v>-125701</v>
      </c>
      <c r="AJ52">
        <v>172</v>
      </c>
      <c r="AK52">
        <v>57964</v>
      </c>
      <c r="AL52">
        <v>18651079</v>
      </c>
      <c r="AN52">
        <v>-181</v>
      </c>
      <c r="AO52">
        <v>-60997</v>
      </c>
      <c r="AP52">
        <v>369</v>
      </c>
      <c r="AQ52">
        <v>124353</v>
      </c>
      <c r="AR52">
        <v>18681343</v>
      </c>
    </row>
    <row r="53" spans="1:44" x14ac:dyDescent="0.25">
      <c r="A53">
        <v>51</v>
      </c>
      <c r="B53">
        <v>-722</v>
      </c>
      <c r="C53">
        <v>725</v>
      </c>
      <c r="E53">
        <v>4</v>
      </c>
      <c r="F53">
        <v>50</v>
      </c>
      <c r="G53">
        <f>B2+TRUNC(32*E53*SIN(10/E53))</f>
        <v>-496</v>
      </c>
      <c r="H53">
        <f t="shared" si="0"/>
        <v>-124</v>
      </c>
      <c r="I53">
        <f t="shared" si="1"/>
        <v>-41788</v>
      </c>
      <c r="J53">
        <f>C2+TRUNC(32*E53*COS(10/E53))</f>
        <v>1864</v>
      </c>
      <c r="K53">
        <f t="shared" si="2"/>
        <v>466</v>
      </c>
      <c r="L53">
        <f t="shared" si="3"/>
        <v>157042</v>
      </c>
      <c r="M53">
        <f t="shared" si="5"/>
        <v>35436056</v>
      </c>
      <c r="P53">
        <v>22</v>
      </c>
      <c r="Q53">
        <v>7414</v>
      </c>
      <c r="R53">
        <v>410</v>
      </c>
      <c r="S53">
        <v>138170</v>
      </c>
      <c r="T53">
        <v>18721392</v>
      </c>
      <c r="V53">
        <v>409</v>
      </c>
      <c r="W53">
        <v>137833</v>
      </c>
      <c r="X53">
        <v>-31</v>
      </c>
      <c r="Y53">
        <v>-10447</v>
      </c>
      <c r="Z53">
        <v>18679061</v>
      </c>
      <c r="AB53">
        <v>364</v>
      </c>
      <c r="AC53">
        <v>122668</v>
      </c>
      <c r="AD53">
        <v>-192</v>
      </c>
      <c r="AE53">
        <v>-64704</v>
      </c>
      <c r="AF53">
        <v>18755024</v>
      </c>
      <c r="AH53">
        <v>-329</v>
      </c>
      <c r="AI53">
        <v>-110873</v>
      </c>
      <c r="AJ53">
        <v>246</v>
      </c>
      <c r="AK53">
        <v>82902</v>
      </c>
      <c r="AL53">
        <v>18663948</v>
      </c>
      <c r="AN53">
        <v>-137</v>
      </c>
      <c r="AO53">
        <v>-46169</v>
      </c>
      <c r="AP53">
        <v>387</v>
      </c>
      <c r="AQ53">
        <v>130419</v>
      </c>
      <c r="AR53">
        <v>18713819</v>
      </c>
    </row>
    <row r="54" spans="1:44" x14ac:dyDescent="0.25">
      <c r="A54">
        <v>52</v>
      </c>
      <c r="B54">
        <v>144</v>
      </c>
      <c r="C54">
        <v>-1013</v>
      </c>
      <c r="E54">
        <v>4</v>
      </c>
      <c r="F54">
        <v>51</v>
      </c>
      <c r="G54">
        <f>B2+TRUNC(32*E54*SIN(11/E54))</f>
        <v>-524</v>
      </c>
      <c r="H54">
        <f t="shared" si="0"/>
        <v>-131</v>
      </c>
      <c r="I54">
        <f t="shared" si="1"/>
        <v>-44147</v>
      </c>
      <c r="J54">
        <f>C2+TRUNC(32*E54*COS(11/E54))</f>
        <v>1848</v>
      </c>
      <c r="K54">
        <f t="shared" si="2"/>
        <v>462</v>
      </c>
      <c r="L54">
        <f t="shared" si="3"/>
        <v>155694</v>
      </c>
      <c r="M54">
        <f t="shared" si="5"/>
        <v>34851170</v>
      </c>
      <c r="P54">
        <v>-25</v>
      </c>
      <c r="Q54">
        <v>-8425</v>
      </c>
      <c r="R54">
        <v>411</v>
      </c>
      <c r="S54">
        <v>138507</v>
      </c>
      <c r="T54">
        <v>18884587</v>
      </c>
      <c r="V54">
        <v>386</v>
      </c>
      <c r="W54">
        <v>130082</v>
      </c>
      <c r="X54">
        <v>-141</v>
      </c>
      <c r="Y54">
        <v>-47517</v>
      </c>
      <c r="Z54">
        <v>18690500</v>
      </c>
      <c r="AB54">
        <v>384</v>
      </c>
      <c r="AC54">
        <v>129408</v>
      </c>
      <c r="AD54">
        <v>-149</v>
      </c>
      <c r="AE54">
        <v>-50213</v>
      </c>
      <c r="AF54">
        <v>18856687</v>
      </c>
      <c r="AH54">
        <v>-384</v>
      </c>
      <c r="AI54">
        <v>-129408</v>
      </c>
      <c r="AJ54">
        <v>147</v>
      </c>
      <c r="AK54">
        <v>49539</v>
      </c>
      <c r="AL54">
        <v>18689629</v>
      </c>
      <c r="AN54">
        <v>-91</v>
      </c>
      <c r="AO54">
        <v>-30667</v>
      </c>
      <c r="AP54">
        <v>401</v>
      </c>
      <c r="AQ54">
        <v>135137</v>
      </c>
      <c r="AR54">
        <v>18869571</v>
      </c>
    </row>
    <row r="55" spans="1:44" x14ac:dyDescent="0.25">
      <c r="A55">
        <v>53</v>
      </c>
      <c r="B55">
        <v>-359</v>
      </c>
      <c r="C55">
        <v>-958</v>
      </c>
      <c r="E55">
        <v>4</v>
      </c>
      <c r="F55">
        <v>52</v>
      </c>
      <c r="G55">
        <f>B2+TRUNC(32*E55*SIN(12/E55))</f>
        <v>-554</v>
      </c>
      <c r="H55">
        <f t="shared" si="0"/>
        <v>-139</v>
      </c>
      <c r="I55">
        <f t="shared" si="1"/>
        <v>-46843</v>
      </c>
      <c r="J55">
        <f>C2+TRUNC(32*E55*COS(12/E55))</f>
        <v>1840</v>
      </c>
      <c r="K55">
        <f t="shared" si="2"/>
        <v>460</v>
      </c>
      <c r="L55">
        <f t="shared" si="3"/>
        <v>155020</v>
      </c>
      <c r="M55">
        <f t="shared" si="5"/>
        <v>34904766</v>
      </c>
      <c r="P55">
        <v>-60</v>
      </c>
      <c r="Q55">
        <v>-20220</v>
      </c>
      <c r="R55">
        <v>408</v>
      </c>
      <c r="S55">
        <v>137496</v>
      </c>
      <c r="T55">
        <v>18999681</v>
      </c>
      <c r="V55">
        <v>411</v>
      </c>
      <c r="W55">
        <v>138507</v>
      </c>
      <c r="X55">
        <v>-16</v>
      </c>
      <c r="Y55">
        <v>-5392</v>
      </c>
      <c r="Z55">
        <v>18797371</v>
      </c>
      <c r="AB55">
        <v>396</v>
      </c>
      <c r="AC55">
        <v>133452</v>
      </c>
      <c r="AD55">
        <v>-116</v>
      </c>
      <c r="AE55">
        <v>-39092</v>
      </c>
      <c r="AF55">
        <v>19006056</v>
      </c>
      <c r="AH55">
        <v>-320</v>
      </c>
      <c r="AI55">
        <v>-107840</v>
      </c>
      <c r="AJ55">
        <v>258</v>
      </c>
      <c r="AK55">
        <v>86946</v>
      </c>
      <c r="AL55">
        <v>18767000</v>
      </c>
      <c r="AN55">
        <v>-57</v>
      </c>
      <c r="AO55">
        <v>-19209</v>
      </c>
      <c r="AP55">
        <v>408</v>
      </c>
      <c r="AQ55">
        <v>137496</v>
      </c>
      <c r="AR55">
        <v>18993558</v>
      </c>
    </row>
    <row r="56" spans="1:44" x14ac:dyDescent="0.25">
      <c r="A56">
        <v>54</v>
      </c>
      <c r="B56">
        <v>-774</v>
      </c>
      <c r="C56">
        <v>-669</v>
      </c>
      <c r="E56">
        <v>4</v>
      </c>
      <c r="F56">
        <v>53</v>
      </c>
      <c r="G56">
        <f>B2+TRUNC(32*E56*SIN(13/E56))</f>
        <v>-585</v>
      </c>
      <c r="H56">
        <f t="shared" si="0"/>
        <v>-147</v>
      </c>
      <c r="I56">
        <f t="shared" si="1"/>
        <v>-49539</v>
      </c>
      <c r="J56">
        <f>C2+TRUNC(32*E56*COS(13/E56))</f>
        <v>1839</v>
      </c>
      <c r="K56">
        <f t="shared" si="2"/>
        <v>459</v>
      </c>
      <c r="L56">
        <f t="shared" si="3"/>
        <v>154683</v>
      </c>
      <c r="M56">
        <f t="shared" si="5"/>
        <v>35505314</v>
      </c>
      <c r="P56">
        <v>46</v>
      </c>
      <c r="Q56">
        <v>15502</v>
      </c>
      <c r="R56">
        <v>410</v>
      </c>
      <c r="S56">
        <v>138170</v>
      </c>
      <c r="T56">
        <v>19038994</v>
      </c>
      <c r="V56">
        <v>409</v>
      </c>
      <c r="W56">
        <v>137833</v>
      </c>
      <c r="X56">
        <v>-47</v>
      </c>
      <c r="Y56">
        <v>-15839</v>
      </c>
      <c r="Z56">
        <v>18963098</v>
      </c>
      <c r="AB56">
        <v>392</v>
      </c>
      <c r="AC56">
        <v>132104</v>
      </c>
      <c r="AD56">
        <v>-129</v>
      </c>
      <c r="AE56">
        <v>-43473</v>
      </c>
      <c r="AF56">
        <v>19052442</v>
      </c>
      <c r="AH56">
        <v>-340</v>
      </c>
      <c r="AI56">
        <v>-114580</v>
      </c>
      <c r="AJ56">
        <v>233</v>
      </c>
      <c r="AK56">
        <v>78521</v>
      </c>
      <c r="AL56">
        <v>18955309</v>
      </c>
      <c r="AN56">
        <v>-159</v>
      </c>
      <c r="AO56">
        <v>-53583</v>
      </c>
      <c r="AP56">
        <v>380</v>
      </c>
      <c r="AQ56">
        <v>128060</v>
      </c>
      <c r="AR56">
        <v>18995999</v>
      </c>
    </row>
    <row r="57" spans="1:44" x14ac:dyDescent="0.25">
      <c r="A57">
        <v>55</v>
      </c>
      <c r="B57">
        <v>490</v>
      </c>
      <c r="C57">
        <v>898</v>
      </c>
      <c r="E57">
        <v>4</v>
      </c>
      <c r="F57">
        <v>54</v>
      </c>
      <c r="G57">
        <f>B2+TRUNC(32*E57*SIN(14/E57))</f>
        <v>-616</v>
      </c>
      <c r="H57">
        <f t="shared" si="0"/>
        <v>-154</v>
      </c>
      <c r="I57">
        <f t="shared" si="1"/>
        <v>-51898</v>
      </c>
      <c r="J57">
        <f>C2+TRUNC(32*E57*COS(14/E57))</f>
        <v>1847</v>
      </c>
      <c r="K57">
        <f t="shared" si="2"/>
        <v>461</v>
      </c>
      <c r="L57">
        <f t="shared" si="3"/>
        <v>155357</v>
      </c>
      <c r="M57">
        <f t="shared" si="5"/>
        <v>36788883</v>
      </c>
      <c r="P57">
        <v>-47</v>
      </c>
      <c r="Q57">
        <v>-15839</v>
      </c>
      <c r="R57">
        <v>410</v>
      </c>
      <c r="S57">
        <v>138170</v>
      </c>
      <c r="T57">
        <v>19044174</v>
      </c>
      <c r="V57">
        <v>400</v>
      </c>
      <c r="W57">
        <v>134800</v>
      </c>
      <c r="X57">
        <v>-102</v>
      </c>
      <c r="Y57">
        <v>-34374</v>
      </c>
      <c r="Z57">
        <v>19040669</v>
      </c>
      <c r="AB57">
        <v>353</v>
      </c>
      <c r="AC57">
        <v>118961</v>
      </c>
      <c r="AD57">
        <v>-213</v>
      </c>
      <c r="AE57">
        <v>-71781</v>
      </c>
      <c r="AF57">
        <v>19053280</v>
      </c>
      <c r="AH57">
        <v>-369</v>
      </c>
      <c r="AI57">
        <v>-124353</v>
      </c>
      <c r="AJ57">
        <v>186</v>
      </c>
      <c r="AK57">
        <v>62682</v>
      </c>
      <c r="AL57">
        <v>19068131</v>
      </c>
      <c r="AN57">
        <v>-70</v>
      </c>
      <c r="AO57">
        <v>-23590</v>
      </c>
      <c r="AP57">
        <v>407</v>
      </c>
      <c r="AQ57">
        <v>137159</v>
      </c>
      <c r="AR57">
        <v>19054621</v>
      </c>
    </row>
    <row r="58" spans="1:44" x14ac:dyDescent="0.25">
      <c r="A58">
        <v>56</v>
      </c>
      <c r="B58">
        <v>-981</v>
      </c>
      <c r="C58">
        <v>290</v>
      </c>
      <c r="E58">
        <v>4</v>
      </c>
      <c r="F58">
        <v>55</v>
      </c>
      <c r="G58">
        <f>B2+TRUNC(32*E58*SIN(15/E58))</f>
        <v>-645</v>
      </c>
      <c r="H58">
        <f t="shared" si="0"/>
        <v>-162</v>
      </c>
      <c r="I58">
        <f t="shared" si="1"/>
        <v>-54594</v>
      </c>
      <c r="J58">
        <f>C2+TRUNC(32*E58*COS(15/E58))</f>
        <v>1861</v>
      </c>
      <c r="K58">
        <f t="shared" si="2"/>
        <v>465</v>
      </c>
      <c r="L58">
        <f t="shared" si="3"/>
        <v>156705</v>
      </c>
      <c r="M58">
        <f t="shared" si="5"/>
        <v>38526272</v>
      </c>
      <c r="P58">
        <v>-73</v>
      </c>
      <c r="Q58">
        <v>-24601</v>
      </c>
      <c r="R58">
        <v>407</v>
      </c>
      <c r="S58">
        <v>137159</v>
      </c>
      <c r="T58">
        <v>19158451</v>
      </c>
      <c r="V58">
        <v>413</v>
      </c>
      <c r="W58">
        <v>139181</v>
      </c>
      <c r="X58">
        <v>-1</v>
      </c>
      <c r="Y58">
        <v>-337</v>
      </c>
      <c r="Z58">
        <v>19159529</v>
      </c>
      <c r="AB58">
        <v>400</v>
      </c>
      <c r="AC58">
        <v>134800</v>
      </c>
      <c r="AD58">
        <v>-103</v>
      </c>
      <c r="AE58">
        <v>-34711</v>
      </c>
      <c r="AF58">
        <v>19165455</v>
      </c>
      <c r="AH58">
        <v>-313</v>
      </c>
      <c r="AI58">
        <v>-105481</v>
      </c>
      <c r="AJ58">
        <v>271</v>
      </c>
      <c r="AK58">
        <v>91327</v>
      </c>
      <c r="AL58">
        <v>19150174</v>
      </c>
      <c r="AN58">
        <v>-44</v>
      </c>
      <c r="AO58">
        <v>-14828</v>
      </c>
      <c r="AP58">
        <v>411</v>
      </c>
      <c r="AQ58">
        <v>138507</v>
      </c>
      <c r="AR58">
        <v>19167598</v>
      </c>
    </row>
    <row r="59" spans="1:44" x14ac:dyDescent="0.25">
      <c r="A59">
        <v>57</v>
      </c>
      <c r="B59" s="2">
        <v>-1000</v>
      </c>
      <c r="C59" s="2">
        <v>-215</v>
      </c>
      <c r="D59" t="s">
        <v>106</v>
      </c>
      <c r="E59">
        <v>4</v>
      </c>
      <c r="F59">
        <v>56</v>
      </c>
      <c r="G59">
        <f>B2+TRUNC(32*E59*SIN(16/E59))</f>
        <v>-668</v>
      </c>
      <c r="H59">
        <f t="shared" si="0"/>
        <v>-167</v>
      </c>
      <c r="I59">
        <f t="shared" si="1"/>
        <v>-56279</v>
      </c>
      <c r="J59">
        <f>C2+TRUNC(32*E59*COS(16/E59))</f>
        <v>1883</v>
      </c>
      <c r="K59">
        <f t="shared" si="2"/>
        <v>470</v>
      </c>
      <c r="L59">
        <f t="shared" si="3"/>
        <v>158390</v>
      </c>
      <c r="M59">
        <f t="shared" si="5"/>
        <v>40794545</v>
      </c>
      <c r="P59">
        <v>30</v>
      </c>
      <c r="Q59">
        <v>10110</v>
      </c>
      <c r="R59">
        <v>412</v>
      </c>
      <c r="S59">
        <v>138844</v>
      </c>
      <c r="T59">
        <v>19225657</v>
      </c>
      <c r="V59">
        <v>396</v>
      </c>
      <c r="W59">
        <v>133452</v>
      </c>
      <c r="X59">
        <v>-123</v>
      </c>
      <c r="Y59">
        <v>-41451</v>
      </c>
      <c r="Z59">
        <v>19392749</v>
      </c>
      <c r="AB59">
        <v>362</v>
      </c>
      <c r="AC59">
        <v>121994</v>
      </c>
      <c r="AD59">
        <v>-200</v>
      </c>
      <c r="AE59">
        <v>-67400</v>
      </c>
      <c r="AF59">
        <v>19187329</v>
      </c>
      <c r="AH59">
        <v>-380</v>
      </c>
      <c r="AI59">
        <v>-128060</v>
      </c>
      <c r="AJ59">
        <v>167</v>
      </c>
      <c r="AK59">
        <v>56279</v>
      </c>
      <c r="AL59">
        <v>19424328</v>
      </c>
      <c r="AN59">
        <v>-174</v>
      </c>
      <c r="AO59">
        <v>-58638</v>
      </c>
      <c r="AP59">
        <v>375</v>
      </c>
      <c r="AQ59">
        <v>126375</v>
      </c>
      <c r="AR59">
        <v>19186362</v>
      </c>
    </row>
    <row r="60" spans="1:44" x14ac:dyDescent="0.25">
      <c r="A60">
        <v>58</v>
      </c>
      <c r="B60" s="1">
        <v>0</v>
      </c>
      <c r="C60" s="1">
        <v>512</v>
      </c>
      <c r="D60" t="s">
        <v>107</v>
      </c>
      <c r="E60">
        <v>4</v>
      </c>
      <c r="F60">
        <v>57</v>
      </c>
      <c r="G60">
        <f>B2+TRUNC(32*E60*SIN(17/E60))</f>
        <v>-686</v>
      </c>
      <c r="H60">
        <f t="shared" si="0"/>
        <v>-172</v>
      </c>
      <c r="I60">
        <f t="shared" si="1"/>
        <v>-57964</v>
      </c>
      <c r="J60">
        <f>C2+TRUNC(32*E60*COS(17/E60))</f>
        <v>1909</v>
      </c>
      <c r="K60">
        <f t="shared" si="2"/>
        <v>477</v>
      </c>
      <c r="L60">
        <f t="shared" si="3"/>
        <v>160749</v>
      </c>
      <c r="M60">
        <f t="shared" si="5"/>
        <v>43346464</v>
      </c>
      <c r="P60">
        <v>61</v>
      </c>
      <c r="Q60">
        <v>20557</v>
      </c>
      <c r="R60">
        <v>409</v>
      </c>
      <c r="S60">
        <v>137833</v>
      </c>
      <c r="T60">
        <v>19230371</v>
      </c>
      <c r="V60">
        <v>414</v>
      </c>
      <c r="W60">
        <v>139518</v>
      </c>
      <c r="X60">
        <v>-24</v>
      </c>
      <c r="Y60">
        <v>-8088</v>
      </c>
      <c r="Z60">
        <v>19428559</v>
      </c>
      <c r="AB60">
        <v>346</v>
      </c>
      <c r="AC60">
        <v>116602</v>
      </c>
      <c r="AD60">
        <v>-227</v>
      </c>
      <c r="AE60">
        <v>-76499</v>
      </c>
      <c r="AF60">
        <v>19219750</v>
      </c>
      <c r="AH60">
        <v>-329</v>
      </c>
      <c r="AI60">
        <v>-110873</v>
      </c>
      <c r="AJ60">
        <v>254</v>
      </c>
      <c r="AK60">
        <v>85598</v>
      </c>
      <c r="AL60">
        <v>19447747</v>
      </c>
      <c r="AN60">
        <v>-145</v>
      </c>
      <c r="AO60">
        <v>-48865</v>
      </c>
      <c r="AP60">
        <v>387</v>
      </c>
      <c r="AQ60">
        <v>130419</v>
      </c>
      <c r="AR60">
        <v>19198839</v>
      </c>
    </row>
    <row r="61" spans="1:44" x14ac:dyDescent="0.25">
      <c r="A61">
        <v>59</v>
      </c>
      <c r="B61">
        <v>465</v>
      </c>
      <c r="C61">
        <v>-213</v>
      </c>
      <c r="E61">
        <v>4</v>
      </c>
      <c r="F61">
        <v>58</v>
      </c>
      <c r="G61">
        <f>B2+TRUNC(32*E61*SIN(18/E61))</f>
        <v>-697</v>
      </c>
      <c r="H61">
        <f t="shared" si="0"/>
        <v>-175</v>
      </c>
      <c r="I61">
        <f t="shared" si="1"/>
        <v>-58975</v>
      </c>
      <c r="J61">
        <f>C2+TRUNC(32*E61*COS(18/E61))</f>
        <v>1940</v>
      </c>
      <c r="K61">
        <f t="shared" si="2"/>
        <v>485</v>
      </c>
      <c r="L61">
        <f t="shared" si="3"/>
        <v>163445</v>
      </c>
      <c r="M61">
        <f t="shared" si="5"/>
        <v>46227140</v>
      </c>
      <c r="P61">
        <v>-33</v>
      </c>
      <c r="Q61">
        <v>-11121</v>
      </c>
      <c r="R61">
        <v>413</v>
      </c>
      <c r="S61">
        <v>139181</v>
      </c>
      <c r="T61">
        <v>19396850</v>
      </c>
      <c r="V61">
        <v>392</v>
      </c>
      <c r="W61">
        <v>132104</v>
      </c>
      <c r="X61">
        <v>-136</v>
      </c>
      <c r="Y61">
        <v>-45832</v>
      </c>
      <c r="Z61">
        <v>19482181</v>
      </c>
      <c r="AB61">
        <v>389</v>
      </c>
      <c r="AC61">
        <v>131093</v>
      </c>
      <c r="AD61">
        <v>-143</v>
      </c>
      <c r="AE61">
        <v>-48191</v>
      </c>
      <c r="AF61">
        <v>19375843</v>
      </c>
      <c r="AH61">
        <v>-385</v>
      </c>
      <c r="AI61">
        <v>-129745</v>
      </c>
      <c r="AJ61">
        <v>155</v>
      </c>
      <c r="AK61">
        <v>52235</v>
      </c>
      <c r="AL61">
        <v>19479638</v>
      </c>
      <c r="AN61">
        <v>-85</v>
      </c>
      <c r="AO61">
        <v>-28645</v>
      </c>
      <c r="AP61">
        <v>406</v>
      </c>
      <c r="AQ61">
        <v>136822</v>
      </c>
      <c r="AR61">
        <v>19373307</v>
      </c>
    </row>
    <row r="62" spans="1:44" x14ac:dyDescent="0.25">
      <c r="A62">
        <v>60</v>
      </c>
      <c r="B62">
        <v>-143</v>
      </c>
      <c r="C62">
        <v>491</v>
      </c>
      <c r="E62">
        <v>4</v>
      </c>
      <c r="F62">
        <v>59</v>
      </c>
      <c r="G62">
        <f>B2+TRUNC(32*E62*SIN(19/E62))</f>
        <v>-699</v>
      </c>
      <c r="H62">
        <f t="shared" si="0"/>
        <v>-175</v>
      </c>
      <c r="I62">
        <f t="shared" si="1"/>
        <v>-58975</v>
      </c>
      <c r="J62">
        <f>C2+TRUNC(32*E62*COS(19/E62))</f>
        <v>1970</v>
      </c>
      <c r="K62">
        <f t="shared" si="2"/>
        <v>492</v>
      </c>
      <c r="L62">
        <f t="shared" si="3"/>
        <v>165804</v>
      </c>
      <c r="M62">
        <f t="shared" si="5"/>
        <v>48876899</v>
      </c>
      <c r="P62">
        <v>-3</v>
      </c>
      <c r="Q62">
        <v>-1011</v>
      </c>
      <c r="R62">
        <v>416</v>
      </c>
      <c r="S62">
        <v>140192</v>
      </c>
      <c r="T62">
        <v>19675342</v>
      </c>
      <c r="V62">
        <v>413</v>
      </c>
      <c r="W62">
        <v>139181</v>
      </c>
      <c r="X62">
        <v>-40</v>
      </c>
      <c r="Y62">
        <v>-13480</v>
      </c>
      <c r="Z62">
        <v>19515147</v>
      </c>
      <c r="AB62">
        <v>379</v>
      </c>
      <c r="AC62">
        <v>127723</v>
      </c>
      <c r="AD62">
        <v>-171</v>
      </c>
      <c r="AE62">
        <v>-57627</v>
      </c>
      <c r="AF62">
        <v>19630499</v>
      </c>
      <c r="AH62">
        <v>-338</v>
      </c>
      <c r="AI62">
        <v>-113906</v>
      </c>
      <c r="AJ62">
        <v>241</v>
      </c>
      <c r="AK62">
        <v>81217</v>
      </c>
      <c r="AL62">
        <v>19516037</v>
      </c>
      <c r="AN62">
        <v>-114</v>
      </c>
      <c r="AO62">
        <v>-38418</v>
      </c>
      <c r="AP62">
        <v>400</v>
      </c>
      <c r="AQ62">
        <v>134800</v>
      </c>
      <c r="AR62">
        <v>19658752</v>
      </c>
    </row>
    <row r="63" spans="1:44" x14ac:dyDescent="0.25">
      <c r="A63">
        <v>61</v>
      </c>
      <c r="B63">
        <v>-387</v>
      </c>
      <c r="C63">
        <v>-334</v>
      </c>
      <c r="E63">
        <v>4</v>
      </c>
      <c r="F63">
        <v>60</v>
      </c>
      <c r="G63">
        <f>B2+TRUNC(32*E63*SIN(20/E63))</f>
        <v>-694</v>
      </c>
      <c r="H63">
        <f t="shared" si="0"/>
        <v>-174</v>
      </c>
      <c r="I63">
        <f t="shared" si="1"/>
        <v>-58638</v>
      </c>
      <c r="J63">
        <f>C2+TRUNC(32*E63*COS(20/E63))</f>
        <v>2002</v>
      </c>
      <c r="K63">
        <f t="shared" si="2"/>
        <v>500</v>
      </c>
      <c r="L63">
        <f t="shared" si="3"/>
        <v>168500</v>
      </c>
      <c r="M63">
        <f t="shared" si="5"/>
        <v>51601580</v>
      </c>
      <c r="P63">
        <v>5</v>
      </c>
      <c r="Q63">
        <v>1685</v>
      </c>
      <c r="R63">
        <v>416</v>
      </c>
      <c r="S63">
        <v>140192</v>
      </c>
      <c r="T63">
        <v>19681062</v>
      </c>
      <c r="V63">
        <v>409</v>
      </c>
      <c r="W63">
        <v>137833</v>
      </c>
      <c r="X63">
        <v>-72</v>
      </c>
      <c r="Y63">
        <v>-24264</v>
      </c>
      <c r="Z63">
        <v>19632201</v>
      </c>
      <c r="AB63">
        <v>376</v>
      </c>
      <c r="AC63">
        <v>126712</v>
      </c>
      <c r="AD63">
        <v>-179</v>
      </c>
      <c r="AE63">
        <v>-60323</v>
      </c>
      <c r="AF63">
        <v>19690788</v>
      </c>
      <c r="AH63">
        <v>-375</v>
      </c>
      <c r="AI63">
        <v>-126375</v>
      </c>
      <c r="AJ63">
        <v>181</v>
      </c>
      <c r="AK63">
        <v>60997</v>
      </c>
      <c r="AL63">
        <v>19637362</v>
      </c>
      <c r="AN63">
        <v>-122</v>
      </c>
      <c r="AO63">
        <v>-41114</v>
      </c>
      <c r="AP63">
        <v>398</v>
      </c>
      <c r="AQ63">
        <v>134126</v>
      </c>
      <c r="AR63">
        <v>19665790</v>
      </c>
    </row>
    <row r="64" spans="1:44" x14ac:dyDescent="0.25">
      <c r="A64">
        <v>62</v>
      </c>
      <c r="B64">
        <v>72</v>
      </c>
      <c r="C64">
        <v>-506</v>
      </c>
      <c r="E64">
        <v>4</v>
      </c>
      <c r="F64">
        <v>61</v>
      </c>
      <c r="G64">
        <f>B2+TRUNC(32*E64*SIN(21/E64))</f>
        <v>-681</v>
      </c>
      <c r="H64">
        <f t="shared" si="0"/>
        <v>-171</v>
      </c>
      <c r="I64">
        <f t="shared" si="1"/>
        <v>-57627</v>
      </c>
      <c r="J64">
        <f>C2+TRUNC(32*E64*COS(21/E64))</f>
        <v>2031</v>
      </c>
      <c r="K64">
        <f t="shared" si="2"/>
        <v>507</v>
      </c>
      <c r="L64">
        <f t="shared" si="3"/>
        <v>170859</v>
      </c>
      <c r="M64">
        <f t="shared" si="5"/>
        <v>53904306</v>
      </c>
      <c r="P64">
        <v>76</v>
      </c>
      <c r="Q64">
        <v>25612</v>
      </c>
      <c r="R64">
        <v>409</v>
      </c>
      <c r="S64">
        <v>137833</v>
      </c>
      <c r="T64">
        <v>19737476</v>
      </c>
      <c r="V64">
        <v>401</v>
      </c>
      <c r="W64">
        <v>135137</v>
      </c>
      <c r="X64">
        <v>-109</v>
      </c>
      <c r="Y64">
        <v>-36733</v>
      </c>
      <c r="Z64">
        <v>19633151</v>
      </c>
      <c r="AB64">
        <v>340</v>
      </c>
      <c r="AC64">
        <v>114580</v>
      </c>
      <c r="AD64">
        <v>-240</v>
      </c>
      <c r="AE64">
        <v>-80880</v>
      </c>
      <c r="AF64">
        <v>19709692</v>
      </c>
      <c r="AH64">
        <v>-357</v>
      </c>
      <c r="AI64">
        <v>-120309</v>
      </c>
      <c r="AJ64">
        <v>215</v>
      </c>
      <c r="AK64">
        <v>72455</v>
      </c>
      <c r="AL64">
        <v>19645815</v>
      </c>
      <c r="AN64">
        <v>-188</v>
      </c>
      <c r="AO64">
        <v>-63356</v>
      </c>
      <c r="AP64">
        <v>371</v>
      </c>
      <c r="AQ64">
        <v>125027</v>
      </c>
      <c r="AR64">
        <v>19716015</v>
      </c>
    </row>
    <row r="65" spans="1:44" x14ac:dyDescent="0.25">
      <c r="A65">
        <v>63</v>
      </c>
      <c r="B65">
        <v>-490</v>
      </c>
      <c r="C65">
        <v>145</v>
      </c>
      <c r="E65">
        <v>4</v>
      </c>
      <c r="F65">
        <v>62</v>
      </c>
      <c r="G65">
        <f>B2+TRUNC(32*E65*SIN(22/E65))</f>
        <v>-662</v>
      </c>
      <c r="H65">
        <f t="shared" si="0"/>
        <v>-166</v>
      </c>
      <c r="I65">
        <f t="shared" si="1"/>
        <v>-55942</v>
      </c>
      <c r="J65">
        <f>C2+TRUNC(32*E65*COS(22/E65))</f>
        <v>2056</v>
      </c>
      <c r="K65">
        <f t="shared" si="2"/>
        <v>514</v>
      </c>
      <c r="L65">
        <f t="shared" si="3"/>
        <v>173218</v>
      </c>
      <c r="M65">
        <f t="shared" si="5"/>
        <v>55720372</v>
      </c>
      <c r="P65">
        <v>-11</v>
      </c>
      <c r="Q65">
        <v>-3707</v>
      </c>
      <c r="R65">
        <v>416</v>
      </c>
      <c r="S65">
        <v>140192</v>
      </c>
      <c r="T65">
        <v>19792817</v>
      </c>
      <c r="V65">
        <v>408</v>
      </c>
      <c r="W65">
        <v>137496</v>
      </c>
      <c r="X65">
        <v>-80</v>
      </c>
      <c r="Y65">
        <v>-26960</v>
      </c>
      <c r="Z65">
        <v>19666982</v>
      </c>
      <c r="AB65">
        <v>383</v>
      </c>
      <c r="AC65">
        <v>129071</v>
      </c>
      <c r="AD65">
        <v>-164</v>
      </c>
      <c r="AE65">
        <v>-55268</v>
      </c>
      <c r="AF65">
        <v>19790753</v>
      </c>
      <c r="AH65">
        <v>-320</v>
      </c>
      <c r="AI65">
        <v>-107840</v>
      </c>
      <c r="AJ65">
        <v>266</v>
      </c>
      <c r="AK65">
        <v>89642</v>
      </c>
      <c r="AL65">
        <v>19679870</v>
      </c>
      <c r="AN65">
        <v>-153</v>
      </c>
      <c r="AO65">
        <v>-51561</v>
      </c>
      <c r="AP65">
        <v>388</v>
      </c>
      <c r="AQ65">
        <v>130756</v>
      </c>
      <c r="AR65">
        <v>19778797</v>
      </c>
    </row>
    <row r="66" spans="1:44" x14ac:dyDescent="0.25">
      <c r="A66">
        <v>64</v>
      </c>
      <c r="B66" s="2">
        <v>430</v>
      </c>
      <c r="C66" s="2">
        <v>276</v>
      </c>
      <c r="D66" t="s">
        <v>107</v>
      </c>
      <c r="E66">
        <v>4</v>
      </c>
      <c r="F66">
        <v>63</v>
      </c>
      <c r="G66">
        <f>B2+TRUNC(32*E66*SIN(23/E66))</f>
        <v>-637</v>
      </c>
      <c r="H66">
        <f t="shared" si="0"/>
        <v>-160</v>
      </c>
      <c r="I66">
        <f t="shared" si="1"/>
        <v>-53920</v>
      </c>
      <c r="J66">
        <f>C2+TRUNC(32*E66*COS(23/E66))</f>
        <v>2076</v>
      </c>
      <c r="K66">
        <f t="shared" si="2"/>
        <v>519</v>
      </c>
      <c r="L66">
        <f t="shared" si="3"/>
        <v>174903</v>
      </c>
      <c r="M66">
        <f t="shared" si="5"/>
        <v>56925093</v>
      </c>
      <c r="P66">
        <v>37</v>
      </c>
      <c r="Q66">
        <v>12469</v>
      </c>
      <c r="R66">
        <v>415</v>
      </c>
      <c r="S66">
        <v>139855</v>
      </c>
      <c r="T66">
        <v>19809221</v>
      </c>
      <c r="V66">
        <v>389</v>
      </c>
      <c r="W66">
        <v>131093</v>
      </c>
      <c r="X66">
        <v>-149</v>
      </c>
      <c r="Y66">
        <v>-50213</v>
      </c>
      <c r="Z66">
        <v>19726360</v>
      </c>
      <c r="AB66">
        <v>361</v>
      </c>
      <c r="AC66">
        <v>121657</v>
      </c>
      <c r="AD66">
        <v>-208</v>
      </c>
      <c r="AE66">
        <v>-70096</v>
      </c>
      <c r="AF66">
        <v>19799652</v>
      </c>
      <c r="AH66">
        <v>-361</v>
      </c>
      <c r="AI66">
        <v>-121657</v>
      </c>
      <c r="AJ66">
        <v>208</v>
      </c>
      <c r="AK66">
        <v>70096</v>
      </c>
      <c r="AL66">
        <v>19688786</v>
      </c>
      <c r="AN66">
        <v>-107</v>
      </c>
      <c r="AO66">
        <v>-36059</v>
      </c>
      <c r="AP66">
        <v>403</v>
      </c>
      <c r="AQ66">
        <v>135811</v>
      </c>
      <c r="AR66">
        <v>19784988</v>
      </c>
    </row>
    <row r="67" spans="1:44" x14ac:dyDescent="0.25">
      <c r="A67">
        <v>65</v>
      </c>
      <c r="B67" s="1">
        <f>TRUNC(0*SIN(0))</f>
        <v>0</v>
      </c>
      <c r="C67" s="1">
        <f>TRUNC(0*COS(0))</f>
        <v>0</v>
      </c>
      <c r="D67" t="s">
        <v>108</v>
      </c>
      <c r="E67">
        <v>4</v>
      </c>
      <c r="F67">
        <v>64</v>
      </c>
      <c r="G67">
        <f>B2+TRUNC(32*E67*SIN(24/E67))</f>
        <v>-607</v>
      </c>
      <c r="H67">
        <f t="shared" si="0"/>
        <v>-152</v>
      </c>
      <c r="I67">
        <f t="shared" si="1"/>
        <v>-51224</v>
      </c>
      <c r="J67">
        <f>C2+TRUNC(32*E67*COS(24/E67))</f>
        <v>2088</v>
      </c>
      <c r="K67">
        <f t="shared" si="2"/>
        <v>522</v>
      </c>
      <c r="L67">
        <f t="shared" si="3"/>
        <v>175914</v>
      </c>
      <c r="M67">
        <f t="shared" si="5"/>
        <v>57230871</v>
      </c>
      <c r="P67">
        <v>53</v>
      </c>
      <c r="Q67">
        <v>17861</v>
      </c>
      <c r="R67">
        <v>413</v>
      </c>
      <c r="S67">
        <v>139181</v>
      </c>
      <c r="T67">
        <v>19853383</v>
      </c>
      <c r="V67">
        <v>416</v>
      </c>
      <c r="W67">
        <v>140192</v>
      </c>
      <c r="X67">
        <v>-10</v>
      </c>
      <c r="Y67">
        <v>-3370</v>
      </c>
      <c r="Z67">
        <v>19740959</v>
      </c>
      <c r="AB67">
        <v>354</v>
      </c>
      <c r="AC67">
        <v>119298</v>
      </c>
      <c r="AD67">
        <v>-221</v>
      </c>
      <c r="AE67">
        <v>-74477</v>
      </c>
      <c r="AF67">
        <v>19852300</v>
      </c>
      <c r="AH67">
        <v>-391</v>
      </c>
      <c r="AI67">
        <v>-131767</v>
      </c>
      <c r="AJ67">
        <v>143</v>
      </c>
      <c r="AK67">
        <v>48191</v>
      </c>
      <c r="AL67">
        <v>19738059</v>
      </c>
      <c r="AN67">
        <v>-167</v>
      </c>
      <c r="AO67">
        <v>-56279</v>
      </c>
      <c r="AP67">
        <v>382</v>
      </c>
      <c r="AQ67">
        <v>128734</v>
      </c>
      <c r="AR67">
        <v>19823580</v>
      </c>
    </row>
    <row r="68" spans="1:44" x14ac:dyDescent="0.25">
      <c r="E68">
        <v>4</v>
      </c>
      <c r="F68">
        <v>65</v>
      </c>
      <c r="G68">
        <f>B2+TRUNC(32*E68*SIN(25/E68))</f>
        <v>-576</v>
      </c>
      <c r="H68">
        <f t="shared" si="0"/>
        <v>-144</v>
      </c>
      <c r="I68">
        <f t="shared" si="1"/>
        <v>-48528</v>
      </c>
      <c r="J68">
        <f>C2+TRUNC(32*E68*COS(25/E68))</f>
        <v>2093</v>
      </c>
      <c r="K68">
        <f t="shared" si="2"/>
        <v>523</v>
      </c>
      <c r="L68">
        <f t="shared" si="3"/>
        <v>176251</v>
      </c>
      <c r="M68">
        <f t="shared" si="5"/>
        <v>56849790</v>
      </c>
      <c r="P68">
        <v>13</v>
      </c>
      <c r="Q68">
        <v>4381</v>
      </c>
      <c r="R68">
        <v>417</v>
      </c>
      <c r="S68">
        <v>140529</v>
      </c>
      <c r="T68">
        <v>19857932</v>
      </c>
      <c r="V68">
        <v>411</v>
      </c>
      <c r="W68">
        <v>138507</v>
      </c>
      <c r="X68">
        <v>-65</v>
      </c>
      <c r="Y68">
        <v>-21905</v>
      </c>
      <c r="Z68">
        <v>19765607</v>
      </c>
      <c r="AB68">
        <v>373</v>
      </c>
      <c r="AC68">
        <v>125701</v>
      </c>
      <c r="AD68">
        <v>-186</v>
      </c>
      <c r="AE68">
        <v>-62682</v>
      </c>
      <c r="AF68">
        <v>19864093</v>
      </c>
      <c r="AH68">
        <v>-353</v>
      </c>
      <c r="AI68">
        <v>-118961</v>
      </c>
      <c r="AJ68">
        <v>222</v>
      </c>
      <c r="AK68">
        <v>74814</v>
      </c>
      <c r="AL68">
        <v>19762235</v>
      </c>
      <c r="AN68">
        <v>-130</v>
      </c>
      <c r="AO68">
        <v>-43810</v>
      </c>
      <c r="AP68">
        <v>396</v>
      </c>
      <c r="AQ68">
        <v>133452</v>
      </c>
      <c r="AR68">
        <v>19837688</v>
      </c>
    </row>
    <row r="69" spans="1:44" x14ac:dyDescent="0.25">
      <c r="E69">
        <v>5</v>
      </c>
      <c r="F69">
        <v>66</v>
      </c>
      <c r="G69">
        <f>B2+TRUNC(32*E69*SIN(0/E69))</f>
        <v>-572</v>
      </c>
      <c r="H69">
        <f t="shared" si="0"/>
        <v>-143</v>
      </c>
      <c r="I69">
        <f t="shared" si="1"/>
        <v>-48191</v>
      </c>
      <c r="J69">
        <f>C2+TRUNC(32*E69*COS(0/E69))</f>
        <v>2126</v>
      </c>
      <c r="K69">
        <f t="shared" si="2"/>
        <v>531</v>
      </c>
      <c r="L69">
        <f t="shared" si="3"/>
        <v>178947</v>
      </c>
      <c r="M69">
        <f t="shared" si="5"/>
        <v>60144616</v>
      </c>
      <c r="P69">
        <v>-54</v>
      </c>
      <c r="Q69">
        <v>-18198</v>
      </c>
      <c r="R69">
        <v>414</v>
      </c>
      <c r="S69">
        <v>139518</v>
      </c>
      <c r="T69">
        <v>19906745</v>
      </c>
      <c r="V69">
        <v>408</v>
      </c>
      <c r="W69">
        <v>137496</v>
      </c>
      <c r="X69">
        <v>-88</v>
      </c>
      <c r="Y69">
        <v>-29656</v>
      </c>
      <c r="Z69">
        <v>19879113</v>
      </c>
      <c r="AB69">
        <v>398</v>
      </c>
      <c r="AC69">
        <v>134126</v>
      </c>
      <c r="AD69">
        <v>-124</v>
      </c>
      <c r="AE69">
        <v>-41788</v>
      </c>
      <c r="AF69">
        <v>19885520</v>
      </c>
      <c r="AH69">
        <v>-366</v>
      </c>
      <c r="AI69">
        <v>-123342</v>
      </c>
      <c r="AJ69">
        <v>201</v>
      </c>
      <c r="AK69">
        <v>67737</v>
      </c>
      <c r="AL69">
        <v>19866917</v>
      </c>
      <c r="AN69">
        <v>-64</v>
      </c>
      <c r="AO69">
        <v>-21568</v>
      </c>
      <c r="AP69">
        <v>412</v>
      </c>
      <c r="AQ69">
        <v>138844</v>
      </c>
      <c r="AR69">
        <v>19852186</v>
      </c>
    </row>
    <row r="70" spans="1:44" x14ac:dyDescent="0.25">
      <c r="E70">
        <v>5</v>
      </c>
      <c r="F70">
        <v>67</v>
      </c>
      <c r="G70">
        <f>B2+TRUNC(32*E70*SIN(1/E70))</f>
        <v>-541</v>
      </c>
      <c r="H70">
        <f t="shared" ref="H70:H133" si="6">FLOOR(G70/4,1)</f>
        <v>-136</v>
      </c>
      <c r="I70">
        <f t="shared" ref="I70:I133" si="7">H70*337</f>
        <v>-45832</v>
      </c>
      <c r="J70">
        <f>C2+TRUNC(32*E70*COS(1/E70))</f>
        <v>2122</v>
      </c>
      <c r="K70">
        <f t="shared" ref="K70:K133" si="8">FLOOR(J70/4,1)</f>
        <v>530</v>
      </c>
      <c r="L70">
        <f t="shared" ref="L70:L133" si="9">K70*337</f>
        <v>178610</v>
      </c>
      <c r="M70">
        <f t="shared" si="5"/>
        <v>58873455</v>
      </c>
      <c r="P70">
        <v>-67</v>
      </c>
      <c r="Q70">
        <v>-22579</v>
      </c>
      <c r="R70">
        <v>412</v>
      </c>
      <c r="S70">
        <v>138844</v>
      </c>
      <c r="T70">
        <v>19981457</v>
      </c>
      <c r="V70">
        <v>414</v>
      </c>
      <c r="W70">
        <v>139518</v>
      </c>
      <c r="X70">
        <v>-57</v>
      </c>
      <c r="Y70">
        <v>-19209</v>
      </c>
      <c r="Z70">
        <v>20070973</v>
      </c>
      <c r="AB70">
        <v>403</v>
      </c>
      <c r="AC70">
        <v>135811</v>
      </c>
      <c r="AD70">
        <v>-111</v>
      </c>
      <c r="AE70">
        <v>-37407</v>
      </c>
      <c r="AF70">
        <v>19995821</v>
      </c>
      <c r="AH70">
        <v>-350</v>
      </c>
      <c r="AI70">
        <v>-117950</v>
      </c>
      <c r="AJ70">
        <v>229</v>
      </c>
      <c r="AK70">
        <v>77173</v>
      </c>
      <c r="AL70">
        <v>20029248</v>
      </c>
      <c r="AN70">
        <v>-51</v>
      </c>
      <c r="AO70">
        <v>-17187</v>
      </c>
      <c r="AP70">
        <v>414</v>
      </c>
      <c r="AQ70">
        <v>139518</v>
      </c>
      <c r="AR70">
        <v>19983002</v>
      </c>
    </row>
    <row r="71" spans="1:44" x14ac:dyDescent="0.25">
      <c r="E71">
        <v>5</v>
      </c>
      <c r="F71">
        <v>68</v>
      </c>
      <c r="G71">
        <f>B2+TRUNC(32*E71*SIN(2/E71))</f>
        <v>-510</v>
      </c>
      <c r="H71">
        <f t="shared" si="6"/>
        <v>-128</v>
      </c>
      <c r="I71">
        <f t="shared" si="7"/>
        <v>-43136</v>
      </c>
      <c r="J71">
        <f>C2+TRUNC(32*E71*COS(2/E71))</f>
        <v>2113</v>
      </c>
      <c r="K71">
        <f t="shared" si="8"/>
        <v>528</v>
      </c>
      <c r="L71">
        <f t="shared" si="9"/>
        <v>177936</v>
      </c>
      <c r="M71">
        <f t="shared" si="5"/>
        <v>57150430</v>
      </c>
      <c r="P71">
        <v>-40</v>
      </c>
      <c r="Q71">
        <v>-13480</v>
      </c>
      <c r="R71">
        <v>416</v>
      </c>
      <c r="S71">
        <v>140192</v>
      </c>
      <c r="T71">
        <v>20039231</v>
      </c>
      <c r="V71">
        <v>408</v>
      </c>
      <c r="W71">
        <v>137496</v>
      </c>
      <c r="X71">
        <v>-96</v>
      </c>
      <c r="Y71">
        <v>-32352</v>
      </c>
      <c r="Z71">
        <v>20204636</v>
      </c>
      <c r="AB71">
        <v>387</v>
      </c>
      <c r="AC71">
        <v>130419</v>
      </c>
      <c r="AD71">
        <v>-158</v>
      </c>
      <c r="AE71">
        <v>-53246</v>
      </c>
      <c r="AF71">
        <v>20043758</v>
      </c>
      <c r="AH71">
        <v>-371</v>
      </c>
      <c r="AI71">
        <v>-125027</v>
      </c>
      <c r="AJ71">
        <v>195</v>
      </c>
      <c r="AK71">
        <v>65715</v>
      </c>
      <c r="AL71">
        <v>20205571</v>
      </c>
      <c r="AN71">
        <v>-78</v>
      </c>
      <c r="AO71">
        <v>-26286</v>
      </c>
      <c r="AP71">
        <v>410</v>
      </c>
      <c r="AQ71">
        <v>138170</v>
      </c>
      <c r="AR71">
        <v>20015530</v>
      </c>
    </row>
    <row r="72" spans="1:44" x14ac:dyDescent="0.25">
      <c r="E72">
        <v>5</v>
      </c>
      <c r="F72">
        <v>69</v>
      </c>
      <c r="G72">
        <f>B2+TRUNC(32*E72*SIN(3/E72))</f>
        <v>-482</v>
      </c>
      <c r="H72">
        <f t="shared" si="6"/>
        <v>-121</v>
      </c>
      <c r="I72">
        <f t="shared" si="7"/>
        <v>-40777</v>
      </c>
      <c r="J72">
        <f>C2+TRUNC(32*E72*COS(3/E72))</f>
        <v>2098</v>
      </c>
      <c r="K72">
        <f t="shared" si="8"/>
        <v>524</v>
      </c>
      <c r="L72">
        <f t="shared" si="9"/>
        <v>176588</v>
      </c>
      <c r="M72">
        <f t="shared" si="5"/>
        <v>54971619</v>
      </c>
      <c r="P72">
        <v>-19</v>
      </c>
      <c r="Q72">
        <v>-6403</v>
      </c>
      <c r="R72">
        <v>418</v>
      </c>
      <c r="S72">
        <v>140866</v>
      </c>
      <c r="T72">
        <v>20083490</v>
      </c>
      <c r="V72">
        <v>417</v>
      </c>
      <c r="W72">
        <v>140529</v>
      </c>
      <c r="X72">
        <v>-33</v>
      </c>
      <c r="Y72">
        <v>-11121</v>
      </c>
      <c r="Z72">
        <v>20209196</v>
      </c>
      <c r="AB72">
        <v>395</v>
      </c>
      <c r="AC72">
        <v>133115</v>
      </c>
      <c r="AD72">
        <v>-137</v>
      </c>
      <c r="AE72">
        <v>-46169</v>
      </c>
      <c r="AF72">
        <v>20052770</v>
      </c>
      <c r="AH72">
        <v>-337</v>
      </c>
      <c r="AI72">
        <v>-113569</v>
      </c>
      <c r="AJ72">
        <v>249</v>
      </c>
      <c r="AK72">
        <v>83913</v>
      </c>
      <c r="AL72">
        <v>20219958</v>
      </c>
      <c r="AN72">
        <v>-100</v>
      </c>
      <c r="AO72">
        <v>-33700</v>
      </c>
      <c r="AP72">
        <v>406</v>
      </c>
      <c r="AQ72">
        <v>136822</v>
      </c>
      <c r="AR72">
        <v>20045090</v>
      </c>
    </row>
    <row r="73" spans="1:44" x14ac:dyDescent="0.25">
      <c r="E73">
        <v>5</v>
      </c>
      <c r="F73">
        <v>70</v>
      </c>
      <c r="G73">
        <f>B2+TRUNC(32*E73*SIN(4/E73))</f>
        <v>-458</v>
      </c>
      <c r="H73">
        <f t="shared" si="6"/>
        <v>-115</v>
      </c>
      <c r="I73">
        <f t="shared" si="7"/>
        <v>-38755</v>
      </c>
      <c r="J73">
        <f>C2+TRUNC(32*E73*COS(4/E73))</f>
        <v>2077</v>
      </c>
      <c r="K73">
        <f t="shared" si="8"/>
        <v>519</v>
      </c>
      <c r="L73">
        <f t="shared" si="9"/>
        <v>174903</v>
      </c>
      <c r="M73">
        <f t="shared" si="5"/>
        <v>52387323</v>
      </c>
      <c r="P73">
        <v>21</v>
      </c>
      <c r="Q73">
        <v>7077</v>
      </c>
      <c r="R73">
        <v>418</v>
      </c>
      <c r="S73">
        <v>140866</v>
      </c>
      <c r="T73">
        <v>20206837</v>
      </c>
      <c r="V73">
        <v>398</v>
      </c>
      <c r="W73">
        <v>134126</v>
      </c>
      <c r="X73">
        <v>-130</v>
      </c>
      <c r="Y73">
        <v>-43810</v>
      </c>
      <c r="Z73">
        <v>20277729</v>
      </c>
      <c r="AB73">
        <v>371</v>
      </c>
      <c r="AC73">
        <v>125027</v>
      </c>
      <c r="AD73">
        <v>-194</v>
      </c>
      <c r="AE73">
        <v>-65378</v>
      </c>
      <c r="AF73">
        <v>20197057</v>
      </c>
      <c r="AH73">
        <v>-313</v>
      </c>
      <c r="AI73">
        <v>-105481</v>
      </c>
      <c r="AJ73">
        <v>279</v>
      </c>
      <c r="AK73">
        <v>94023</v>
      </c>
      <c r="AL73">
        <v>20256624</v>
      </c>
      <c r="AN73">
        <v>-138</v>
      </c>
      <c r="AO73">
        <v>-46506</v>
      </c>
      <c r="AP73">
        <v>395</v>
      </c>
      <c r="AQ73">
        <v>133115</v>
      </c>
      <c r="AR73">
        <v>20190844</v>
      </c>
    </row>
    <row r="74" spans="1:44" x14ac:dyDescent="0.25">
      <c r="E74">
        <v>5</v>
      </c>
      <c r="F74">
        <v>71</v>
      </c>
      <c r="G74">
        <f>B2+TRUNC(32*E74*SIN(5/E74))</f>
        <v>-438</v>
      </c>
      <c r="H74">
        <f t="shared" si="6"/>
        <v>-110</v>
      </c>
      <c r="I74">
        <f t="shared" si="7"/>
        <v>-37070</v>
      </c>
      <c r="J74">
        <f>C2+TRUNC(32*E74*COS(5/E74))</f>
        <v>2052</v>
      </c>
      <c r="K74">
        <f t="shared" si="8"/>
        <v>513</v>
      </c>
      <c r="L74">
        <f t="shared" si="9"/>
        <v>172881</v>
      </c>
      <c r="M74">
        <f t="shared" si="5"/>
        <v>49619017</v>
      </c>
      <c r="P74">
        <v>-80</v>
      </c>
      <c r="Q74">
        <v>-26960</v>
      </c>
      <c r="R74">
        <v>411</v>
      </c>
      <c r="S74">
        <v>138507</v>
      </c>
      <c r="T74">
        <v>20267759</v>
      </c>
      <c r="V74">
        <v>419</v>
      </c>
      <c r="W74">
        <v>141203</v>
      </c>
      <c r="X74">
        <v>4</v>
      </c>
      <c r="Y74">
        <v>1348</v>
      </c>
      <c r="Z74">
        <v>20301080</v>
      </c>
      <c r="AB74">
        <v>347</v>
      </c>
      <c r="AC74">
        <v>116939</v>
      </c>
      <c r="AD74">
        <v>-235</v>
      </c>
      <c r="AE74">
        <v>-79195</v>
      </c>
      <c r="AF74">
        <v>20215008</v>
      </c>
      <c r="AH74">
        <v>-387</v>
      </c>
      <c r="AI74">
        <v>-130419</v>
      </c>
      <c r="AJ74">
        <v>163</v>
      </c>
      <c r="AK74">
        <v>54931</v>
      </c>
      <c r="AL74">
        <v>20301152</v>
      </c>
      <c r="AN74">
        <v>-182</v>
      </c>
      <c r="AO74">
        <v>-61334</v>
      </c>
      <c r="AP74">
        <v>378</v>
      </c>
      <c r="AQ74">
        <v>127386</v>
      </c>
      <c r="AR74">
        <v>20239474</v>
      </c>
    </row>
    <row r="75" spans="1:44" x14ac:dyDescent="0.25">
      <c r="E75">
        <v>5</v>
      </c>
      <c r="F75">
        <v>72</v>
      </c>
      <c r="G75">
        <f>B2+TRUNC(32*E75*SIN(6/E75))</f>
        <v>-423</v>
      </c>
      <c r="H75">
        <f t="shared" si="6"/>
        <v>-106</v>
      </c>
      <c r="I75">
        <f t="shared" si="7"/>
        <v>-35722</v>
      </c>
      <c r="J75">
        <f>C2+TRUNC(32*E75*COS(6/E75))</f>
        <v>2023</v>
      </c>
      <c r="K75">
        <f t="shared" si="8"/>
        <v>505</v>
      </c>
      <c r="L75">
        <f t="shared" si="9"/>
        <v>170185</v>
      </c>
      <c r="M75">
        <f t="shared" ref="M75:M138" si="10">TRUNC((G75^2+J75^2)^2/390625)</f>
        <v>46708104</v>
      </c>
      <c r="P75">
        <v>68</v>
      </c>
      <c r="Q75">
        <v>22916</v>
      </c>
      <c r="R75">
        <v>413</v>
      </c>
      <c r="S75">
        <v>139181</v>
      </c>
      <c r="T75">
        <v>20273060</v>
      </c>
      <c r="V75">
        <v>419</v>
      </c>
      <c r="W75">
        <v>141203</v>
      </c>
      <c r="X75">
        <v>-18</v>
      </c>
      <c r="Y75">
        <v>-6066</v>
      </c>
      <c r="Z75">
        <v>20368613</v>
      </c>
      <c r="AB75">
        <v>407</v>
      </c>
      <c r="AC75">
        <v>137159</v>
      </c>
      <c r="AD75">
        <v>-99</v>
      </c>
      <c r="AE75">
        <v>-33363</v>
      </c>
      <c r="AF75">
        <v>20267514</v>
      </c>
      <c r="AH75">
        <v>-328</v>
      </c>
      <c r="AI75">
        <v>-110536</v>
      </c>
      <c r="AJ75">
        <v>262</v>
      </c>
      <c r="AK75">
        <v>88294</v>
      </c>
      <c r="AL75">
        <v>20353062</v>
      </c>
      <c r="AN75">
        <v>-39</v>
      </c>
      <c r="AO75">
        <v>-13143</v>
      </c>
      <c r="AP75">
        <v>417</v>
      </c>
      <c r="AQ75">
        <v>140529</v>
      </c>
      <c r="AR75">
        <v>20256120</v>
      </c>
    </row>
    <row r="76" spans="1:44" x14ac:dyDescent="0.25">
      <c r="E76">
        <v>5</v>
      </c>
      <c r="F76">
        <v>73</v>
      </c>
      <c r="G76">
        <f>B2+TRUNC(32*E76*SIN(7/E76))</f>
        <v>-415</v>
      </c>
      <c r="H76">
        <f t="shared" si="6"/>
        <v>-104</v>
      </c>
      <c r="I76">
        <f t="shared" si="7"/>
        <v>-35048</v>
      </c>
      <c r="J76">
        <f>C2+TRUNC(32*E76*COS(7/E76))</f>
        <v>1993</v>
      </c>
      <c r="K76">
        <f t="shared" si="8"/>
        <v>498</v>
      </c>
      <c r="L76">
        <f t="shared" si="9"/>
        <v>167826</v>
      </c>
      <c r="M76">
        <f t="shared" si="10"/>
        <v>43968017</v>
      </c>
      <c r="P76">
        <v>-26</v>
      </c>
      <c r="Q76">
        <v>-8762</v>
      </c>
      <c r="R76">
        <v>419</v>
      </c>
      <c r="S76">
        <v>141203</v>
      </c>
      <c r="T76">
        <v>20500712</v>
      </c>
      <c r="V76">
        <v>403</v>
      </c>
      <c r="W76">
        <v>135811</v>
      </c>
      <c r="X76">
        <v>-117</v>
      </c>
      <c r="Y76">
        <v>-39429</v>
      </c>
      <c r="Z76">
        <v>20369595</v>
      </c>
      <c r="AB76">
        <v>392</v>
      </c>
      <c r="AC76">
        <v>132104</v>
      </c>
      <c r="AD76">
        <v>-151</v>
      </c>
      <c r="AE76">
        <v>-50887</v>
      </c>
      <c r="AF76">
        <v>20498669</v>
      </c>
      <c r="AH76">
        <v>-381</v>
      </c>
      <c r="AI76">
        <v>-128397</v>
      </c>
      <c r="AJ76">
        <v>176</v>
      </c>
      <c r="AK76">
        <v>59312</v>
      </c>
      <c r="AL76">
        <v>20372758</v>
      </c>
      <c r="AN76">
        <v>-93</v>
      </c>
      <c r="AO76">
        <v>-31341</v>
      </c>
      <c r="AP76">
        <v>410</v>
      </c>
      <c r="AQ76">
        <v>138170</v>
      </c>
      <c r="AR76">
        <v>20488905</v>
      </c>
    </row>
    <row r="77" spans="1:44" x14ac:dyDescent="0.25">
      <c r="E77">
        <v>5</v>
      </c>
      <c r="F77">
        <v>74</v>
      </c>
      <c r="G77">
        <f>B2+TRUNC(32*E77*SIN(8/E77))</f>
        <v>-413</v>
      </c>
      <c r="H77">
        <f t="shared" si="6"/>
        <v>-104</v>
      </c>
      <c r="I77">
        <f t="shared" si="7"/>
        <v>-35048</v>
      </c>
      <c r="J77">
        <f>C2+TRUNC(32*E77*COS(8/E77))</f>
        <v>1962</v>
      </c>
      <c r="K77">
        <f t="shared" si="8"/>
        <v>490</v>
      </c>
      <c r="L77">
        <f t="shared" si="9"/>
        <v>165130</v>
      </c>
      <c r="M77">
        <f t="shared" si="10"/>
        <v>41370891</v>
      </c>
      <c r="P77">
        <v>45</v>
      </c>
      <c r="Q77">
        <v>15165</v>
      </c>
      <c r="R77">
        <v>418</v>
      </c>
      <c r="S77">
        <v>140866</v>
      </c>
      <c r="T77">
        <v>20570593</v>
      </c>
      <c r="V77">
        <v>417</v>
      </c>
      <c r="W77">
        <v>140529</v>
      </c>
      <c r="X77">
        <v>-50</v>
      </c>
      <c r="Y77">
        <v>-16850</v>
      </c>
      <c r="Z77">
        <v>20469601</v>
      </c>
      <c r="AB77">
        <v>361</v>
      </c>
      <c r="AC77">
        <v>121657</v>
      </c>
      <c r="AD77">
        <v>-215</v>
      </c>
      <c r="AE77">
        <v>-72455</v>
      </c>
      <c r="AF77">
        <v>20552208</v>
      </c>
      <c r="AH77">
        <v>-348</v>
      </c>
      <c r="AI77">
        <v>-117276</v>
      </c>
      <c r="AJ77">
        <v>237</v>
      </c>
      <c r="AK77">
        <v>79869</v>
      </c>
      <c r="AL77">
        <v>20501653</v>
      </c>
      <c r="AN77">
        <v>-160</v>
      </c>
      <c r="AO77">
        <v>-53920</v>
      </c>
      <c r="AP77">
        <v>389</v>
      </c>
      <c r="AQ77">
        <v>131093</v>
      </c>
      <c r="AR77">
        <v>20513449</v>
      </c>
    </row>
    <row r="78" spans="1:44" x14ac:dyDescent="0.25">
      <c r="E78">
        <v>5</v>
      </c>
      <c r="F78">
        <v>75</v>
      </c>
      <c r="G78">
        <f>B2+TRUNC(32*E78*SIN(9/E78))</f>
        <v>-417</v>
      </c>
      <c r="H78">
        <f t="shared" si="6"/>
        <v>-105</v>
      </c>
      <c r="I78">
        <f t="shared" si="7"/>
        <v>-35385</v>
      </c>
      <c r="J78">
        <f>C2+TRUNC(32*E78*COS(9/E78))</f>
        <v>1930</v>
      </c>
      <c r="K78">
        <f t="shared" si="8"/>
        <v>482</v>
      </c>
      <c r="L78">
        <f t="shared" si="9"/>
        <v>162434</v>
      </c>
      <c r="M78">
        <f t="shared" si="10"/>
        <v>38913422</v>
      </c>
      <c r="P78">
        <v>29</v>
      </c>
      <c r="Q78">
        <v>9773</v>
      </c>
      <c r="R78">
        <v>420</v>
      </c>
      <c r="S78">
        <v>141540</v>
      </c>
      <c r="T78">
        <v>20734471</v>
      </c>
      <c r="V78">
        <v>395</v>
      </c>
      <c r="W78">
        <v>133115</v>
      </c>
      <c r="X78">
        <v>-143</v>
      </c>
      <c r="Y78">
        <v>-48191</v>
      </c>
      <c r="Z78">
        <v>20484893</v>
      </c>
      <c r="AB78">
        <v>370</v>
      </c>
      <c r="AC78">
        <v>124690</v>
      </c>
      <c r="AD78">
        <v>-202</v>
      </c>
      <c r="AE78">
        <v>-68074</v>
      </c>
      <c r="AF78">
        <v>20691537</v>
      </c>
      <c r="AH78">
        <v>-393</v>
      </c>
      <c r="AI78">
        <v>-132441</v>
      </c>
      <c r="AJ78">
        <v>152</v>
      </c>
      <c r="AK78">
        <v>51224</v>
      </c>
      <c r="AL78">
        <v>20523436</v>
      </c>
      <c r="AN78">
        <v>-146</v>
      </c>
      <c r="AO78">
        <v>-49202</v>
      </c>
      <c r="AP78">
        <v>395</v>
      </c>
      <c r="AQ78">
        <v>133115</v>
      </c>
      <c r="AR78">
        <v>20698132</v>
      </c>
    </row>
    <row r="79" spans="1:44" x14ac:dyDescent="0.25">
      <c r="E79">
        <v>5</v>
      </c>
      <c r="F79">
        <v>76</v>
      </c>
      <c r="G79">
        <f>B2+TRUNC(32*E79*SIN(10/E79))</f>
        <v>-427</v>
      </c>
      <c r="H79">
        <f t="shared" si="6"/>
        <v>-107</v>
      </c>
      <c r="I79">
        <f t="shared" si="7"/>
        <v>-36059</v>
      </c>
      <c r="J79">
        <f>C2+TRUNC(32*E79*COS(10/E79))</f>
        <v>1900</v>
      </c>
      <c r="K79">
        <f t="shared" si="8"/>
        <v>475</v>
      </c>
      <c r="L79">
        <f t="shared" si="9"/>
        <v>160075</v>
      </c>
      <c r="M79">
        <f t="shared" si="10"/>
        <v>36817303</v>
      </c>
      <c r="P79">
        <v>60</v>
      </c>
      <c r="Q79">
        <v>20220</v>
      </c>
      <c r="R79">
        <v>417</v>
      </c>
      <c r="S79">
        <v>140529</v>
      </c>
      <c r="T79">
        <v>20798298</v>
      </c>
      <c r="V79">
        <v>408</v>
      </c>
      <c r="W79">
        <v>137496</v>
      </c>
      <c r="X79">
        <v>-104</v>
      </c>
      <c r="Y79">
        <v>-35048</v>
      </c>
      <c r="Z79">
        <v>20715183</v>
      </c>
      <c r="AB79">
        <v>354</v>
      </c>
      <c r="AC79">
        <v>119298</v>
      </c>
      <c r="AD79">
        <v>-229</v>
      </c>
      <c r="AE79">
        <v>-77173</v>
      </c>
      <c r="AF79">
        <v>20778383</v>
      </c>
      <c r="AH79">
        <v>-377</v>
      </c>
      <c r="AI79">
        <v>-127049</v>
      </c>
      <c r="AJ79">
        <v>190</v>
      </c>
      <c r="AK79">
        <v>64030</v>
      </c>
      <c r="AL79">
        <v>20708266</v>
      </c>
      <c r="AN79">
        <v>-175</v>
      </c>
      <c r="AO79">
        <v>-58975</v>
      </c>
      <c r="AP79">
        <v>384</v>
      </c>
      <c r="AQ79">
        <v>129408</v>
      </c>
      <c r="AR79">
        <v>20787369</v>
      </c>
    </row>
    <row r="80" spans="1:44" x14ac:dyDescent="0.25">
      <c r="E80">
        <v>5</v>
      </c>
      <c r="F80">
        <v>77</v>
      </c>
      <c r="G80">
        <f>B2+TRUNC(32*E80*SIN(11/E80))</f>
        <v>-443</v>
      </c>
      <c r="H80">
        <f t="shared" si="6"/>
        <v>-111</v>
      </c>
      <c r="I80">
        <f t="shared" si="7"/>
        <v>-37407</v>
      </c>
      <c r="J80">
        <f>C2+TRUNC(32*E80*COS(11/E80))</f>
        <v>1872</v>
      </c>
      <c r="K80">
        <f t="shared" si="8"/>
        <v>468</v>
      </c>
      <c r="L80">
        <f t="shared" si="9"/>
        <v>157716</v>
      </c>
      <c r="M80">
        <f t="shared" si="10"/>
        <v>35058392</v>
      </c>
      <c r="P80">
        <v>-48</v>
      </c>
      <c r="Q80">
        <v>-16176</v>
      </c>
      <c r="R80">
        <v>419</v>
      </c>
      <c r="S80">
        <v>141203</v>
      </c>
      <c r="T80">
        <v>20814106</v>
      </c>
      <c r="V80">
        <v>422</v>
      </c>
      <c r="W80">
        <v>142214</v>
      </c>
      <c r="X80">
        <v>-4</v>
      </c>
      <c r="Y80">
        <v>-1348</v>
      </c>
      <c r="Z80">
        <v>20786888</v>
      </c>
      <c r="AB80">
        <v>401</v>
      </c>
      <c r="AC80">
        <v>135137</v>
      </c>
      <c r="AD80">
        <v>-132</v>
      </c>
      <c r="AE80">
        <v>-44484</v>
      </c>
      <c r="AF80">
        <v>20833031</v>
      </c>
      <c r="AH80">
        <v>-321</v>
      </c>
      <c r="AI80">
        <v>-108177</v>
      </c>
      <c r="AJ80">
        <v>274</v>
      </c>
      <c r="AK80">
        <v>92338</v>
      </c>
      <c r="AL80">
        <v>20748870</v>
      </c>
      <c r="AN80">
        <v>-72</v>
      </c>
      <c r="AO80">
        <v>-24264</v>
      </c>
      <c r="AP80">
        <v>416</v>
      </c>
      <c r="AQ80">
        <v>140192</v>
      </c>
      <c r="AR80">
        <v>20812062</v>
      </c>
    </row>
    <row r="81" spans="5:44" x14ac:dyDescent="0.25">
      <c r="E81">
        <v>5</v>
      </c>
      <c r="F81">
        <v>78</v>
      </c>
      <c r="G81">
        <f>B2+TRUNC(32*E81*SIN(12/E81))</f>
        <v>-464</v>
      </c>
      <c r="H81">
        <f t="shared" si="6"/>
        <v>-116</v>
      </c>
      <c r="I81">
        <f t="shared" si="7"/>
        <v>-39092</v>
      </c>
      <c r="J81">
        <f>C2+TRUNC(32*E81*COS(12/E81))</f>
        <v>1849</v>
      </c>
      <c r="K81">
        <f t="shared" si="8"/>
        <v>462</v>
      </c>
      <c r="L81">
        <f t="shared" si="9"/>
        <v>155694</v>
      </c>
      <c r="M81">
        <f t="shared" si="10"/>
        <v>33809052</v>
      </c>
      <c r="P81">
        <v>-61</v>
      </c>
      <c r="Q81">
        <v>-20557</v>
      </c>
      <c r="R81">
        <v>418</v>
      </c>
      <c r="S81">
        <v>140866</v>
      </c>
      <c r="T81">
        <v>20854171</v>
      </c>
      <c r="V81">
        <v>393</v>
      </c>
      <c r="W81">
        <v>132441</v>
      </c>
      <c r="X81">
        <v>-156</v>
      </c>
      <c r="Y81">
        <v>-52572</v>
      </c>
      <c r="Z81">
        <v>20893309</v>
      </c>
      <c r="AB81">
        <v>405</v>
      </c>
      <c r="AC81">
        <v>136485</v>
      </c>
      <c r="AD81">
        <v>-119</v>
      </c>
      <c r="AE81">
        <v>-40103</v>
      </c>
      <c r="AF81">
        <v>20841284</v>
      </c>
      <c r="AH81">
        <v>-399</v>
      </c>
      <c r="AI81">
        <v>-134463</v>
      </c>
      <c r="AJ81">
        <v>141</v>
      </c>
      <c r="AK81">
        <v>47517</v>
      </c>
      <c r="AL81">
        <v>20924139</v>
      </c>
      <c r="AN81">
        <v>-59</v>
      </c>
      <c r="AO81">
        <v>-19883</v>
      </c>
      <c r="AP81">
        <v>418</v>
      </c>
      <c r="AQ81">
        <v>140866</v>
      </c>
      <c r="AR81">
        <v>20847406</v>
      </c>
    </row>
    <row r="82" spans="5:44" x14ac:dyDescent="0.25">
      <c r="E82">
        <v>5</v>
      </c>
      <c r="F82">
        <v>79</v>
      </c>
      <c r="G82">
        <f>B2+TRUNC(32*E82*SIN(13/E82))</f>
        <v>-490</v>
      </c>
      <c r="H82">
        <f t="shared" si="6"/>
        <v>-123</v>
      </c>
      <c r="I82">
        <f t="shared" si="7"/>
        <v>-41451</v>
      </c>
      <c r="J82">
        <f>C2+TRUNC(32*E82*COS(13/E82))</f>
        <v>1829</v>
      </c>
      <c r="K82">
        <f t="shared" si="8"/>
        <v>457</v>
      </c>
      <c r="L82">
        <f t="shared" si="9"/>
        <v>154009</v>
      </c>
      <c r="M82">
        <f t="shared" si="10"/>
        <v>32907955</v>
      </c>
      <c r="P82">
        <v>82</v>
      </c>
      <c r="Q82">
        <v>27634</v>
      </c>
      <c r="R82">
        <v>414</v>
      </c>
      <c r="S82">
        <v>139518</v>
      </c>
      <c r="T82">
        <v>20918182</v>
      </c>
      <c r="V82">
        <v>422</v>
      </c>
      <c r="W82">
        <v>142214</v>
      </c>
      <c r="X82">
        <v>-27</v>
      </c>
      <c r="Y82">
        <v>-9099</v>
      </c>
      <c r="Z82">
        <v>21047336</v>
      </c>
      <c r="AB82">
        <v>342</v>
      </c>
      <c r="AC82">
        <v>115254</v>
      </c>
      <c r="AD82">
        <v>-248</v>
      </c>
      <c r="AE82">
        <v>-83576</v>
      </c>
      <c r="AF82">
        <v>20895869</v>
      </c>
      <c r="AH82">
        <v>-336</v>
      </c>
      <c r="AI82">
        <v>-113232</v>
      </c>
      <c r="AJ82">
        <v>257</v>
      </c>
      <c r="AK82">
        <v>86609</v>
      </c>
      <c r="AL82">
        <v>21045868</v>
      </c>
      <c r="AN82">
        <v>-196</v>
      </c>
      <c r="AO82">
        <v>-66052</v>
      </c>
      <c r="AP82">
        <v>374</v>
      </c>
      <c r="AQ82">
        <v>126038</v>
      </c>
      <c r="AR82">
        <v>20895313</v>
      </c>
    </row>
    <row r="83" spans="5:44" x14ac:dyDescent="0.25">
      <c r="E83">
        <v>5</v>
      </c>
      <c r="F83">
        <v>80</v>
      </c>
      <c r="G83">
        <f>B2+TRUNC(32*E83*SIN(14/E83))</f>
        <v>-519</v>
      </c>
      <c r="H83">
        <f t="shared" si="6"/>
        <v>-130</v>
      </c>
      <c r="I83">
        <f t="shared" si="7"/>
        <v>-43810</v>
      </c>
      <c r="J83">
        <f>C2+TRUNC(32*E83*COS(14/E83))</f>
        <v>1816</v>
      </c>
      <c r="K83">
        <f t="shared" si="8"/>
        <v>454</v>
      </c>
      <c r="L83">
        <f t="shared" si="9"/>
        <v>152998</v>
      </c>
      <c r="M83">
        <f t="shared" si="10"/>
        <v>32576095</v>
      </c>
      <c r="P83">
        <v>-34</v>
      </c>
      <c r="Q83">
        <v>-11458</v>
      </c>
      <c r="R83">
        <v>422</v>
      </c>
      <c r="S83">
        <v>142214</v>
      </c>
      <c r="T83">
        <v>21096413</v>
      </c>
      <c r="V83">
        <v>421</v>
      </c>
      <c r="W83">
        <v>141877</v>
      </c>
      <c r="X83">
        <v>-43</v>
      </c>
      <c r="Y83">
        <v>-14491</v>
      </c>
      <c r="Z83">
        <v>21103468</v>
      </c>
      <c r="AB83">
        <v>409</v>
      </c>
      <c r="AC83">
        <v>137833</v>
      </c>
      <c r="AD83">
        <v>-107</v>
      </c>
      <c r="AE83">
        <v>-36059</v>
      </c>
      <c r="AF83">
        <v>21066631</v>
      </c>
      <c r="AH83">
        <v>-346</v>
      </c>
      <c r="AI83">
        <v>-116602</v>
      </c>
      <c r="AJ83">
        <v>245</v>
      </c>
      <c r="AK83">
        <v>82565</v>
      </c>
      <c r="AL83">
        <v>21091225</v>
      </c>
      <c r="AN83">
        <v>-46</v>
      </c>
      <c r="AO83">
        <v>-15502</v>
      </c>
      <c r="AP83">
        <v>421</v>
      </c>
      <c r="AQ83">
        <v>141877</v>
      </c>
      <c r="AR83">
        <v>21082232</v>
      </c>
    </row>
    <row r="84" spans="5:44" x14ac:dyDescent="0.25">
      <c r="E84">
        <v>5</v>
      </c>
      <c r="F84">
        <v>81</v>
      </c>
      <c r="G84">
        <f>B2+TRUNC(32*E84*SIN(15/E84))</f>
        <v>-550</v>
      </c>
      <c r="H84">
        <f t="shared" si="6"/>
        <v>-138</v>
      </c>
      <c r="I84">
        <f t="shared" si="7"/>
        <v>-46506</v>
      </c>
      <c r="J84">
        <f>C2+TRUNC(32*E84*COS(15/E84))</f>
        <v>1808</v>
      </c>
      <c r="K84">
        <f t="shared" si="8"/>
        <v>452</v>
      </c>
      <c r="L84">
        <f t="shared" si="9"/>
        <v>152324</v>
      </c>
      <c r="M84">
        <f t="shared" si="10"/>
        <v>32651880</v>
      </c>
      <c r="P84">
        <v>-74</v>
      </c>
      <c r="Q84">
        <v>-24938</v>
      </c>
      <c r="R84">
        <v>417</v>
      </c>
      <c r="S84">
        <v>140529</v>
      </c>
      <c r="T84">
        <v>21107188</v>
      </c>
      <c r="V84">
        <v>417</v>
      </c>
      <c r="W84">
        <v>140529</v>
      </c>
      <c r="X84">
        <v>-75</v>
      </c>
      <c r="Y84">
        <v>-25275</v>
      </c>
      <c r="Z84">
        <v>21191055</v>
      </c>
      <c r="AB84">
        <v>398</v>
      </c>
      <c r="AC84">
        <v>134126</v>
      </c>
      <c r="AD84">
        <v>-145</v>
      </c>
      <c r="AE84">
        <v>-48865</v>
      </c>
      <c r="AF84">
        <v>21099161</v>
      </c>
      <c r="AH84">
        <v>-364</v>
      </c>
      <c r="AI84">
        <v>-122668</v>
      </c>
      <c r="AJ84">
        <v>218</v>
      </c>
      <c r="AK84">
        <v>73466</v>
      </c>
      <c r="AL84">
        <v>21204065</v>
      </c>
      <c r="AN84">
        <v>-86</v>
      </c>
      <c r="AO84">
        <v>-28982</v>
      </c>
      <c r="AP84">
        <v>414</v>
      </c>
      <c r="AQ84">
        <v>139518</v>
      </c>
      <c r="AR84">
        <v>21085435</v>
      </c>
    </row>
    <row r="85" spans="5:44" x14ac:dyDescent="0.25">
      <c r="E85">
        <v>5</v>
      </c>
      <c r="F85">
        <v>82</v>
      </c>
      <c r="G85">
        <f>B2+TRUNC(32*E85*SIN(16/E85))</f>
        <v>-581</v>
      </c>
      <c r="H85">
        <f t="shared" si="6"/>
        <v>-146</v>
      </c>
      <c r="I85">
        <f t="shared" si="7"/>
        <v>-49202</v>
      </c>
      <c r="J85">
        <f>C2+TRUNC(32*E85*COS(16/E85))</f>
        <v>1807</v>
      </c>
      <c r="K85">
        <f t="shared" si="8"/>
        <v>451</v>
      </c>
      <c r="L85">
        <f t="shared" si="9"/>
        <v>151987</v>
      </c>
      <c r="M85">
        <f t="shared" si="10"/>
        <v>33229414</v>
      </c>
      <c r="P85">
        <v>-4</v>
      </c>
      <c r="Q85">
        <v>-1348</v>
      </c>
      <c r="R85">
        <v>424</v>
      </c>
      <c r="S85">
        <v>142888</v>
      </c>
      <c r="T85">
        <v>21233737</v>
      </c>
      <c r="V85">
        <v>405</v>
      </c>
      <c r="W85">
        <v>136485</v>
      </c>
      <c r="X85">
        <v>-125</v>
      </c>
      <c r="Y85">
        <v>-42125</v>
      </c>
      <c r="Z85">
        <v>21217270</v>
      </c>
      <c r="AB85">
        <v>383</v>
      </c>
      <c r="AC85">
        <v>129071</v>
      </c>
      <c r="AD85">
        <v>-181</v>
      </c>
      <c r="AE85">
        <v>-60997</v>
      </c>
      <c r="AF85">
        <v>21196948</v>
      </c>
      <c r="AH85">
        <v>-388</v>
      </c>
      <c r="AI85">
        <v>-130756</v>
      </c>
      <c r="AJ85">
        <v>172</v>
      </c>
      <c r="AK85">
        <v>57964</v>
      </c>
      <c r="AL85">
        <v>21238412</v>
      </c>
      <c r="AN85">
        <v>-123</v>
      </c>
      <c r="AO85">
        <v>-41451</v>
      </c>
      <c r="AP85">
        <v>406</v>
      </c>
      <c r="AQ85">
        <v>136822</v>
      </c>
      <c r="AR85">
        <v>21210917</v>
      </c>
    </row>
    <row r="86" spans="5:44" x14ac:dyDescent="0.25">
      <c r="E86">
        <v>5</v>
      </c>
      <c r="F86">
        <v>83</v>
      </c>
      <c r="G86">
        <f>B2+TRUNC(32*E86*SIN(17/E86))</f>
        <v>-612</v>
      </c>
      <c r="H86">
        <f t="shared" si="6"/>
        <v>-153</v>
      </c>
      <c r="I86">
        <f t="shared" si="7"/>
        <v>-51561</v>
      </c>
      <c r="J86">
        <f>C2+TRUNC(32*E86*COS(17/E86))</f>
        <v>1812</v>
      </c>
      <c r="K86">
        <f t="shared" si="8"/>
        <v>453</v>
      </c>
      <c r="L86">
        <f t="shared" si="9"/>
        <v>152661</v>
      </c>
      <c r="M86">
        <f t="shared" si="10"/>
        <v>34253170</v>
      </c>
      <c r="P86">
        <v>4</v>
      </c>
      <c r="Q86">
        <v>1348</v>
      </c>
      <c r="R86">
        <v>424</v>
      </c>
      <c r="S86">
        <v>142888</v>
      </c>
      <c r="T86">
        <v>21235109</v>
      </c>
      <c r="V86">
        <v>416</v>
      </c>
      <c r="W86">
        <v>140192</v>
      </c>
      <c r="X86">
        <v>-82</v>
      </c>
      <c r="Y86">
        <v>-27634</v>
      </c>
      <c r="Z86">
        <v>21230847</v>
      </c>
      <c r="AB86">
        <v>387</v>
      </c>
      <c r="AC86">
        <v>130419</v>
      </c>
      <c r="AD86">
        <v>-174</v>
      </c>
      <c r="AE86">
        <v>-58638</v>
      </c>
      <c r="AF86">
        <v>21228503</v>
      </c>
      <c r="AH86">
        <v>-368</v>
      </c>
      <c r="AI86">
        <v>-124016</v>
      </c>
      <c r="AJ86">
        <v>211</v>
      </c>
      <c r="AK86">
        <v>71107</v>
      </c>
      <c r="AL86">
        <v>21252100</v>
      </c>
      <c r="AN86">
        <v>-116</v>
      </c>
      <c r="AO86">
        <v>-39092</v>
      </c>
      <c r="AP86">
        <v>408</v>
      </c>
      <c r="AQ86">
        <v>137496</v>
      </c>
      <c r="AR86">
        <v>21222016</v>
      </c>
    </row>
    <row r="87" spans="5:44" x14ac:dyDescent="0.25">
      <c r="E87">
        <v>5</v>
      </c>
      <c r="F87">
        <v>84</v>
      </c>
      <c r="G87">
        <f>B2+TRUNC(32*E87*SIN(18/E87))</f>
        <v>-642</v>
      </c>
      <c r="H87">
        <f t="shared" si="6"/>
        <v>-161</v>
      </c>
      <c r="I87">
        <f t="shared" si="7"/>
        <v>-54257</v>
      </c>
      <c r="J87">
        <f>C2+TRUNC(32*E87*COS(18/E87))</f>
        <v>1823</v>
      </c>
      <c r="K87">
        <f t="shared" si="8"/>
        <v>455</v>
      </c>
      <c r="L87">
        <f t="shared" si="9"/>
        <v>153335</v>
      </c>
      <c r="M87">
        <f t="shared" si="10"/>
        <v>35722004</v>
      </c>
      <c r="P87">
        <v>36</v>
      </c>
      <c r="Q87">
        <v>12132</v>
      </c>
      <c r="R87">
        <v>423</v>
      </c>
      <c r="S87">
        <v>142551</v>
      </c>
      <c r="T87">
        <v>21395464</v>
      </c>
      <c r="V87">
        <v>419</v>
      </c>
      <c r="W87">
        <v>141203</v>
      </c>
      <c r="X87">
        <v>-67</v>
      </c>
      <c r="Y87">
        <v>-22579</v>
      </c>
      <c r="Z87">
        <v>21328731</v>
      </c>
      <c r="AB87">
        <v>391</v>
      </c>
      <c r="AC87">
        <v>131767</v>
      </c>
      <c r="AD87">
        <v>-167</v>
      </c>
      <c r="AE87">
        <v>-56279</v>
      </c>
      <c r="AF87">
        <v>21356539</v>
      </c>
      <c r="AH87">
        <v>-360</v>
      </c>
      <c r="AI87">
        <v>-121320</v>
      </c>
      <c r="AJ87">
        <v>225</v>
      </c>
      <c r="AK87">
        <v>75825</v>
      </c>
      <c r="AL87">
        <v>21297486</v>
      </c>
      <c r="AN87">
        <v>-154</v>
      </c>
      <c r="AO87">
        <v>-51898</v>
      </c>
      <c r="AP87">
        <v>396</v>
      </c>
      <c r="AQ87">
        <v>133452</v>
      </c>
      <c r="AR87">
        <v>21351703</v>
      </c>
    </row>
    <row r="88" spans="5:44" x14ac:dyDescent="0.25">
      <c r="E88">
        <v>5</v>
      </c>
      <c r="F88">
        <v>85</v>
      </c>
      <c r="G88">
        <f>B2+TRUNC(32*E88*SIN(19/E88))</f>
        <v>-669</v>
      </c>
      <c r="H88">
        <f t="shared" si="6"/>
        <v>-168</v>
      </c>
      <c r="I88">
        <f t="shared" si="7"/>
        <v>-56616</v>
      </c>
      <c r="J88">
        <f>C2+TRUNC(32*E88*COS(19/E88))</f>
        <v>1840</v>
      </c>
      <c r="K88">
        <f t="shared" si="8"/>
        <v>460</v>
      </c>
      <c r="L88">
        <f t="shared" si="9"/>
        <v>155020</v>
      </c>
      <c r="M88">
        <f t="shared" si="10"/>
        <v>37614395</v>
      </c>
      <c r="P88">
        <v>74</v>
      </c>
      <c r="Q88">
        <v>24938</v>
      </c>
      <c r="R88">
        <v>418</v>
      </c>
      <c r="S88">
        <v>140866</v>
      </c>
      <c r="T88">
        <v>21406197</v>
      </c>
      <c r="V88">
        <v>410</v>
      </c>
      <c r="W88">
        <v>138170</v>
      </c>
      <c r="X88">
        <v>-112</v>
      </c>
      <c r="Y88">
        <v>-37744</v>
      </c>
      <c r="Z88">
        <v>21346248</v>
      </c>
      <c r="AB88">
        <v>349</v>
      </c>
      <c r="AC88">
        <v>117613</v>
      </c>
      <c r="AD88">
        <v>-242</v>
      </c>
      <c r="AE88">
        <v>-81554</v>
      </c>
      <c r="AF88">
        <v>21361153</v>
      </c>
      <c r="AH88">
        <v>-329</v>
      </c>
      <c r="AI88">
        <v>-110873</v>
      </c>
      <c r="AJ88">
        <v>269</v>
      </c>
      <c r="AK88">
        <v>90653</v>
      </c>
      <c r="AL88">
        <v>21354897</v>
      </c>
      <c r="AN88">
        <v>-108</v>
      </c>
      <c r="AO88">
        <v>-36396</v>
      </c>
      <c r="AP88">
        <v>411</v>
      </c>
      <c r="AQ88">
        <v>138507</v>
      </c>
      <c r="AR88">
        <v>21359142</v>
      </c>
    </row>
    <row r="89" spans="5:44" x14ac:dyDescent="0.25">
      <c r="E89">
        <v>5</v>
      </c>
      <c r="F89">
        <v>86</v>
      </c>
      <c r="G89">
        <f>B2+TRUNC(32*E89*SIN(20/E89))</f>
        <v>-693</v>
      </c>
      <c r="H89">
        <f t="shared" si="6"/>
        <v>-174</v>
      </c>
      <c r="I89">
        <f t="shared" si="7"/>
        <v>-58638</v>
      </c>
      <c r="J89">
        <f>C2+TRUNC(32*E89*COS(20/E89))</f>
        <v>1862</v>
      </c>
      <c r="K89">
        <f t="shared" si="8"/>
        <v>465</v>
      </c>
      <c r="L89">
        <f t="shared" si="9"/>
        <v>156705</v>
      </c>
      <c r="M89">
        <f t="shared" si="10"/>
        <v>39887672</v>
      </c>
      <c r="P89">
        <v>-12</v>
      </c>
      <c r="Q89">
        <v>-4044</v>
      </c>
      <c r="R89">
        <v>425</v>
      </c>
      <c r="S89">
        <v>143225</v>
      </c>
      <c r="T89">
        <v>21412697</v>
      </c>
      <c r="V89">
        <v>402</v>
      </c>
      <c r="W89">
        <v>135474</v>
      </c>
      <c r="X89">
        <v>-138</v>
      </c>
      <c r="Y89">
        <v>-46506</v>
      </c>
      <c r="Z89">
        <v>21354217</v>
      </c>
      <c r="AB89">
        <v>369</v>
      </c>
      <c r="AC89">
        <v>124353</v>
      </c>
      <c r="AD89">
        <v>-210</v>
      </c>
      <c r="AE89">
        <v>-70770</v>
      </c>
      <c r="AF89">
        <v>21376715</v>
      </c>
      <c r="AH89">
        <v>-394</v>
      </c>
      <c r="AI89">
        <v>-132778</v>
      </c>
      <c r="AJ89">
        <v>160</v>
      </c>
      <c r="AK89">
        <v>53920</v>
      </c>
      <c r="AL89">
        <v>21357071</v>
      </c>
      <c r="AN89">
        <v>-189</v>
      </c>
      <c r="AO89">
        <v>-63693</v>
      </c>
      <c r="AP89">
        <v>380</v>
      </c>
      <c r="AQ89">
        <v>128060</v>
      </c>
      <c r="AR89">
        <v>21374777</v>
      </c>
    </row>
    <row r="90" spans="5:44" x14ac:dyDescent="0.25">
      <c r="E90">
        <v>5</v>
      </c>
      <c r="F90">
        <v>87</v>
      </c>
      <c r="G90">
        <f>B2+TRUNC(32*E90*SIN(21/E90))</f>
        <v>-711</v>
      </c>
      <c r="H90">
        <f t="shared" si="6"/>
        <v>-178</v>
      </c>
      <c r="I90">
        <f t="shared" si="7"/>
        <v>-59986</v>
      </c>
      <c r="J90">
        <f>C2+TRUNC(32*E90*COS(21/E90))</f>
        <v>1888</v>
      </c>
      <c r="K90">
        <f t="shared" si="8"/>
        <v>472</v>
      </c>
      <c r="L90">
        <f t="shared" si="9"/>
        <v>159064</v>
      </c>
      <c r="M90">
        <f t="shared" si="10"/>
        <v>42407498</v>
      </c>
      <c r="P90">
        <v>12</v>
      </c>
      <c r="Q90">
        <v>4044</v>
      </c>
      <c r="R90">
        <v>425</v>
      </c>
      <c r="S90">
        <v>143225</v>
      </c>
      <c r="T90">
        <v>21416917</v>
      </c>
      <c r="V90">
        <v>424</v>
      </c>
      <c r="W90">
        <v>142888</v>
      </c>
      <c r="X90">
        <v>-12</v>
      </c>
      <c r="Y90">
        <v>-4044</v>
      </c>
      <c r="Z90">
        <v>21365176</v>
      </c>
      <c r="AB90">
        <v>362</v>
      </c>
      <c r="AC90">
        <v>121994</v>
      </c>
      <c r="AD90">
        <v>-223</v>
      </c>
      <c r="AE90">
        <v>-75151</v>
      </c>
      <c r="AF90">
        <v>21416429</v>
      </c>
      <c r="AH90">
        <v>-383</v>
      </c>
      <c r="AI90">
        <v>-129071</v>
      </c>
      <c r="AJ90">
        <v>185</v>
      </c>
      <c r="AK90">
        <v>62345</v>
      </c>
      <c r="AL90">
        <v>21381094</v>
      </c>
      <c r="AN90">
        <v>-131</v>
      </c>
      <c r="AO90">
        <v>-44147</v>
      </c>
      <c r="AP90">
        <v>404</v>
      </c>
      <c r="AQ90">
        <v>136148</v>
      </c>
      <c r="AR90">
        <v>21402881</v>
      </c>
    </row>
    <row r="91" spans="5:44" x14ac:dyDescent="0.25">
      <c r="E91">
        <v>5</v>
      </c>
      <c r="F91">
        <v>88</v>
      </c>
      <c r="G91">
        <f>B2+TRUNC(32*E91*SIN(22/E91))</f>
        <v>-724</v>
      </c>
      <c r="H91">
        <f t="shared" si="6"/>
        <v>-181</v>
      </c>
      <c r="I91">
        <f t="shared" si="7"/>
        <v>-60997</v>
      </c>
      <c r="J91">
        <f>C2+TRUNC(32*E91*COS(22/E91))</f>
        <v>1917</v>
      </c>
      <c r="K91">
        <f t="shared" si="8"/>
        <v>479</v>
      </c>
      <c r="L91">
        <f t="shared" si="9"/>
        <v>161423</v>
      </c>
      <c r="M91">
        <f t="shared" si="10"/>
        <v>45138295</v>
      </c>
      <c r="P91">
        <v>52</v>
      </c>
      <c r="Q91">
        <v>17524</v>
      </c>
      <c r="R91">
        <v>422</v>
      </c>
      <c r="S91">
        <v>142214</v>
      </c>
      <c r="T91">
        <v>21470026</v>
      </c>
      <c r="V91">
        <v>425</v>
      </c>
      <c r="W91">
        <v>143225</v>
      </c>
      <c r="X91">
        <v>10</v>
      </c>
      <c r="Y91">
        <v>3370</v>
      </c>
      <c r="Z91">
        <v>21505909</v>
      </c>
      <c r="AB91">
        <v>381</v>
      </c>
      <c r="AC91">
        <v>128397</v>
      </c>
      <c r="AD91">
        <v>-189</v>
      </c>
      <c r="AE91">
        <v>-63693</v>
      </c>
      <c r="AF91">
        <v>21420368</v>
      </c>
      <c r="AH91">
        <v>-315</v>
      </c>
      <c r="AI91">
        <v>-106155</v>
      </c>
      <c r="AJ91">
        <v>286</v>
      </c>
      <c r="AK91">
        <v>96382</v>
      </c>
      <c r="AL91">
        <v>21465178</v>
      </c>
      <c r="AN91">
        <v>-168</v>
      </c>
      <c r="AO91">
        <v>-56616</v>
      </c>
      <c r="AP91">
        <v>390</v>
      </c>
      <c r="AQ91">
        <v>131430</v>
      </c>
      <c r="AR91">
        <v>21448798</v>
      </c>
    </row>
    <row r="92" spans="5:44" x14ac:dyDescent="0.25">
      <c r="E92">
        <v>5</v>
      </c>
      <c r="F92">
        <v>89</v>
      </c>
      <c r="G92">
        <f>B2+TRUNC(32*E92*SIN(23/E92))</f>
        <v>-730</v>
      </c>
      <c r="H92">
        <f t="shared" si="6"/>
        <v>-183</v>
      </c>
      <c r="I92">
        <f t="shared" si="7"/>
        <v>-61671</v>
      </c>
      <c r="J92">
        <f>C2+TRUNC(32*E92*COS(23/E92))</f>
        <v>1949</v>
      </c>
      <c r="K92">
        <f t="shared" si="8"/>
        <v>487</v>
      </c>
      <c r="L92">
        <f t="shared" si="9"/>
        <v>164119</v>
      </c>
      <c r="M92">
        <f t="shared" si="10"/>
        <v>48030466</v>
      </c>
      <c r="P92">
        <v>-86</v>
      </c>
      <c r="Q92">
        <v>-28982</v>
      </c>
      <c r="R92">
        <v>417</v>
      </c>
      <c r="S92">
        <v>140529</v>
      </c>
      <c r="T92">
        <v>21517545</v>
      </c>
      <c r="V92">
        <v>416</v>
      </c>
      <c r="W92">
        <v>140192</v>
      </c>
      <c r="X92">
        <v>-90</v>
      </c>
      <c r="Y92">
        <v>-30330</v>
      </c>
      <c r="Z92">
        <v>21507274</v>
      </c>
      <c r="AB92">
        <v>414</v>
      </c>
      <c r="AC92">
        <v>139518</v>
      </c>
      <c r="AD92">
        <v>-96</v>
      </c>
      <c r="AE92">
        <v>-32352</v>
      </c>
      <c r="AF92">
        <v>21514309</v>
      </c>
      <c r="AH92">
        <v>-373</v>
      </c>
      <c r="AI92">
        <v>-125701</v>
      </c>
      <c r="AJ92">
        <v>205</v>
      </c>
      <c r="AK92">
        <v>69085</v>
      </c>
      <c r="AL92">
        <v>21486888</v>
      </c>
      <c r="AN92">
        <v>-35</v>
      </c>
      <c r="AO92">
        <v>-11795</v>
      </c>
      <c r="AP92">
        <v>424</v>
      </c>
      <c r="AQ92">
        <v>142888</v>
      </c>
      <c r="AR92">
        <v>21508491</v>
      </c>
    </row>
    <row r="93" spans="5:44" x14ac:dyDescent="0.25">
      <c r="E93">
        <v>5</v>
      </c>
      <c r="F93">
        <v>90</v>
      </c>
      <c r="G93">
        <f>B2+TRUNC(32*E93*SIN(24/E93))</f>
        <v>-731</v>
      </c>
      <c r="H93">
        <f t="shared" si="6"/>
        <v>-183</v>
      </c>
      <c r="I93">
        <f t="shared" si="7"/>
        <v>-61671</v>
      </c>
      <c r="J93">
        <f>C2+TRUNC(32*E93*COS(24/E93))</f>
        <v>1979</v>
      </c>
      <c r="K93">
        <f t="shared" si="8"/>
        <v>494</v>
      </c>
      <c r="L93">
        <f t="shared" si="9"/>
        <v>166478</v>
      </c>
      <c r="M93">
        <f t="shared" si="10"/>
        <v>50712674</v>
      </c>
      <c r="P93">
        <v>-20</v>
      </c>
      <c r="Q93">
        <v>-6740</v>
      </c>
      <c r="R93">
        <v>426</v>
      </c>
      <c r="S93">
        <v>143562</v>
      </c>
      <c r="T93">
        <v>21722370</v>
      </c>
      <c r="V93">
        <v>422</v>
      </c>
      <c r="W93">
        <v>142214</v>
      </c>
      <c r="X93">
        <v>-59</v>
      </c>
      <c r="Y93">
        <v>-19883</v>
      </c>
      <c r="Z93">
        <v>21597493</v>
      </c>
      <c r="AB93">
        <v>395</v>
      </c>
      <c r="AC93">
        <v>133115</v>
      </c>
      <c r="AD93">
        <v>-160</v>
      </c>
      <c r="AE93">
        <v>-53920</v>
      </c>
      <c r="AF93">
        <v>21741107</v>
      </c>
      <c r="AH93">
        <v>-357</v>
      </c>
      <c r="AI93">
        <v>-120309</v>
      </c>
      <c r="AJ93">
        <v>233</v>
      </c>
      <c r="AK93">
        <v>78521</v>
      </c>
      <c r="AL93">
        <v>21603204</v>
      </c>
      <c r="AN93">
        <v>-101</v>
      </c>
      <c r="AO93">
        <v>-34037</v>
      </c>
      <c r="AP93">
        <v>414</v>
      </c>
      <c r="AQ93">
        <v>139518</v>
      </c>
      <c r="AR93">
        <v>21686799</v>
      </c>
    </row>
    <row r="94" spans="5:44" x14ac:dyDescent="0.25">
      <c r="E94">
        <v>5</v>
      </c>
      <c r="F94">
        <v>91</v>
      </c>
      <c r="G94">
        <f>B2+TRUNC(32*E94*SIN(25/E94))</f>
        <v>-725</v>
      </c>
      <c r="H94">
        <f t="shared" si="6"/>
        <v>-182</v>
      </c>
      <c r="I94">
        <f t="shared" si="7"/>
        <v>-61334</v>
      </c>
      <c r="J94">
        <f>C2+TRUNC(32*E94*COS(25/E94))</f>
        <v>2011</v>
      </c>
      <c r="K94">
        <f t="shared" si="8"/>
        <v>502</v>
      </c>
      <c r="L94">
        <f t="shared" si="9"/>
        <v>169174</v>
      </c>
      <c r="M94">
        <f t="shared" si="10"/>
        <v>53459400</v>
      </c>
      <c r="P94">
        <v>-55</v>
      </c>
      <c r="Q94">
        <v>-18535</v>
      </c>
      <c r="R94">
        <v>423</v>
      </c>
      <c r="S94">
        <v>142551</v>
      </c>
      <c r="T94">
        <v>21778648</v>
      </c>
      <c r="V94">
        <v>399</v>
      </c>
      <c r="W94">
        <v>134463</v>
      </c>
      <c r="X94">
        <v>-150</v>
      </c>
      <c r="Y94">
        <v>-50550</v>
      </c>
      <c r="Z94">
        <v>21684430</v>
      </c>
      <c r="AB94">
        <v>379</v>
      </c>
      <c r="AC94">
        <v>127723</v>
      </c>
      <c r="AD94">
        <v>-196</v>
      </c>
      <c r="AE94">
        <v>-66052</v>
      </c>
      <c r="AF94">
        <v>21767002</v>
      </c>
      <c r="AH94">
        <v>-400</v>
      </c>
      <c r="AI94">
        <v>-134800</v>
      </c>
      <c r="AJ94">
        <v>149</v>
      </c>
      <c r="AK94">
        <v>50213</v>
      </c>
      <c r="AL94">
        <v>21708398</v>
      </c>
      <c r="AN94">
        <v>-66</v>
      </c>
      <c r="AO94">
        <v>-22242</v>
      </c>
      <c r="AP94">
        <v>421</v>
      </c>
      <c r="AQ94">
        <v>141877</v>
      </c>
      <c r="AR94">
        <v>21762822</v>
      </c>
    </row>
    <row r="95" spans="5:44" x14ac:dyDescent="0.25">
      <c r="E95">
        <v>5</v>
      </c>
      <c r="F95">
        <v>92</v>
      </c>
      <c r="G95">
        <f>B2+TRUNC(32*E95*SIN(26/E95))</f>
        <v>-713</v>
      </c>
      <c r="H95">
        <f t="shared" si="6"/>
        <v>-179</v>
      </c>
      <c r="I95">
        <f t="shared" si="7"/>
        <v>-60323</v>
      </c>
      <c r="J95">
        <f>C2+TRUNC(32*E95*COS(26/E95))</f>
        <v>2040</v>
      </c>
      <c r="K95">
        <f t="shared" si="8"/>
        <v>510</v>
      </c>
      <c r="L95">
        <f t="shared" si="9"/>
        <v>171870</v>
      </c>
      <c r="M95">
        <f t="shared" si="10"/>
        <v>55830042</v>
      </c>
      <c r="P95">
        <v>20</v>
      </c>
      <c r="Q95">
        <v>6740</v>
      </c>
      <c r="R95">
        <v>426</v>
      </c>
      <c r="S95">
        <v>143562</v>
      </c>
      <c r="T95">
        <v>21782711</v>
      </c>
      <c r="V95">
        <v>425</v>
      </c>
      <c r="W95">
        <v>143225</v>
      </c>
      <c r="X95">
        <v>-36</v>
      </c>
      <c r="Y95">
        <v>-12132</v>
      </c>
      <c r="Z95">
        <v>21833160</v>
      </c>
      <c r="AB95">
        <v>407</v>
      </c>
      <c r="AC95">
        <v>137159</v>
      </c>
      <c r="AD95">
        <v>-127</v>
      </c>
      <c r="AE95">
        <v>-42799</v>
      </c>
      <c r="AF95">
        <v>21785892</v>
      </c>
      <c r="AH95">
        <v>-345</v>
      </c>
      <c r="AI95">
        <v>-116265</v>
      </c>
      <c r="AJ95">
        <v>253</v>
      </c>
      <c r="AK95">
        <v>85261</v>
      </c>
      <c r="AL95">
        <v>21831665</v>
      </c>
      <c r="AN95">
        <v>-139</v>
      </c>
      <c r="AO95">
        <v>-46843</v>
      </c>
      <c r="AP95">
        <v>403</v>
      </c>
      <c r="AQ95">
        <v>135811</v>
      </c>
      <c r="AR95">
        <v>21771556</v>
      </c>
    </row>
    <row r="96" spans="5:44" x14ac:dyDescent="0.25">
      <c r="E96">
        <v>5</v>
      </c>
      <c r="F96">
        <v>93</v>
      </c>
      <c r="G96">
        <f>B2+TRUNC(32*E96*SIN(27/E96))</f>
        <v>-695</v>
      </c>
      <c r="H96">
        <f t="shared" si="6"/>
        <v>-174</v>
      </c>
      <c r="I96">
        <f t="shared" si="7"/>
        <v>-58638</v>
      </c>
      <c r="J96">
        <f>C2+TRUNC(32*E96*COS(27/E96))</f>
        <v>2067</v>
      </c>
      <c r="K96">
        <f t="shared" si="8"/>
        <v>516</v>
      </c>
      <c r="L96">
        <f t="shared" si="9"/>
        <v>173892</v>
      </c>
      <c r="M96">
        <f t="shared" si="10"/>
        <v>57894178</v>
      </c>
      <c r="P96">
        <v>-41</v>
      </c>
      <c r="Q96">
        <v>-13817</v>
      </c>
      <c r="R96">
        <v>425</v>
      </c>
      <c r="S96">
        <v>143225</v>
      </c>
      <c r="T96">
        <v>21832024</v>
      </c>
      <c r="V96">
        <v>416</v>
      </c>
      <c r="W96">
        <v>140192</v>
      </c>
      <c r="X96">
        <v>-98</v>
      </c>
      <c r="Y96">
        <v>-33026</v>
      </c>
      <c r="Z96">
        <v>21903987</v>
      </c>
      <c r="AB96">
        <v>403</v>
      </c>
      <c r="AC96">
        <v>135811</v>
      </c>
      <c r="AD96">
        <v>-140</v>
      </c>
      <c r="AE96">
        <v>-47180</v>
      </c>
      <c r="AF96">
        <v>21838140</v>
      </c>
      <c r="AH96">
        <v>-378</v>
      </c>
      <c r="AI96">
        <v>-127386</v>
      </c>
      <c r="AJ96">
        <v>199</v>
      </c>
      <c r="AK96">
        <v>67063</v>
      </c>
      <c r="AL96">
        <v>21871680</v>
      </c>
      <c r="AN96">
        <v>-80</v>
      </c>
      <c r="AO96">
        <v>-26960</v>
      </c>
      <c r="AP96">
        <v>419</v>
      </c>
      <c r="AQ96">
        <v>141203</v>
      </c>
      <c r="AR96">
        <v>21830050</v>
      </c>
    </row>
    <row r="97" spans="5:44" x14ac:dyDescent="0.25">
      <c r="E97">
        <v>5</v>
      </c>
      <c r="F97">
        <v>94</v>
      </c>
      <c r="G97">
        <f>B2+TRUNC(32*E97*SIN(28/E97))</f>
        <v>-673</v>
      </c>
      <c r="H97">
        <f t="shared" si="6"/>
        <v>-169</v>
      </c>
      <c r="I97">
        <f t="shared" si="7"/>
        <v>-56953</v>
      </c>
      <c r="J97">
        <f>C2+TRUNC(32*E97*COS(28/E97))</f>
        <v>2090</v>
      </c>
      <c r="K97">
        <f t="shared" si="8"/>
        <v>522</v>
      </c>
      <c r="L97">
        <f t="shared" si="9"/>
        <v>175914</v>
      </c>
      <c r="M97">
        <f t="shared" si="10"/>
        <v>59500340</v>
      </c>
      <c r="P97">
        <v>67</v>
      </c>
      <c r="Q97">
        <v>22579</v>
      </c>
      <c r="R97">
        <v>422</v>
      </c>
      <c r="S97">
        <v>142214</v>
      </c>
      <c r="T97">
        <v>21946211</v>
      </c>
      <c r="V97">
        <v>428</v>
      </c>
      <c r="W97">
        <v>144236</v>
      </c>
      <c r="X97">
        <v>1</v>
      </c>
      <c r="Y97">
        <v>337</v>
      </c>
      <c r="Z97">
        <v>21992243</v>
      </c>
      <c r="AB97">
        <v>356</v>
      </c>
      <c r="AC97">
        <v>119972</v>
      </c>
      <c r="AD97">
        <v>-237</v>
      </c>
      <c r="AE97">
        <v>-79869</v>
      </c>
      <c r="AF97">
        <v>21910502</v>
      </c>
      <c r="AH97">
        <v>-322</v>
      </c>
      <c r="AI97">
        <v>-108514</v>
      </c>
      <c r="AJ97">
        <v>282</v>
      </c>
      <c r="AK97">
        <v>95034</v>
      </c>
      <c r="AL97">
        <v>21953902</v>
      </c>
      <c r="AN97">
        <v>-183</v>
      </c>
      <c r="AO97">
        <v>-61671</v>
      </c>
      <c r="AP97">
        <v>386</v>
      </c>
      <c r="AQ97">
        <v>130082</v>
      </c>
      <c r="AR97">
        <v>21897158</v>
      </c>
    </row>
    <row r="98" spans="5:44" x14ac:dyDescent="0.25">
      <c r="E98">
        <v>5</v>
      </c>
      <c r="F98">
        <v>95</v>
      </c>
      <c r="G98">
        <f>B2+TRUNC(32*E98*SIN(29/E98))</f>
        <v>-646</v>
      </c>
      <c r="H98">
        <f t="shared" si="6"/>
        <v>-162</v>
      </c>
      <c r="I98">
        <f t="shared" si="7"/>
        <v>-54594</v>
      </c>
      <c r="J98">
        <f>C2+TRUNC(32*E98*COS(29/E98))</f>
        <v>2107</v>
      </c>
      <c r="K98">
        <f t="shared" si="8"/>
        <v>526</v>
      </c>
      <c r="L98">
        <f t="shared" si="9"/>
        <v>177262</v>
      </c>
      <c r="M98">
        <f t="shared" si="10"/>
        <v>60385705</v>
      </c>
      <c r="P98">
        <v>-68</v>
      </c>
      <c r="Q98">
        <v>-22916</v>
      </c>
      <c r="R98">
        <v>422</v>
      </c>
      <c r="S98">
        <v>142214</v>
      </c>
      <c r="T98">
        <v>21954262</v>
      </c>
      <c r="V98">
        <v>427</v>
      </c>
      <c r="W98">
        <v>143899</v>
      </c>
      <c r="X98">
        <v>-21</v>
      </c>
      <c r="Y98">
        <v>-7077</v>
      </c>
      <c r="Z98">
        <v>22041071</v>
      </c>
      <c r="AB98">
        <v>412</v>
      </c>
      <c r="AC98">
        <v>138844</v>
      </c>
      <c r="AD98">
        <v>-115</v>
      </c>
      <c r="AE98">
        <v>-38755</v>
      </c>
      <c r="AF98">
        <v>21975573</v>
      </c>
      <c r="AH98">
        <v>-336</v>
      </c>
      <c r="AI98">
        <v>-113232</v>
      </c>
      <c r="AJ98">
        <v>265</v>
      </c>
      <c r="AK98">
        <v>89305</v>
      </c>
      <c r="AL98">
        <v>22008213</v>
      </c>
      <c r="AN98">
        <v>-54</v>
      </c>
      <c r="AO98">
        <v>-18198</v>
      </c>
      <c r="AP98">
        <v>424</v>
      </c>
      <c r="AQ98">
        <v>142888</v>
      </c>
      <c r="AR98">
        <v>21962344</v>
      </c>
    </row>
    <row r="99" spans="5:44" x14ac:dyDescent="0.25">
      <c r="E99">
        <v>5</v>
      </c>
      <c r="F99">
        <v>96</v>
      </c>
      <c r="G99">
        <f>B2+TRUNC(32*E99*SIN(30/E99))</f>
        <v>-616</v>
      </c>
      <c r="H99">
        <f t="shared" si="6"/>
        <v>-154</v>
      </c>
      <c r="I99">
        <f t="shared" si="7"/>
        <v>-51898</v>
      </c>
      <c r="J99">
        <f>C2+TRUNC(32*E99*COS(30/E99))</f>
        <v>2119</v>
      </c>
      <c r="K99">
        <f t="shared" si="8"/>
        <v>529</v>
      </c>
      <c r="L99">
        <f t="shared" si="9"/>
        <v>178273</v>
      </c>
      <c r="M99">
        <f t="shared" si="10"/>
        <v>60705714</v>
      </c>
      <c r="P99">
        <v>43</v>
      </c>
      <c r="Q99">
        <v>14491</v>
      </c>
      <c r="R99">
        <v>426</v>
      </c>
      <c r="S99">
        <v>143562</v>
      </c>
      <c r="T99">
        <v>22195013</v>
      </c>
      <c r="V99">
        <v>425</v>
      </c>
      <c r="W99">
        <v>143225</v>
      </c>
      <c r="X99">
        <v>-52</v>
      </c>
      <c r="Y99">
        <v>-17524</v>
      </c>
      <c r="Z99">
        <v>22116177</v>
      </c>
      <c r="AB99">
        <v>369</v>
      </c>
      <c r="AC99">
        <v>124353</v>
      </c>
      <c r="AD99">
        <v>-218</v>
      </c>
      <c r="AE99">
        <v>-73466</v>
      </c>
      <c r="AF99">
        <v>22166800</v>
      </c>
      <c r="AH99">
        <v>-355</v>
      </c>
      <c r="AI99">
        <v>-119635</v>
      </c>
      <c r="AJ99">
        <v>240</v>
      </c>
      <c r="AK99">
        <v>80880</v>
      </c>
      <c r="AL99">
        <v>22069971</v>
      </c>
      <c r="AN99">
        <v>-203</v>
      </c>
      <c r="AO99">
        <v>-68411</v>
      </c>
      <c r="AP99">
        <v>378</v>
      </c>
      <c r="AQ99">
        <v>127386</v>
      </c>
      <c r="AR99">
        <v>22182592</v>
      </c>
    </row>
    <row r="100" spans="5:44" x14ac:dyDescent="0.25">
      <c r="E100">
        <v>5</v>
      </c>
      <c r="F100">
        <v>97</v>
      </c>
      <c r="G100">
        <f>B2+TRUNC(32*E100*SIN(31/E100))</f>
        <v>-585</v>
      </c>
      <c r="H100">
        <f t="shared" si="6"/>
        <v>-147</v>
      </c>
      <c r="I100">
        <f t="shared" si="7"/>
        <v>-49539</v>
      </c>
      <c r="J100">
        <f>C2+TRUNC(32*E100*COS(31/E100))</f>
        <v>2125</v>
      </c>
      <c r="K100">
        <f t="shared" si="8"/>
        <v>531</v>
      </c>
      <c r="L100">
        <f t="shared" si="9"/>
        <v>178947</v>
      </c>
      <c r="M100">
        <f t="shared" si="10"/>
        <v>60412688</v>
      </c>
      <c r="P100">
        <v>88</v>
      </c>
      <c r="Q100">
        <v>29656</v>
      </c>
      <c r="R100">
        <v>420</v>
      </c>
      <c r="S100">
        <v>141540</v>
      </c>
      <c r="T100">
        <v>22254617</v>
      </c>
      <c r="V100">
        <v>412</v>
      </c>
      <c r="W100">
        <v>138844</v>
      </c>
      <c r="X100">
        <v>-119</v>
      </c>
      <c r="Y100">
        <v>-40103</v>
      </c>
      <c r="Z100">
        <v>22164962</v>
      </c>
      <c r="AB100">
        <v>344</v>
      </c>
      <c r="AC100">
        <v>115928</v>
      </c>
      <c r="AD100">
        <v>-256</v>
      </c>
      <c r="AE100">
        <v>-86272</v>
      </c>
      <c r="AF100">
        <v>22189104</v>
      </c>
      <c r="AH100">
        <v>-389</v>
      </c>
      <c r="AI100">
        <v>-131093</v>
      </c>
      <c r="AJ100">
        <v>180</v>
      </c>
      <c r="AK100">
        <v>60660</v>
      </c>
      <c r="AL100">
        <v>22185833</v>
      </c>
      <c r="AN100">
        <v>-162</v>
      </c>
      <c r="AO100">
        <v>-54594</v>
      </c>
      <c r="AP100">
        <v>397</v>
      </c>
      <c r="AQ100">
        <v>133789</v>
      </c>
      <c r="AR100">
        <v>22189752</v>
      </c>
    </row>
    <row r="101" spans="5:44" x14ac:dyDescent="0.25">
      <c r="E101">
        <v>6</v>
      </c>
      <c r="F101">
        <v>98</v>
      </c>
      <c r="G101">
        <f>B2+TRUNC(32*E101*SIN(0/E101))</f>
        <v>-572</v>
      </c>
      <c r="H101">
        <f t="shared" si="6"/>
        <v>-143</v>
      </c>
      <c r="I101">
        <f t="shared" si="7"/>
        <v>-48191</v>
      </c>
      <c r="J101">
        <f>C2+TRUNC(32*E101*COS(0/E101))</f>
        <v>2158</v>
      </c>
      <c r="K101">
        <f t="shared" si="8"/>
        <v>539</v>
      </c>
      <c r="L101">
        <f t="shared" si="9"/>
        <v>181643</v>
      </c>
      <c r="M101">
        <f t="shared" si="10"/>
        <v>63594832</v>
      </c>
      <c r="P101">
        <v>-27</v>
      </c>
      <c r="Q101">
        <v>-9099</v>
      </c>
      <c r="R101">
        <v>428</v>
      </c>
      <c r="S101">
        <v>144236</v>
      </c>
      <c r="T101">
        <v>22270244</v>
      </c>
      <c r="V101">
        <v>397</v>
      </c>
      <c r="W101">
        <v>133789</v>
      </c>
      <c r="X101">
        <v>-162</v>
      </c>
      <c r="Y101">
        <v>-54594</v>
      </c>
      <c r="Z101">
        <v>22200305</v>
      </c>
      <c r="AB101">
        <v>400</v>
      </c>
      <c r="AC101">
        <v>134800</v>
      </c>
      <c r="AD101">
        <v>-154</v>
      </c>
      <c r="AE101">
        <v>-51898</v>
      </c>
      <c r="AF101">
        <v>22245696</v>
      </c>
      <c r="AH101">
        <v>-395</v>
      </c>
      <c r="AI101">
        <v>-133115</v>
      </c>
      <c r="AJ101">
        <v>168</v>
      </c>
      <c r="AK101">
        <v>56616</v>
      </c>
      <c r="AL101">
        <v>22240912</v>
      </c>
      <c r="AN101">
        <v>-94</v>
      </c>
      <c r="AO101">
        <v>-31678</v>
      </c>
      <c r="AP101">
        <v>418</v>
      </c>
      <c r="AQ101">
        <v>140866</v>
      </c>
      <c r="AR101">
        <v>22221796</v>
      </c>
    </row>
    <row r="102" spans="5:44" x14ac:dyDescent="0.25">
      <c r="E102">
        <v>6</v>
      </c>
      <c r="F102">
        <v>99</v>
      </c>
      <c r="G102">
        <f>B2+TRUNC(32*E102*SIN(1/E102))</f>
        <v>-541</v>
      </c>
      <c r="H102">
        <f t="shared" si="6"/>
        <v>-136</v>
      </c>
      <c r="I102">
        <f t="shared" si="7"/>
        <v>-45832</v>
      </c>
      <c r="J102">
        <f>C2+TRUNC(32*E102*COS(1/E102))</f>
        <v>2155</v>
      </c>
      <c r="K102">
        <f t="shared" si="8"/>
        <v>538</v>
      </c>
      <c r="L102">
        <f t="shared" si="9"/>
        <v>181306</v>
      </c>
      <c r="M102">
        <f t="shared" si="10"/>
        <v>62389929</v>
      </c>
      <c r="P102">
        <v>27</v>
      </c>
      <c r="Q102">
        <v>9099</v>
      </c>
      <c r="R102">
        <v>428</v>
      </c>
      <c r="S102">
        <v>144236</v>
      </c>
      <c r="T102">
        <v>22331990</v>
      </c>
      <c r="V102">
        <v>408</v>
      </c>
      <c r="W102">
        <v>137496</v>
      </c>
      <c r="X102">
        <v>-132</v>
      </c>
      <c r="Y102">
        <v>-44484</v>
      </c>
      <c r="Z102">
        <v>22210076</v>
      </c>
      <c r="AB102">
        <v>378</v>
      </c>
      <c r="AC102">
        <v>127386</v>
      </c>
      <c r="AD102">
        <v>-204</v>
      </c>
      <c r="AE102">
        <v>-68748</v>
      </c>
      <c r="AF102">
        <v>22283973</v>
      </c>
      <c r="AH102">
        <v>-407</v>
      </c>
      <c r="AI102">
        <v>-137159</v>
      </c>
      <c r="AJ102">
        <v>138</v>
      </c>
      <c r="AK102">
        <v>46506</v>
      </c>
      <c r="AL102">
        <v>22258014</v>
      </c>
      <c r="AN102">
        <v>-147</v>
      </c>
      <c r="AO102">
        <v>-49539</v>
      </c>
      <c r="AP102">
        <v>403</v>
      </c>
      <c r="AQ102">
        <v>135811</v>
      </c>
      <c r="AR102">
        <v>22302890</v>
      </c>
    </row>
    <row r="103" spans="5:44" x14ac:dyDescent="0.25">
      <c r="E103">
        <v>6</v>
      </c>
      <c r="F103">
        <v>100</v>
      </c>
      <c r="G103">
        <f>B2+TRUNC(32*E103*SIN(2/E103))</f>
        <v>-510</v>
      </c>
      <c r="H103">
        <f t="shared" si="6"/>
        <v>-128</v>
      </c>
      <c r="I103">
        <f t="shared" si="7"/>
        <v>-43136</v>
      </c>
      <c r="J103">
        <f>C2+TRUNC(32*E103*COS(2/E103))</f>
        <v>2147</v>
      </c>
      <c r="K103">
        <f t="shared" si="8"/>
        <v>536</v>
      </c>
      <c r="L103">
        <f t="shared" si="9"/>
        <v>180632</v>
      </c>
      <c r="M103">
        <f t="shared" si="10"/>
        <v>60708008</v>
      </c>
      <c r="P103">
        <v>-80</v>
      </c>
      <c r="Q103">
        <v>-26960</v>
      </c>
      <c r="R103">
        <v>422</v>
      </c>
      <c r="S103">
        <v>142214</v>
      </c>
      <c r="T103">
        <v>22336512</v>
      </c>
      <c r="V103">
        <v>417</v>
      </c>
      <c r="W103">
        <v>140529</v>
      </c>
      <c r="X103">
        <v>-106</v>
      </c>
      <c r="Y103">
        <v>-35722</v>
      </c>
      <c r="Z103">
        <v>22447173</v>
      </c>
      <c r="AB103">
        <v>417</v>
      </c>
      <c r="AC103">
        <v>140529</v>
      </c>
      <c r="AD103">
        <v>-104</v>
      </c>
      <c r="AE103">
        <v>-35048</v>
      </c>
      <c r="AF103">
        <v>22333110</v>
      </c>
      <c r="AH103">
        <v>-384</v>
      </c>
      <c r="AI103">
        <v>-129408</v>
      </c>
      <c r="AJ103">
        <v>194</v>
      </c>
      <c r="AK103">
        <v>65378</v>
      </c>
      <c r="AL103">
        <v>22452010</v>
      </c>
      <c r="AN103">
        <v>-42</v>
      </c>
      <c r="AO103">
        <v>-14154</v>
      </c>
      <c r="AP103">
        <v>427</v>
      </c>
      <c r="AQ103">
        <v>143899</v>
      </c>
      <c r="AR103">
        <v>22303419</v>
      </c>
    </row>
    <row r="104" spans="5:44" x14ac:dyDescent="0.25">
      <c r="E104">
        <v>6</v>
      </c>
      <c r="F104">
        <v>101</v>
      </c>
      <c r="G104">
        <f>B2+TRUNC(32*E104*SIN(3/E104))</f>
        <v>-480</v>
      </c>
      <c r="H104">
        <f t="shared" si="6"/>
        <v>-120</v>
      </c>
      <c r="I104">
        <f t="shared" si="7"/>
        <v>-40440</v>
      </c>
      <c r="J104">
        <f>C2+TRUNC(32*E104*COS(3/E104))</f>
        <v>2134</v>
      </c>
      <c r="K104">
        <f t="shared" si="8"/>
        <v>533</v>
      </c>
      <c r="L104">
        <f t="shared" si="9"/>
        <v>179621</v>
      </c>
      <c r="M104">
        <f t="shared" si="10"/>
        <v>58598559</v>
      </c>
      <c r="P104">
        <v>58</v>
      </c>
      <c r="Q104">
        <v>19546</v>
      </c>
      <c r="R104">
        <v>426</v>
      </c>
      <c r="S104">
        <v>143562</v>
      </c>
      <c r="T104">
        <v>22515571</v>
      </c>
      <c r="V104">
        <v>405</v>
      </c>
      <c r="W104">
        <v>136485</v>
      </c>
      <c r="X104">
        <v>-145</v>
      </c>
      <c r="Y104">
        <v>-48865</v>
      </c>
      <c r="Z104">
        <v>22522617</v>
      </c>
      <c r="AB104">
        <v>363</v>
      </c>
      <c r="AC104">
        <v>122331</v>
      </c>
      <c r="AD104">
        <v>-231</v>
      </c>
      <c r="AE104">
        <v>-77847</v>
      </c>
      <c r="AF104">
        <v>22477278</v>
      </c>
      <c r="AH104">
        <v>-401</v>
      </c>
      <c r="AI104">
        <v>-135137</v>
      </c>
      <c r="AJ104">
        <v>157</v>
      </c>
      <c r="AK104">
        <v>52909</v>
      </c>
      <c r="AL104">
        <v>22509331</v>
      </c>
      <c r="AN104">
        <v>-176</v>
      </c>
      <c r="AO104">
        <v>-59312</v>
      </c>
      <c r="AP104">
        <v>393</v>
      </c>
      <c r="AQ104">
        <v>132441</v>
      </c>
      <c r="AR104">
        <v>22490175</v>
      </c>
    </row>
    <row r="105" spans="5:44" x14ac:dyDescent="0.25">
      <c r="E105">
        <v>6</v>
      </c>
      <c r="F105">
        <v>102</v>
      </c>
      <c r="G105">
        <f>B2+TRUNC(32*E105*SIN(4/E105))</f>
        <v>-454</v>
      </c>
      <c r="H105">
        <f t="shared" si="6"/>
        <v>-114</v>
      </c>
      <c r="I105">
        <f t="shared" si="7"/>
        <v>-38418</v>
      </c>
      <c r="J105">
        <f>C2+TRUNC(32*E105*COS(4/E105))</f>
        <v>2116</v>
      </c>
      <c r="K105">
        <f t="shared" si="8"/>
        <v>529</v>
      </c>
      <c r="L105">
        <f t="shared" si="9"/>
        <v>178273</v>
      </c>
      <c r="M105">
        <f t="shared" si="10"/>
        <v>56155767</v>
      </c>
      <c r="P105">
        <v>81</v>
      </c>
      <c r="Q105">
        <v>27297</v>
      </c>
      <c r="R105">
        <v>423</v>
      </c>
      <c r="S105">
        <v>142551</v>
      </c>
      <c r="T105">
        <v>22703334</v>
      </c>
      <c r="V105">
        <v>430</v>
      </c>
      <c r="W105">
        <v>144910</v>
      </c>
      <c r="X105">
        <v>-7</v>
      </c>
      <c r="Y105">
        <v>-2359</v>
      </c>
      <c r="Z105">
        <v>22572457</v>
      </c>
      <c r="AB105">
        <v>351</v>
      </c>
      <c r="AC105">
        <v>118287</v>
      </c>
      <c r="AD105">
        <v>-250</v>
      </c>
      <c r="AE105">
        <v>-84250</v>
      </c>
      <c r="AF105">
        <v>22655117</v>
      </c>
      <c r="AH105">
        <v>-329</v>
      </c>
      <c r="AI105">
        <v>-110873</v>
      </c>
      <c r="AJ105">
        <v>277</v>
      </c>
      <c r="AK105">
        <v>93349</v>
      </c>
      <c r="AL105">
        <v>22523407</v>
      </c>
      <c r="AN105">
        <v>-196</v>
      </c>
      <c r="AO105">
        <v>-66052</v>
      </c>
      <c r="AP105">
        <v>384</v>
      </c>
      <c r="AQ105">
        <v>129408</v>
      </c>
      <c r="AR105">
        <v>22641639</v>
      </c>
    </row>
    <row r="106" spans="5:44" x14ac:dyDescent="0.25">
      <c r="E106">
        <v>6</v>
      </c>
      <c r="F106">
        <v>103</v>
      </c>
      <c r="G106">
        <f>B2+TRUNC(32*E106*SIN(5/E106))</f>
        <v>-430</v>
      </c>
      <c r="H106">
        <f t="shared" si="6"/>
        <v>-108</v>
      </c>
      <c r="I106">
        <f t="shared" si="7"/>
        <v>-36396</v>
      </c>
      <c r="J106">
        <f>C2+TRUNC(32*E106*COS(5/E106))</f>
        <v>2095</v>
      </c>
      <c r="K106">
        <f t="shared" si="8"/>
        <v>523</v>
      </c>
      <c r="L106">
        <f t="shared" si="9"/>
        <v>176251</v>
      </c>
      <c r="M106">
        <f t="shared" si="10"/>
        <v>53557222</v>
      </c>
      <c r="P106">
        <v>-48</v>
      </c>
      <c r="Q106">
        <v>-16176</v>
      </c>
      <c r="R106">
        <v>429</v>
      </c>
      <c r="S106">
        <v>144573</v>
      </c>
      <c r="T106">
        <v>22757021</v>
      </c>
      <c r="V106">
        <v>429</v>
      </c>
      <c r="W106">
        <v>144573</v>
      </c>
      <c r="X106">
        <v>-45</v>
      </c>
      <c r="Y106">
        <v>-15165</v>
      </c>
      <c r="Z106">
        <v>22730360</v>
      </c>
      <c r="AB106">
        <v>410</v>
      </c>
      <c r="AC106">
        <v>138170</v>
      </c>
      <c r="AD106">
        <v>-135</v>
      </c>
      <c r="AE106">
        <v>-45495</v>
      </c>
      <c r="AF106">
        <v>22735670</v>
      </c>
      <c r="AH106">
        <v>-353</v>
      </c>
      <c r="AI106">
        <v>-118961</v>
      </c>
      <c r="AJ106">
        <v>248</v>
      </c>
      <c r="AK106">
        <v>83576</v>
      </c>
      <c r="AL106">
        <v>22760990</v>
      </c>
      <c r="AN106">
        <v>-74</v>
      </c>
      <c r="AO106">
        <v>-24938</v>
      </c>
      <c r="AP106">
        <v>425</v>
      </c>
      <c r="AQ106">
        <v>143225</v>
      </c>
      <c r="AR106">
        <v>22740324</v>
      </c>
    </row>
    <row r="107" spans="5:44" x14ac:dyDescent="0.25">
      <c r="E107">
        <v>6</v>
      </c>
      <c r="F107">
        <v>104</v>
      </c>
      <c r="G107">
        <f>B2+TRUNC(32*E107*SIN(6/E107))</f>
        <v>-411</v>
      </c>
      <c r="H107">
        <f t="shared" si="6"/>
        <v>-103</v>
      </c>
      <c r="I107">
        <f t="shared" si="7"/>
        <v>-34711</v>
      </c>
      <c r="J107">
        <f>C2+TRUNC(32*E107*COS(6/E107))</f>
        <v>2069</v>
      </c>
      <c r="K107">
        <f t="shared" si="8"/>
        <v>517</v>
      </c>
      <c r="L107">
        <f t="shared" si="9"/>
        <v>174229</v>
      </c>
      <c r="M107">
        <f t="shared" si="10"/>
        <v>50687154</v>
      </c>
      <c r="P107">
        <v>-92</v>
      </c>
      <c r="Q107">
        <v>-31004</v>
      </c>
      <c r="R107">
        <v>422</v>
      </c>
      <c r="S107">
        <v>142214</v>
      </c>
      <c r="T107">
        <v>22876323</v>
      </c>
      <c r="V107">
        <v>430</v>
      </c>
      <c r="W107">
        <v>144910</v>
      </c>
      <c r="X107">
        <v>-30</v>
      </c>
      <c r="Y107">
        <v>-10110</v>
      </c>
      <c r="Z107">
        <v>22770731</v>
      </c>
      <c r="AB107">
        <v>391</v>
      </c>
      <c r="AC107">
        <v>131767</v>
      </c>
      <c r="AD107">
        <v>-183</v>
      </c>
      <c r="AE107">
        <v>-61671</v>
      </c>
      <c r="AF107">
        <v>22858802</v>
      </c>
      <c r="AH107">
        <v>-344</v>
      </c>
      <c r="AI107">
        <v>-115928</v>
      </c>
      <c r="AJ107">
        <v>261</v>
      </c>
      <c r="AK107">
        <v>87957</v>
      </c>
      <c r="AL107">
        <v>22784385</v>
      </c>
      <c r="AN107">
        <v>-61</v>
      </c>
      <c r="AO107">
        <v>-20557</v>
      </c>
      <c r="AP107">
        <v>427</v>
      </c>
      <c r="AQ107">
        <v>143899</v>
      </c>
      <c r="AR107">
        <v>22841624</v>
      </c>
    </row>
    <row r="108" spans="5:44" x14ac:dyDescent="0.25">
      <c r="E108">
        <v>6</v>
      </c>
      <c r="F108">
        <v>105</v>
      </c>
      <c r="G108">
        <f>B2+TRUNC(32*E108*SIN(7/E108))</f>
        <v>-396</v>
      </c>
      <c r="H108">
        <f t="shared" si="6"/>
        <v>-99</v>
      </c>
      <c r="I108">
        <f t="shared" si="7"/>
        <v>-33363</v>
      </c>
      <c r="J108">
        <f>C2+TRUNC(32*E108*COS(7/E108))</f>
        <v>2041</v>
      </c>
      <c r="K108">
        <f t="shared" si="8"/>
        <v>510</v>
      </c>
      <c r="L108">
        <f t="shared" si="9"/>
        <v>171870</v>
      </c>
      <c r="M108">
        <f t="shared" si="10"/>
        <v>47830989</v>
      </c>
      <c r="P108">
        <v>3</v>
      </c>
      <c r="Q108">
        <v>1011</v>
      </c>
      <c r="R108">
        <v>432</v>
      </c>
      <c r="S108">
        <v>145584</v>
      </c>
      <c r="T108">
        <v>22880685</v>
      </c>
      <c r="V108">
        <v>425</v>
      </c>
      <c r="W108">
        <v>143225</v>
      </c>
      <c r="X108">
        <v>-77</v>
      </c>
      <c r="Y108">
        <v>-25949</v>
      </c>
      <c r="Z108">
        <v>22841318</v>
      </c>
      <c r="AB108">
        <v>414</v>
      </c>
      <c r="AC108">
        <v>139518</v>
      </c>
      <c r="AD108">
        <v>-123</v>
      </c>
      <c r="AE108">
        <v>-41451</v>
      </c>
      <c r="AF108">
        <v>22872329</v>
      </c>
      <c r="AH108">
        <v>-316</v>
      </c>
      <c r="AI108">
        <v>-106492</v>
      </c>
      <c r="AJ108">
        <v>294</v>
      </c>
      <c r="AK108">
        <v>99078</v>
      </c>
      <c r="AL108">
        <v>22815983</v>
      </c>
      <c r="AN108">
        <v>-124</v>
      </c>
      <c r="AO108">
        <v>-41788</v>
      </c>
      <c r="AP108">
        <v>414</v>
      </c>
      <c r="AQ108">
        <v>139518</v>
      </c>
      <c r="AR108">
        <v>22861434</v>
      </c>
    </row>
    <row r="109" spans="5:44" x14ac:dyDescent="0.25">
      <c r="E109">
        <v>6</v>
      </c>
      <c r="F109">
        <v>106</v>
      </c>
      <c r="G109">
        <f>B2+TRUNC(32*E109*SIN(8/E109))</f>
        <v>-386</v>
      </c>
      <c r="H109">
        <f t="shared" si="6"/>
        <v>-97</v>
      </c>
      <c r="I109">
        <f t="shared" si="7"/>
        <v>-32689</v>
      </c>
      <c r="J109">
        <f>C2+TRUNC(32*E109*COS(8/E109))</f>
        <v>2011</v>
      </c>
      <c r="K109">
        <f t="shared" si="8"/>
        <v>502</v>
      </c>
      <c r="L109">
        <f t="shared" si="9"/>
        <v>169174</v>
      </c>
      <c r="M109">
        <f t="shared" si="10"/>
        <v>45010509</v>
      </c>
      <c r="P109">
        <v>-5</v>
      </c>
      <c r="Q109">
        <v>-1685</v>
      </c>
      <c r="R109">
        <v>432</v>
      </c>
      <c r="S109">
        <v>145584</v>
      </c>
      <c r="T109">
        <v>22883058</v>
      </c>
      <c r="V109">
        <v>432</v>
      </c>
      <c r="W109">
        <v>145584</v>
      </c>
      <c r="X109">
        <v>14</v>
      </c>
      <c r="Y109">
        <v>4718</v>
      </c>
      <c r="Z109">
        <v>22876675</v>
      </c>
      <c r="AB109">
        <v>422</v>
      </c>
      <c r="AC109">
        <v>142214</v>
      </c>
      <c r="AD109">
        <v>-93</v>
      </c>
      <c r="AE109">
        <v>-31341</v>
      </c>
      <c r="AF109">
        <v>22892198</v>
      </c>
      <c r="AH109">
        <v>-371</v>
      </c>
      <c r="AI109">
        <v>-125027</v>
      </c>
      <c r="AJ109">
        <v>221</v>
      </c>
      <c r="AK109">
        <v>74477</v>
      </c>
      <c r="AL109">
        <v>22826348</v>
      </c>
      <c r="AN109">
        <v>-117</v>
      </c>
      <c r="AO109">
        <v>-39429</v>
      </c>
      <c r="AP109">
        <v>416</v>
      </c>
      <c r="AQ109">
        <v>140192</v>
      </c>
      <c r="AR109">
        <v>22862933</v>
      </c>
    </row>
    <row r="110" spans="5:44" x14ac:dyDescent="0.25">
      <c r="E110">
        <v>6</v>
      </c>
      <c r="F110">
        <v>107</v>
      </c>
      <c r="G110">
        <f>B2+TRUNC(32*E110*SIN(9/E110))</f>
        <v>-381</v>
      </c>
      <c r="H110">
        <f t="shared" si="6"/>
        <v>-96</v>
      </c>
      <c r="I110">
        <f t="shared" si="7"/>
        <v>-32352</v>
      </c>
      <c r="J110">
        <f>C2+TRUNC(32*E110*COS(9/E110))</f>
        <v>1979</v>
      </c>
      <c r="K110">
        <f t="shared" si="8"/>
        <v>494</v>
      </c>
      <c r="L110">
        <f t="shared" si="9"/>
        <v>166478</v>
      </c>
      <c r="M110">
        <f t="shared" si="10"/>
        <v>42231323</v>
      </c>
      <c r="P110">
        <v>-61</v>
      </c>
      <c r="Q110">
        <v>-20557</v>
      </c>
      <c r="R110">
        <v>428</v>
      </c>
      <c r="S110">
        <v>144236</v>
      </c>
      <c r="T110">
        <v>22894004</v>
      </c>
      <c r="V110">
        <v>424</v>
      </c>
      <c r="W110">
        <v>142888</v>
      </c>
      <c r="X110">
        <v>-85</v>
      </c>
      <c r="Y110">
        <v>-28645</v>
      </c>
      <c r="Z110">
        <v>22948744</v>
      </c>
      <c r="AB110">
        <v>395</v>
      </c>
      <c r="AC110">
        <v>133115</v>
      </c>
      <c r="AD110">
        <v>-176</v>
      </c>
      <c r="AE110">
        <v>-59312</v>
      </c>
      <c r="AF110">
        <v>22895980</v>
      </c>
      <c r="AH110">
        <v>-376</v>
      </c>
      <c r="AI110">
        <v>-126712</v>
      </c>
      <c r="AJ110">
        <v>215</v>
      </c>
      <c r="AK110">
        <v>72455</v>
      </c>
      <c r="AL110">
        <v>22926491</v>
      </c>
      <c r="AN110">
        <v>-31</v>
      </c>
      <c r="AO110">
        <v>-10447</v>
      </c>
      <c r="AP110">
        <v>431</v>
      </c>
      <c r="AQ110">
        <v>145247</v>
      </c>
      <c r="AR110">
        <v>22890728</v>
      </c>
    </row>
    <row r="111" spans="5:44" x14ac:dyDescent="0.25">
      <c r="E111">
        <v>6</v>
      </c>
      <c r="F111">
        <v>108</v>
      </c>
      <c r="G111">
        <f>B2+TRUNC(32*E111*SIN(10/E111))</f>
        <v>-381</v>
      </c>
      <c r="H111">
        <f t="shared" si="6"/>
        <v>-96</v>
      </c>
      <c r="I111">
        <f t="shared" si="7"/>
        <v>-32352</v>
      </c>
      <c r="J111">
        <f>C2+TRUNC(32*E111*COS(10/E111))</f>
        <v>1948</v>
      </c>
      <c r="K111">
        <f t="shared" si="8"/>
        <v>487</v>
      </c>
      <c r="L111">
        <f t="shared" si="9"/>
        <v>164119</v>
      </c>
      <c r="M111">
        <f t="shared" si="10"/>
        <v>39737692</v>
      </c>
      <c r="P111">
        <v>-35</v>
      </c>
      <c r="Q111">
        <v>-11795</v>
      </c>
      <c r="R111">
        <v>431</v>
      </c>
      <c r="S111">
        <v>145247</v>
      </c>
      <c r="T111">
        <v>22958188</v>
      </c>
      <c r="V111">
        <v>427</v>
      </c>
      <c r="W111">
        <v>143899</v>
      </c>
      <c r="X111">
        <v>-69</v>
      </c>
      <c r="Y111">
        <v>-23253</v>
      </c>
      <c r="Z111">
        <v>22983295</v>
      </c>
      <c r="AB111">
        <v>406</v>
      </c>
      <c r="AC111">
        <v>136822</v>
      </c>
      <c r="AD111">
        <v>-148</v>
      </c>
      <c r="AE111">
        <v>-49876</v>
      </c>
      <c r="AF111">
        <v>22953144</v>
      </c>
      <c r="AH111">
        <v>-368</v>
      </c>
      <c r="AI111">
        <v>-124016</v>
      </c>
      <c r="AJ111">
        <v>228</v>
      </c>
      <c r="AK111">
        <v>76836</v>
      </c>
      <c r="AL111">
        <v>22966116</v>
      </c>
      <c r="AN111">
        <v>-88</v>
      </c>
      <c r="AO111">
        <v>-29656</v>
      </c>
      <c r="AP111">
        <v>423</v>
      </c>
      <c r="AQ111">
        <v>142551</v>
      </c>
      <c r="AR111">
        <v>22908660</v>
      </c>
    </row>
    <row r="112" spans="5:44" x14ac:dyDescent="0.25">
      <c r="E112">
        <v>6</v>
      </c>
      <c r="F112">
        <v>109</v>
      </c>
      <c r="G112">
        <f>B2+TRUNC(32*E112*SIN(11/E112))</f>
        <v>-387</v>
      </c>
      <c r="H112">
        <f t="shared" si="6"/>
        <v>-97</v>
      </c>
      <c r="I112">
        <f t="shared" si="7"/>
        <v>-32689</v>
      </c>
      <c r="J112">
        <f>C2+TRUNC(32*E112*COS(11/E112))</f>
        <v>1917</v>
      </c>
      <c r="K112">
        <f t="shared" si="8"/>
        <v>479</v>
      </c>
      <c r="L112">
        <f t="shared" si="9"/>
        <v>161423</v>
      </c>
      <c r="M112">
        <f t="shared" si="10"/>
        <v>37447702</v>
      </c>
      <c r="P112">
        <v>35</v>
      </c>
      <c r="Q112">
        <v>11795</v>
      </c>
      <c r="R112">
        <v>431</v>
      </c>
      <c r="S112">
        <v>145247</v>
      </c>
      <c r="T112">
        <v>23023982</v>
      </c>
      <c r="V112">
        <v>403</v>
      </c>
      <c r="W112">
        <v>135811</v>
      </c>
      <c r="X112">
        <v>-157</v>
      </c>
      <c r="Y112">
        <v>-52909</v>
      </c>
      <c r="Z112">
        <v>23011209</v>
      </c>
      <c r="AB112">
        <v>377</v>
      </c>
      <c r="AC112">
        <v>127049</v>
      </c>
      <c r="AD112">
        <v>-212</v>
      </c>
      <c r="AE112">
        <v>-71444</v>
      </c>
      <c r="AF112">
        <v>23048141</v>
      </c>
      <c r="AH112">
        <v>-408</v>
      </c>
      <c r="AI112">
        <v>-137496</v>
      </c>
      <c r="AJ112">
        <v>146</v>
      </c>
      <c r="AK112">
        <v>49202</v>
      </c>
      <c r="AL112">
        <v>23012513</v>
      </c>
      <c r="AN112">
        <v>-155</v>
      </c>
      <c r="AO112">
        <v>-52235</v>
      </c>
      <c r="AP112">
        <v>404</v>
      </c>
      <c r="AQ112">
        <v>136148</v>
      </c>
      <c r="AR112">
        <v>23037665</v>
      </c>
    </row>
    <row r="113" spans="5:44" x14ac:dyDescent="0.25">
      <c r="E113">
        <v>6</v>
      </c>
      <c r="F113">
        <v>110</v>
      </c>
      <c r="G113">
        <f>B2+TRUNC(32*E113*SIN(12/E113))</f>
        <v>-398</v>
      </c>
      <c r="H113">
        <f t="shared" si="6"/>
        <v>-100</v>
      </c>
      <c r="I113">
        <f t="shared" si="7"/>
        <v>-33700</v>
      </c>
      <c r="J113">
        <f>C2+TRUNC(32*E113*COS(12/E113))</f>
        <v>1887</v>
      </c>
      <c r="K113">
        <f t="shared" si="8"/>
        <v>471</v>
      </c>
      <c r="L113">
        <f t="shared" si="9"/>
        <v>158727</v>
      </c>
      <c r="M113">
        <f t="shared" si="10"/>
        <v>35410554</v>
      </c>
      <c r="P113">
        <v>11</v>
      </c>
      <c r="Q113">
        <v>3707</v>
      </c>
      <c r="R113">
        <v>433</v>
      </c>
      <c r="S113">
        <v>145921</v>
      </c>
      <c r="T113">
        <v>23068409</v>
      </c>
      <c r="V113">
        <v>414</v>
      </c>
      <c r="W113">
        <v>139518</v>
      </c>
      <c r="X113">
        <v>-127</v>
      </c>
      <c r="Y113">
        <v>-42799</v>
      </c>
      <c r="Z113">
        <v>23183531</v>
      </c>
      <c r="AB113">
        <v>389</v>
      </c>
      <c r="AC113">
        <v>131093</v>
      </c>
      <c r="AD113">
        <v>-191</v>
      </c>
      <c r="AE113">
        <v>-64367</v>
      </c>
      <c r="AF113">
        <v>23067348</v>
      </c>
      <c r="AH113">
        <v>-337</v>
      </c>
      <c r="AI113">
        <v>-113569</v>
      </c>
      <c r="AJ113">
        <v>273</v>
      </c>
      <c r="AK113">
        <v>92001</v>
      </c>
      <c r="AL113">
        <v>23137870</v>
      </c>
      <c r="AN113">
        <v>-132</v>
      </c>
      <c r="AO113">
        <v>-44484</v>
      </c>
      <c r="AP113">
        <v>412</v>
      </c>
      <c r="AQ113">
        <v>138844</v>
      </c>
      <c r="AR113">
        <v>23043517</v>
      </c>
    </row>
    <row r="114" spans="5:44" x14ac:dyDescent="0.25">
      <c r="E114">
        <v>6</v>
      </c>
      <c r="F114">
        <v>111</v>
      </c>
      <c r="G114">
        <f>B2+TRUNC(32*E114*SIN(13/E114))</f>
        <v>-414</v>
      </c>
      <c r="H114">
        <f t="shared" si="6"/>
        <v>-104</v>
      </c>
      <c r="I114">
        <f t="shared" si="7"/>
        <v>-35048</v>
      </c>
      <c r="J114">
        <f>C2+TRUNC(32*E114*COS(13/E114))</f>
        <v>1859</v>
      </c>
      <c r="K114">
        <f t="shared" si="8"/>
        <v>464</v>
      </c>
      <c r="L114">
        <f t="shared" si="9"/>
        <v>156368</v>
      </c>
      <c r="M114">
        <f t="shared" si="10"/>
        <v>33682274</v>
      </c>
      <c r="P114">
        <v>-13</v>
      </c>
      <c r="Q114">
        <v>-4381</v>
      </c>
      <c r="R114">
        <v>433</v>
      </c>
      <c r="S114">
        <v>145921</v>
      </c>
      <c r="T114">
        <v>23129004</v>
      </c>
      <c r="V114">
        <v>433</v>
      </c>
      <c r="W114">
        <v>145921</v>
      </c>
      <c r="X114">
        <v>-15</v>
      </c>
      <c r="Y114">
        <v>-5055</v>
      </c>
      <c r="Z114">
        <v>23199342</v>
      </c>
      <c r="AB114">
        <v>399</v>
      </c>
      <c r="AC114">
        <v>134463</v>
      </c>
      <c r="AD114">
        <v>-169</v>
      </c>
      <c r="AE114">
        <v>-56953</v>
      </c>
      <c r="AF114">
        <v>23083658</v>
      </c>
      <c r="AH114">
        <v>-396</v>
      </c>
      <c r="AI114">
        <v>-133452</v>
      </c>
      <c r="AJ114">
        <v>176</v>
      </c>
      <c r="AK114">
        <v>59312</v>
      </c>
      <c r="AL114">
        <v>23176983</v>
      </c>
      <c r="AN114">
        <v>-109</v>
      </c>
      <c r="AO114">
        <v>-36733</v>
      </c>
      <c r="AP114">
        <v>419</v>
      </c>
      <c r="AQ114">
        <v>141203</v>
      </c>
      <c r="AR114">
        <v>23077263</v>
      </c>
    </row>
    <row r="115" spans="5:44" x14ac:dyDescent="0.25">
      <c r="E115">
        <v>6</v>
      </c>
      <c r="F115">
        <v>112</v>
      </c>
      <c r="G115">
        <f>B2+TRUNC(32*E115*SIN(14/E115))</f>
        <v>-434</v>
      </c>
      <c r="H115">
        <f t="shared" si="6"/>
        <v>-109</v>
      </c>
      <c r="I115">
        <f t="shared" si="7"/>
        <v>-36733</v>
      </c>
      <c r="J115">
        <f>C2+TRUNC(32*E115*COS(14/E115))</f>
        <v>1834</v>
      </c>
      <c r="K115">
        <f t="shared" si="8"/>
        <v>458</v>
      </c>
      <c r="L115">
        <f t="shared" si="9"/>
        <v>154346</v>
      </c>
      <c r="M115">
        <f t="shared" si="10"/>
        <v>32297161</v>
      </c>
      <c r="P115">
        <v>50</v>
      </c>
      <c r="Q115">
        <v>16850</v>
      </c>
      <c r="R115">
        <v>430</v>
      </c>
      <c r="S115">
        <v>144910</v>
      </c>
      <c r="T115">
        <v>23192900</v>
      </c>
      <c r="V115">
        <v>418</v>
      </c>
      <c r="W115">
        <v>140866</v>
      </c>
      <c r="X115">
        <v>-114</v>
      </c>
      <c r="Y115">
        <v>-38418</v>
      </c>
      <c r="Z115">
        <v>23220694</v>
      </c>
      <c r="AB115">
        <v>358</v>
      </c>
      <c r="AC115">
        <v>120646</v>
      </c>
      <c r="AD115">
        <v>-245</v>
      </c>
      <c r="AE115">
        <v>-82565</v>
      </c>
      <c r="AF115">
        <v>23119218</v>
      </c>
      <c r="AH115">
        <v>-381</v>
      </c>
      <c r="AI115">
        <v>-128397</v>
      </c>
      <c r="AJ115">
        <v>208</v>
      </c>
      <c r="AK115">
        <v>70096</v>
      </c>
      <c r="AL115">
        <v>23204120</v>
      </c>
      <c r="AN115">
        <v>-190</v>
      </c>
      <c r="AO115">
        <v>-64030</v>
      </c>
      <c r="AP115">
        <v>389</v>
      </c>
      <c r="AQ115">
        <v>131093</v>
      </c>
      <c r="AR115">
        <v>23117556</v>
      </c>
    </row>
    <row r="116" spans="5:44" x14ac:dyDescent="0.25">
      <c r="E116">
        <v>6</v>
      </c>
      <c r="F116">
        <v>113</v>
      </c>
      <c r="G116">
        <f>B2+TRUNC(32*E116*SIN(15/E116))</f>
        <v>-458</v>
      </c>
      <c r="H116">
        <f t="shared" si="6"/>
        <v>-115</v>
      </c>
      <c r="I116">
        <f t="shared" si="7"/>
        <v>-38755</v>
      </c>
      <c r="J116">
        <f>C2+TRUNC(32*E116*COS(15/E116))</f>
        <v>1813</v>
      </c>
      <c r="K116">
        <f t="shared" si="8"/>
        <v>453</v>
      </c>
      <c r="L116">
        <f t="shared" si="9"/>
        <v>152661</v>
      </c>
      <c r="M116">
        <f t="shared" si="10"/>
        <v>31301482</v>
      </c>
      <c r="P116">
        <v>73</v>
      </c>
      <c r="Q116">
        <v>24601</v>
      </c>
      <c r="R116">
        <v>427</v>
      </c>
      <c r="S116">
        <v>143899</v>
      </c>
      <c r="T116">
        <v>23193070</v>
      </c>
      <c r="V116">
        <v>424</v>
      </c>
      <c r="W116">
        <v>142888</v>
      </c>
      <c r="X116">
        <v>-92</v>
      </c>
      <c r="Y116">
        <v>-31004</v>
      </c>
      <c r="Z116">
        <v>23222221</v>
      </c>
      <c r="AB116">
        <v>370</v>
      </c>
      <c r="AC116">
        <v>124690</v>
      </c>
      <c r="AD116">
        <v>-226</v>
      </c>
      <c r="AE116">
        <v>-76162</v>
      </c>
      <c r="AF116">
        <v>23164969</v>
      </c>
      <c r="AH116">
        <v>-391</v>
      </c>
      <c r="AI116">
        <v>-131767</v>
      </c>
      <c r="AJ116">
        <v>189</v>
      </c>
      <c r="AK116">
        <v>63693</v>
      </c>
      <c r="AL116">
        <v>23238462</v>
      </c>
      <c r="AN116">
        <v>-169</v>
      </c>
      <c r="AO116">
        <v>-56953</v>
      </c>
      <c r="AP116">
        <v>399</v>
      </c>
      <c r="AQ116">
        <v>134463</v>
      </c>
      <c r="AR116">
        <v>23153573</v>
      </c>
    </row>
    <row r="117" spans="5:44" x14ac:dyDescent="0.25">
      <c r="E117">
        <v>6</v>
      </c>
      <c r="F117">
        <v>114</v>
      </c>
      <c r="G117">
        <f>B2+TRUNC(32*E117*SIN(16/E117))</f>
        <v>-485</v>
      </c>
      <c r="H117">
        <f t="shared" si="6"/>
        <v>-122</v>
      </c>
      <c r="I117">
        <f t="shared" si="7"/>
        <v>-41114</v>
      </c>
      <c r="J117">
        <f>C2+TRUNC(32*E117*COS(16/E117))</f>
        <v>1796</v>
      </c>
      <c r="K117">
        <f t="shared" si="8"/>
        <v>449</v>
      </c>
      <c r="L117">
        <f t="shared" si="9"/>
        <v>151313</v>
      </c>
      <c r="M117">
        <f t="shared" si="10"/>
        <v>30662196</v>
      </c>
      <c r="P117">
        <v>-74</v>
      </c>
      <c r="Q117">
        <v>-24938</v>
      </c>
      <c r="R117">
        <v>427</v>
      </c>
      <c r="S117">
        <v>143899</v>
      </c>
      <c r="T117">
        <v>23193070</v>
      </c>
      <c r="V117">
        <v>429</v>
      </c>
      <c r="W117">
        <v>144573</v>
      </c>
      <c r="X117">
        <v>-62</v>
      </c>
      <c r="Y117">
        <v>-20894</v>
      </c>
      <c r="Z117">
        <v>23270759</v>
      </c>
      <c r="AB117">
        <v>419</v>
      </c>
      <c r="AC117">
        <v>141203</v>
      </c>
      <c r="AD117">
        <v>-112</v>
      </c>
      <c r="AE117">
        <v>-37744</v>
      </c>
      <c r="AF117">
        <v>23199311</v>
      </c>
      <c r="AH117">
        <v>-365</v>
      </c>
      <c r="AI117">
        <v>-123005</v>
      </c>
      <c r="AJ117">
        <v>236</v>
      </c>
      <c r="AK117">
        <v>79532</v>
      </c>
      <c r="AL117">
        <v>23284469</v>
      </c>
      <c r="AN117">
        <v>-49</v>
      </c>
      <c r="AO117">
        <v>-16513</v>
      </c>
      <c r="AP117">
        <v>431</v>
      </c>
      <c r="AQ117">
        <v>145247</v>
      </c>
      <c r="AR117">
        <v>23202980</v>
      </c>
    </row>
    <row r="118" spans="5:44" x14ac:dyDescent="0.25">
      <c r="E118">
        <v>6</v>
      </c>
      <c r="F118">
        <v>115</v>
      </c>
      <c r="G118">
        <f>B2+TRUNC(32*E118*SIN(17/E118))</f>
        <v>-514</v>
      </c>
      <c r="H118">
        <f t="shared" si="6"/>
        <v>-129</v>
      </c>
      <c r="I118">
        <f t="shared" si="7"/>
        <v>-43473</v>
      </c>
      <c r="J118">
        <f>C2+TRUNC(32*E118*COS(17/E118))</f>
        <v>1784</v>
      </c>
      <c r="K118">
        <f t="shared" si="8"/>
        <v>446</v>
      </c>
      <c r="L118">
        <f t="shared" si="9"/>
        <v>150302</v>
      </c>
      <c r="M118">
        <f t="shared" si="10"/>
        <v>30414819</v>
      </c>
      <c r="P118">
        <v>19</v>
      </c>
      <c r="Q118">
        <v>6403</v>
      </c>
      <c r="R118">
        <v>434</v>
      </c>
      <c r="S118">
        <v>146258</v>
      </c>
      <c r="T118">
        <v>23447598</v>
      </c>
      <c r="V118">
        <v>434</v>
      </c>
      <c r="W118">
        <v>146258</v>
      </c>
      <c r="X118">
        <v>6</v>
      </c>
      <c r="Y118">
        <v>2022</v>
      </c>
      <c r="Z118">
        <v>23368638</v>
      </c>
      <c r="AB118">
        <v>387</v>
      </c>
      <c r="AC118">
        <v>130419</v>
      </c>
      <c r="AD118">
        <v>-199</v>
      </c>
      <c r="AE118">
        <v>-67063</v>
      </c>
      <c r="AF118">
        <v>23427969</v>
      </c>
      <c r="AH118">
        <v>-324</v>
      </c>
      <c r="AI118">
        <v>-109188</v>
      </c>
      <c r="AJ118">
        <v>290</v>
      </c>
      <c r="AK118">
        <v>97730</v>
      </c>
      <c r="AL118">
        <v>23308796</v>
      </c>
      <c r="AN118">
        <v>-140</v>
      </c>
      <c r="AO118">
        <v>-47180</v>
      </c>
      <c r="AP118">
        <v>411</v>
      </c>
      <c r="AQ118">
        <v>138507</v>
      </c>
      <c r="AR118">
        <v>23426993</v>
      </c>
    </row>
    <row r="119" spans="5:44" x14ac:dyDescent="0.25">
      <c r="E119">
        <v>6</v>
      </c>
      <c r="F119">
        <v>116</v>
      </c>
      <c r="G119">
        <f>B2+TRUNC(32*E119*SIN(18/E119))</f>
        <v>-545</v>
      </c>
      <c r="H119">
        <f t="shared" si="6"/>
        <v>-137</v>
      </c>
      <c r="I119">
        <f t="shared" si="7"/>
        <v>-46169</v>
      </c>
      <c r="J119">
        <f>C2+TRUNC(32*E119*COS(18/E119))</f>
        <v>1776</v>
      </c>
      <c r="K119">
        <f t="shared" si="8"/>
        <v>444</v>
      </c>
      <c r="L119">
        <f t="shared" si="9"/>
        <v>149628</v>
      </c>
      <c r="M119">
        <f t="shared" si="10"/>
        <v>30491618</v>
      </c>
      <c r="P119">
        <v>-21</v>
      </c>
      <c r="Q119">
        <v>-7077</v>
      </c>
      <c r="R119">
        <v>434</v>
      </c>
      <c r="S119">
        <v>146258</v>
      </c>
      <c r="T119">
        <v>23513685</v>
      </c>
      <c r="V119">
        <v>411</v>
      </c>
      <c r="W119">
        <v>138507</v>
      </c>
      <c r="X119">
        <v>-140</v>
      </c>
      <c r="Y119">
        <v>-47180</v>
      </c>
      <c r="Z119">
        <v>23392436</v>
      </c>
      <c r="AB119">
        <v>403</v>
      </c>
      <c r="AC119">
        <v>135811</v>
      </c>
      <c r="AD119">
        <v>-163</v>
      </c>
      <c r="AE119">
        <v>-54931</v>
      </c>
      <c r="AF119">
        <v>23494200</v>
      </c>
      <c r="AH119">
        <v>-402</v>
      </c>
      <c r="AI119">
        <v>-135474</v>
      </c>
      <c r="AJ119">
        <v>165</v>
      </c>
      <c r="AK119">
        <v>55605</v>
      </c>
      <c r="AL119">
        <v>23388211</v>
      </c>
      <c r="AN119">
        <v>-102</v>
      </c>
      <c r="AO119">
        <v>-34374</v>
      </c>
      <c r="AP119">
        <v>423</v>
      </c>
      <c r="AQ119">
        <v>142551</v>
      </c>
      <c r="AR119">
        <v>23492680</v>
      </c>
    </row>
    <row r="120" spans="5:44" x14ac:dyDescent="0.25">
      <c r="E120">
        <v>6</v>
      </c>
      <c r="F120">
        <v>117</v>
      </c>
      <c r="G120">
        <f>B2+TRUNC(32*E120*SIN(19/E120))</f>
        <v>-576</v>
      </c>
      <c r="H120">
        <f t="shared" si="6"/>
        <v>-144</v>
      </c>
      <c r="I120">
        <f t="shared" si="7"/>
        <v>-48528</v>
      </c>
      <c r="J120">
        <f>C2+TRUNC(32*E120*COS(19/E120))</f>
        <v>1775</v>
      </c>
      <c r="K120">
        <f t="shared" si="8"/>
        <v>443</v>
      </c>
      <c r="L120">
        <f t="shared" si="9"/>
        <v>149291</v>
      </c>
      <c r="M120">
        <f t="shared" si="10"/>
        <v>31045418</v>
      </c>
      <c r="P120">
        <v>94</v>
      </c>
      <c r="Q120">
        <v>31678</v>
      </c>
      <c r="R120">
        <v>425</v>
      </c>
      <c r="S120">
        <v>143225</v>
      </c>
      <c r="T120">
        <v>23694900</v>
      </c>
      <c r="V120">
        <v>434</v>
      </c>
      <c r="W120">
        <v>146258</v>
      </c>
      <c r="X120">
        <v>-38</v>
      </c>
      <c r="Y120">
        <v>-12806</v>
      </c>
      <c r="Z120">
        <v>23608714</v>
      </c>
      <c r="AB120">
        <v>347</v>
      </c>
      <c r="AC120">
        <v>116939</v>
      </c>
      <c r="AD120">
        <v>-263</v>
      </c>
      <c r="AE120">
        <v>-88631</v>
      </c>
      <c r="AF120">
        <v>23650434</v>
      </c>
      <c r="AH120">
        <v>-352</v>
      </c>
      <c r="AI120">
        <v>-118624</v>
      </c>
      <c r="AJ120">
        <v>256</v>
      </c>
      <c r="AK120">
        <v>86272</v>
      </c>
      <c r="AL120">
        <v>23551049</v>
      </c>
      <c r="AN120">
        <v>-210</v>
      </c>
      <c r="AO120">
        <v>-70770</v>
      </c>
      <c r="AP120">
        <v>382</v>
      </c>
      <c r="AQ120">
        <v>128734</v>
      </c>
      <c r="AR120">
        <v>23633754</v>
      </c>
    </row>
    <row r="121" spans="5:44" x14ac:dyDescent="0.25">
      <c r="E121">
        <v>6</v>
      </c>
      <c r="F121">
        <v>118</v>
      </c>
      <c r="G121">
        <f>B2+TRUNC(32*E121*SIN(20/E121))</f>
        <v>-608</v>
      </c>
      <c r="H121">
        <f t="shared" si="6"/>
        <v>-152</v>
      </c>
      <c r="I121">
        <f t="shared" si="7"/>
        <v>-51224</v>
      </c>
      <c r="J121">
        <f>C2+TRUNC(32*E121*COS(20/E121))</f>
        <v>1778</v>
      </c>
      <c r="K121">
        <f t="shared" si="8"/>
        <v>444</v>
      </c>
      <c r="L121">
        <f t="shared" si="9"/>
        <v>149628</v>
      </c>
      <c r="M121">
        <f t="shared" si="10"/>
        <v>31917040</v>
      </c>
      <c r="P121">
        <v>65</v>
      </c>
      <c r="Q121">
        <v>21905</v>
      </c>
      <c r="R121">
        <v>431</v>
      </c>
      <c r="S121">
        <v>145247</v>
      </c>
      <c r="T121">
        <v>23716837</v>
      </c>
      <c r="V121">
        <v>402</v>
      </c>
      <c r="W121">
        <v>135474</v>
      </c>
      <c r="X121">
        <v>-169</v>
      </c>
      <c r="Y121">
        <v>-56953</v>
      </c>
      <c r="Z121">
        <v>23657562</v>
      </c>
      <c r="AB121">
        <v>365</v>
      </c>
      <c r="AC121">
        <v>123005</v>
      </c>
      <c r="AD121">
        <v>-239</v>
      </c>
      <c r="AE121">
        <v>-80543</v>
      </c>
      <c r="AF121">
        <v>23714952</v>
      </c>
      <c r="AH121">
        <v>-414</v>
      </c>
      <c r="AI121">
        <v>-139518</v>
      </c>
      <c r="AJ121">
        <v>136</v>
      </c>
      <c r="AK121">
        <v>45832</v>
      </c>
      <c r="AL121">
        <v>23682549</v>
      </c>
      <c r="AN121">
        <v>-183</v>
      </c>
      <c r="AO121">
        <v>-61671</v>
      </c>
      <c r="AP121">
        <v>395</v>
      </c>
      <c r="AQ121">
        <v>133115</v>
      </c>
      <c r="AR121">
        <v>23685166</v>
      </c>
    </row>
    <row r="122" spans="5:44" x14ac:dyDescent="0.25">
      <c r="E122">
        <v>6</v>
      </c>
      <c r="F122">
        <v>119</v>
      </c>
      <c r="G122">
        <f>B2+TRUNC(32*E122*SIN(21/E122))</f>
        <v>-639</v>
      </c>
      <c r="H122">
        <f t="shared" si="6"/>
        <v>-160</v>
      </c>
      <c r="I122">
        <f t="shared" si="7"/>
        <v>-53920</v>
      </c>
      <c r="J122">
        <f>C2+TRUNC(32*E122*COS(21/E122))</f>
        <v>1787</v>
      </c>
      <c r="K122">
        <f t="shared" si="8"/>
        <v>446</v>
      </c>
      <c r="L122">
        <f t="shared" si="9"/>
        <v>150302</v>
      </c>
      <c r="M122">
        <f t="shared" si="10"/>
        <v>33208757</v>
      </c>
      <c r="P122">
        <v>-86</v>
      </c>
      <c r="Q122">
        <v>-28982</v>
      </c>
      <c r="R122">
        <v>427</v>
      </c>
      <c r="S122">
        <v>143899</v>
      </c>
      <c r="T122">
        <v>23717710</v>
      </c>
      <c r="V122">
        <v>424</v>
      </c>
      <c r="W122">
        <v>142888</v>
      </c>
      <c r="X122">
        <v>-100</v>
      </c>
      <c r="Y122">
        <v>-33700</v>
      </c>
      <c r="Z122">
        <v>23708391</v>
      </c>
      <c r="AB122">
        <v>424</v>
      </c>
      <c r="AC122">
        <v>142888</v>
      </c>
      <c r="AD122">
        <v>-101</v>
      </c>
      <c r="AE122">
        <v>-34037</v>
      </c>
      <c r="AF122">
        <v>23733390</v>
      </c>
      <c r="AH122">
        <v>-386</v>
      </c>
      <c r="AI122">
        <v>-130082</v>
      </c>
      <c r="AJ122">
        <v>203</v>
      </c>
      <c r="AK122">
        <v>68411</v>
      </c>
      <c r="AL122">
        <v>23686801</v>
      </c>
      <c r="AN122">
        <v>-38</v>
      </c>
      <c r="AO122">
        <v>-12806</v>
      </c>
      <c r="AP122">
        <v>434</v>
      </c>
      <c r="AQ122">
        <v>146258</v>
      </c>
      <c r="AR122">
        <v>23707457</v>
      </c>
    </row>
    <row r="123" spans="5:44" x14ac:dyDescent="0.25">
      <c r="E123">
        <v>6</v>
      </c>
      <c r="F123">
        <v>120</v>
      </c>
      <c r="G123">
        <f>B2+TRUNC(32*E123*SIN(22/E123))</f>
        <v>-668</v>
      </c>
      <c r="H123">
        <f t="shared" si="6"/>
        <v>-167</v>
      </c>
      <c r="I123">
        <f t="shared" si="7"/>
        <v>-56279</v>
      </c>
      <c r="J123">
        <f>C2+TRUNC(32*E123*COS(22/E123))</f>
        <v>1800</v>
      </c>
      <c r="K123">
        <f t="shared" si="8"/>
        <v>450</v>
      </c>
      <c r="L123">
        <f t="shared" si="9"/>
        <v>151650</v>
      </c>
      <c r="M123">
        <f t="shared" si="10"/>
        <v>34785913</v>
      </c>
      <c r="P123">
        <v>-55</v>
      </c>
      <c r="Q123">
        <v>-18535</v>
      </c>
      <c r="R123">
        <v>433</v>
      </c>
      <c r="S123">
        <v>145921</v>
      </c>
      <c r="T123">
        <v>23833924</v>
      </c>
      <c r="V123">
        <v>433</v>
      </c>
      <c r="W123">
        <v>145921</v>
      </c>
      <c r="X123">
        <v>-54</v>
      </c>
      <c r="Y123">
        <v>-18198</v>
      </c>
      <c r="Z123">
        <v>23813541</v>
      </c>
      <c r="AB123">
        <v>412</v>
      </c>
      <c r="AC123">
        <v>138844</v>
      </c>
      <c r="AD123">
        <v>-143</v>
      </c>
      <c r="AE123">
        <v>-48191</v>
      </c>
      <c r="AF123">
        <v>23809465</v>
      </c>
      <c r="AH123">
        <v>-344</v>
      </c>
      <c r="AI123">
        <v>-115928</v>
      </c>
      <c r="AJ123">
        <v>268</v>
      </c>
      <c r="AK123">
        <v>90316</v>
      </c>
      <c r="AL123">
        <v>23798802</v>
      </c>
      <c r="AN123">
        <v>-82</v>
      </c>
      <c r="AO123">
        <v>-27634</v>
      </c>
      <c r="AP123">
        <v>429</v>
      </c>
      <c r="AQ123">
        <v>144573</v>
      </c>
      <c r="AR123">
        <v>23818788</v>
      </c>
    </row>
    <row r="124" spans="5:44" x14ac:dyDescent="0.25">
      <c r="E124">
        <v>6</v>
      </c>
      <c r="F124">
        <v>121</v>
      </c>
      <c r="G124">
        <f>B2+TRUNC(32*E124*SIN(23/E124))</f>
        <v>-694</v>
      </c>
      <c r="H124">
        <f t="shared" si="6"/>
        <v>-174</v>
      </c>
      <c r="I124">
        <f t="shared" si="7"/>
        <v>-58638</v>
      </c>
      <c r="J124">
        <f>C2+TRUNC(32*E124*COS(23/E124))</f>
        <v>1819</v>
      </c>
      <c r="K124">
        <f t="shared" si="8"/>
        <v>454</v>
      </c>
      <c r="L124">
        <f t="shared" si="9"/>
        <v>152998</v>
      </c>
      <c r="M124">
        <f t="shared" si="10"/>
        <v>36779800</v>
      </c>
      <c r="P124">
        <v>-42</v>
      </c>
      <c r="Q124">
        <v>-14154</v>
      </c>
      <c r="R124">
        <v>434</v>
      </c>
      <c r="S124">
        <v>146258</v>
      </c>
      <c r="T124">
        <v>23845798</v>
      </c>
      <c r="V124">
        <v>409</v>
      </c>
      <c r="W124">
        <v>137833</v>
      </c>
      <c r="X124">
        <v>-152</v>
      </c>
      <c r="Y124">
        <v>-51224</v>
      </c>
      <c r="Z124">
        <v>23818772</v>
      </c>
      <c r="AB124">
        <v>416</v>
      </c>
      <c r="AC124">
        <v>140192</v>
      </c>
      <c r="AD124">
        <v>-131</v>
      </c>
      <c r="AE124">
        <v>-44147</v>
      </c>
      <c r="AF124">
        <v>23835845</v>
      </c>
      <c r="AH124">
        <v>-362</v>
      </c>
      <c r="AI124">
        <v>-121994</v>
      </c>
      <c r="AJ124">
        <v>244</v>
      </c>
      <c r="AK124">
        <v>82228</v>
      </c>
      <c r="AL124">
        <v>23803157</v>
      </c>
      <c r="AN124">
        <v>-69</v>
      </c>
      <c r="AO124">
        <v>-23253</v>
      </c>
      <c r="AP124">
        <v>431</v>
      </c>
      <c r="AQ124">
        <v>145247</v>
      </c>
      <c r="AR124">
        <v>23825348</v>
      </c>
    </row>
    <row r="125" spans="5:44" x14ac:dyDescent="0.25">
      <c r="E125">
        <v>6</v>
      </c>
      <c r="F125">
        <v>122</v>
      </c>
      <c r="G125">
        <f>B2+TRUNC(32*E125*SIN(24/E125))</f>
        <v>-717</v>
      </c>
      <c r="H125">
        <f t="shared" si="6"/>
        <v>-180</v>
      </c>
      <c r="I125">
        <f t="shared" si="7"/>
        <v>-60660</v>
      </c>
      <c r="J125">
        <f>C2+TRUNC(32*E125*COS(24/E125))</f>
        <v>1841</v>
      </c>
      <c r="K125">
        <f t="shared" si="8"/>
        <v>460</v>
      </c>
      <c r="L125">
        <f t="shared" si="9"/>
        <v>155020</v>
      </c>
      <c r="M125">
        <f t="shared" si="10"/>
        <v>39004921</v>
      </c>
      <c r="P125">
        <v>42</v>
      </c>
      <c r="Q125">
        <v>14154</v>
      </c>
      <c r="R125">
        <v>435</v>
      </c>
      <c r="S125">
        <v>146595</v>
      </c>
      <c r="T125">
        <v>23916012</v>
      </c>
      <c r="V125">
        <v>436</v>
      </c>
      <c r="W125">
        <v>146932</v>
      </c>
      <c r="X125">
        <v>-24</v>
      </c>
      <c r="Y125">
        <v>-8088</v>
      </c>
      <c r="Z125">
        <v>23871807</v>
      </c>
      <c r="AB125">
        <v>378</v>
      </c>
      <c r="AC125">
        <v>127386</v>
      </c>
      <c r="AD125">
        <v>-220</v>
      </c>
      <c r="AE125">
        <v>-74140</v>
      </c>
      <c r="AF125">
        <v>23924275</v>
      </c>
      <c r="AH125">
        <v>-331</v>
      </c>
      <c r="AI125">
        <v>-111547</v>
      </c>
      <c r="AJ125">
        <v>285</v>
      </c>
      <c r="AK125">
        <v>96045</v>
      </c>
      <c r="AL125">
        <v>23843267</v>
      </c>
      <c r="AN125">
        <v>-163</v>
      </c>
      <c r="AO125">
        <v>-54931</v>
      </c>
      <c r="AP125">
        <v>405</v>
      </c>
      <c r="AQ125">
        <v>136485</v>
      </c>
      <c r="AR125">
        <v>23897706</v>
      </c>
    </row>
    <row r="126" spans="5:44" x14ac:dyDescent="0.25">
      <c r="E126">
        <v>6</v>
      </c>
      <c r="F126">
        <v>123</v>
      </c>
      <c r="G126">
        <f>B2+TRUNC(32*E126*SIN(25/E126))</f>
        <v>-736</v>
      </c>
      <c r="H126">
        <f t="shared" si="6"/>
        <v>-184</v>
      </c>
      <c r="I126">
        <f t="shared" si="7"/>
        <v>-62008</v>
      </c>
      <c r="J126">
        <f>C2+TRUNC(32*E126*COS(25/E126))</f>
        <v>1867</v>
      </c>
      <c r="K126">
        <f t="shared" si="8"/>
        <v>466</v>
      </c>
      <c r="L126">
        <f t="shared" si="9"/>
        <v>157042</v>
      </c>
      <c r="M126">
        <f t="shared" si="10"/>
        <v>41522764</v>
      </c>
      <c r="P126">
        <v>26</v>
      </c>
      <c r="Q126">
        <v>8762</v>
      </c>
      <c r="R126">
        <v>436</v>
      </c>
      <c r="S126">
        <v>146932</v>
      </c>
      <c r="T126">
        <v>24025023</v>
      </c>
      <c r="V126">
        <v>437</v>
      </c>
      <c r="W126">
        <v>147269</v>
      </c>
      <c r="X126">
        <v>-2</v>
      </c>
      <c r="Y126">
        <v>-674</v>
      </c>
      <c r="Z126">
        <v>23900991</v>
      </c>
      <c r="AB126">
        <v>386</v>
      </c>
      <c r="AC126">
        <v>130082</v>
      </c>
      <c r="AD126">
        <v>-207</v>
      </c>
      <c r="AE126">
        <v>-69759</v>
      </c>
      <c r="AF126">
        <v>24042327</v>
      </c>
      <c r="AH126">
        <v>-409</v>
      </c>
      <c r="AI126">
        <v>-137833</v>
      </c>
      <c r="AJ126">
        <v>154</v>
      </c>
      <c r="AK126">
        <v>51898</v>
      </c>
      <c r="AL126">
        <v>23863099</v>
      </c>
      <c r="AN126">
        <v>-148</v>
      </c>
      <c r="AO126">
        <v>-49876</v>
      </c>
      <c r="AP126">
        <v>411</v>
      </c>
      <c r="AQ126">
        <v>138507</v>
      </c>
      <c r="AR126">
        <v>23981925</v>
      </c>
    </row>
    <row r="127" spans="5:44" x14ac:dyDescent="0.25">
      <c r="E127">
        <v>6</v>
      </c>
      <c r="F127">
        <v>124</v>
      </c>
      <c r="G127">
        <f>B2+TRUNC(32*E127*SIN(26/E127))</f>
        <v>-750</v>
      </c>
      <c r="H127">
        <f t="shared" si="6"/>
        <v>-188</v>
      </c>
      <c r="I127">
        <f t="shared" si="7"/>
        <v>-63356</v>
      </c>
      <c r="J127">
        <f>C2+TRUNC(32*E127*COS(26/E127))</f>
        <v>1895</v>
      </c>
      <c r="K127">
        <f t="shared" si="8"/>
        <v>473</v>
      </c>
      <c r="L127">
        <f t="shared" si="9"/>
        <v>159401</v>
      </c>
      <c r="M127">
        <f t="shared" si="10"/>
        <v>44164531</v>
      </c>
      <c r="P127">
        <v>86</v>
      </c>
      <c r="Q127">
        <v>28982</v>
      </c>
      <c r="R127">
        <v>429</v>
      </c>
      <c r="S127">
        <v>144573</v>
      </c>
      <c r="T127">
        <v>24104140</v>
      </c>
      <c r="V127">
        <v>421</v>
      </c>
      <c r="W127">
        <v>141877</v>
      </c>
      <c r="X127">
        <v>-122</v>
      </c>
      <c r="Y127">
        <v>-41114</v>
      </c>
      <c r="Z127">
        <v>24197741</v>
      </c>
      <c r="AB127">
        <v>354</v>
      </c>
      <c r="AC127">
        <v>119298</v>
      </c>
      <c r="AD127">
        <v>-258</v>
      </c>
      <c r="AE127">
        <v>-86946</v>
      </c>
      <c r="AF127">
        <v>24076372</v>
      </c>
      <c r="AH127">
        <v>-398</v>
      </c>
      <c r="AI127">
        <v>-134126</v>
      </c>
      <c r="AJ127">
        <v>185</v>
      </c>
      <c r="AK127">
        <v>62345</v>
      </c>
      <c r="AL127">
        <v>24167386</v>
      </c>
      <c r="AN127">
        <v>-203</v>
      </c>
      <c r="AO127">
        <v>-68411</v>
      </c>
      <c r="AP127">
        <v>387</v>
      </c>
      <c r="AQ127">
        <v>130419</v>
      </c>
      <c r="AR127">
        <v>24048352</v>
      </c>
    </row>
    <row r="128" spans="5:44" x14ac:dyDescent="0.25">
      <c r="E128">
        <v>6</v>
      </c>
      <c r="F128">
        <v>125</v>
      </c>
      <c r="G128">
        <f>B2+TRUNC(32*E128*SIN(27/E128))</f>
        <v>-759</v>
      </c>
      <c r="H128">
        <f t="shared" si="6"/>
        <v>-190</v>
      </c>
      <c r="I128">
        <f t="shared" si="7"/>
        <v>-64030</v>
      </c>
      <c r="J128">
        <f>C2+TRUNC(32*E128*COS(27/E128))</f>
        <v>1926</v>
      </c>
      <c r="K128">
        <f t="shared" si="8"/>
        <v>481</v>
      </c>
      <c r="L128">
        <f t="shared" si="9"/>
        <v>162097</v>
      </c>
      <c r="M128">
        <f t="shared" si="10"/>
        <v>47016956</v>
      </c>
      <c r="P128">
        <v>-28</v>
      </c>
      <c r="Q128">
        <v>-9436</v>
      </c>
      <c r="R128">
        <v>437</v>
      </c>
      <c r="S128">
        <v>147269</v>
      </c>
      <c r="T128">
        <v>24152035</v>
      </c>
      <c r="V128">
        <v>418</v>
      </c>
      <c r="W128">
        <v>140866</v>
      </c>
      <c r="X128">
        <v>-134</v>
      </c>
      <c r="Y128">
        <v>-45158</v>
      </c>
      <c r="Z128">
        <v>24330621</v>
      </c>
      <c r="AB128">
        <v>421</v>
      </c>
      <c r="AC128">
        <v>141877</v>
      </c>
      <c r="AD128">
        <v>-119</v>
      </c>
      <c r="AE128">
        <v>-40103</v>
      </c>
      <c r="AF128">
        <v>24114730</v>
      </c>
      <c r="AH128">
        <v>-404</v>
      </c>
      <c r="AI128">
        <v>-136148</v>
      </c>
      <c r="AJ128">
        <v>173</v>
      </c>
      <c r="AK128">
        <v>58301</v>
      </c>
      <c r="AL128">
        <v>24338909</v>
      </c>
      <c r="AN128">
        <v>-57</v>
      </c>
      <c r="AO128">
        <v>-19209</v>
      </c>
      <c r="AP128">
        <v>434</v>
      </c>
      <c r="AQ128">
        <v>146258</v>
      </c>
      <c r="AR128">
        <v>24093081</v>
      </c>
    </row>
    <row r="129" spans="5:44" x14ac:dyDescent="0.25">
      <c r="E129">
        <v>6</v>
      </c>
      <c r="F129">
        <v>126</v>
      </c>
      <c r="G129">
        <f>B2+TRUNC(32*E129*SIN(28/E129))</f>
        <v>-763</v>
      </c>
      <c r="H129">
        <f t="shared" si="6"/>
        <v>-191</v>
      </c>
      <c r="I129">
        <f t="shared" si="7"/>
        <v>-64367</v>
      </c>
      <c r="J129">
        <f>C2+TRUNC(32*E129*COS(28/E129))</f>
        <v>1958</v>
      </c>
      <c r="K129">
        <f t="shared" si="8"/>
        <v>489</v>
      </c>
      <c r="L129">
        <f t="shared" si="9"/>
        <v>164793</v>
      </c>
      <c r="M129">
        <f t="shared" si="10"/>
        <v>49921188</v>
      </c>
      <c r="P129">
        <v>-68</v>
      </c>
      <c r="Q129">
        <v>-22916</v>
      </c>
      <c r="R129">
        <v>433</v>
      </c>
      <c r="S129">
        <v>145921</v>
      </c>
      <c r="T129">
        <v>24162100</v>
      </c>
      <c r="V129">
        <v>438</v>
      </c>
      <c r="W129">
        <v>147606</v>
      </c>
      <c r="X129">
        <v>18</v>
      </c>
      <c r="Y129">
        <v>6066</v>
      </c>
      <c r="Z129">
        <v>24374363</v>
      </c>
      <c r="AB129">
        <v>409</v>
      </c>
      <c r="AC129">
        <v>137833</v>
      </c>
      <c r="AD129">
        <v>-157</v>
      </c>
      <c r="AE129">
        <v>-52909</v>
      </c>
      <c r="AF129">
        <v>24153607</v>
      </c>
      <c r="AH129">
        <v>-319</v>
      </c>
      <c r="AI129">
        <v>-107503</v>
      </c>
      <c r="AJ129">
        <v>302</v>
      </c>
      <c r="AK129">
        <v>101774</v>
      </c>
      <c r="AL129">
        <v>24360257</v>
      </c>
      <c r="AN129">
        <v>-96</v>
      </c>
      <c r="AO129">
        <v>-32352</v>
      </c>
      <c r="AP129">
        <v>427</v>
      </c>
      <c r="AQ129">
        <v>143899</v>
      </c>
      <c r="AR129">
        <v>24116129</v>
      </c>
    </row>
    <row r="130" spans="5:44" x14ac:dyDescent="0.25">
      <c r="E130">
        <v>6</v>
      </c>
      <c r="F130">
        <v>127</v>
      </c>
      <c r="G130">
        <f>B2+TRUNC(32*E130*SIN(29/E130))</f>
        <v>-762</v>
      </c>
      <c r="H130">
        <f t="shared" si="6"/>
        <v>-191</v>
      </c>
      <c r="I130">
        <f t="shared" si="7"/>
        <v>-64367</v>
      </c>
      <c r="J130">
        <f>C2+TRUNC(32*E130*COS(29/E130))</f>
        <v>1989</v>
      </c>
      <c r="K130">
        <f t="shared" si="8"/>
        <v>497</v>
      </c>
      <c r="L130">
        <f t="shared" si="9"/>
        <v>167489</v>
      </c>
      <c r="M130">
        <f t="shared" si="10"/>
        <v>52690525</v>
      </c>
      <c r="P130">
        <v>57</v>
      </c>
      <c r="Q130">
        <v>19209</v>
      </c>
      <c r="R130">
        <v>435</v>
      </c>
      <c r="S130">
        <v>146595</v>
      </c>
      <c r="T130">
        <v>24340756</v>
      </c>
      <c r="V130">
        <v>425</v>
      </c>
      <c r="W130">
        <v>143225</v>
      </c>
      <c r="X130">
        <v>-108</v>
      </c>
      <c r="Y130">
        <v>-36396</v>
      </c>
      <c r="Z130">
        <v>24393057</v>
      </c>
      <c r="AB130">
        <v>371</v>
      </c>
      <c r="AC130">
        <v>125027</v>
      </c>
      <c r="AD130">
        <v>-233</v>
      </c>
      <c r="AE130">
        <v>-78521</v>
      </c>
      <c r="AF130">
        <v>24281919</v>
      </c>
      <c r="AH130">
        <v>-392</v>
      </c>
      <c r="AI130">
        <v>-132104</v>
      </c>
      <c r="AJ130">
        <v>198</v>
      </c>
      <c r="AK130">
        <v>66726</v>
      </c>
      <c r="AL130">
        <v>24378124</v>
      </c>
      <c r="AN130">
        <v>-177</v>
      </c>
      <c r="AO130">
        <v>-59649</v>
      </c>
      <c r="AP130">
        <v>401</v>
      </c>
      <c r="AQ130">
        <v>135137</v>
      </c>
      <c r="AR130">
        <v>24299142</v>
      </c>
    </row>
    <row r="131" spans="5:44" x14ac:dyDescent="0.25">
      <c r="E131">
        <v>6</v>
      </c>
      <c r="F131">
        <v>128</v>
      </c>
      <c r="G131">
        <f>B2+TRUNC(32*E131*SIN(30/E131))</f>
        <v>-756</v>
      </c>
      <c r="H131">
        <f t="shared" si="6"/>
        <v>-189</v>
      </c>
      <c r="I131">
        <f t="shared" si="7"/>
        <v>-63693</v>
      </c>
      <c r="J131">
        <f>C2+TRUNC(32*E131*COS(30/E131))</f>
        <v>2020</v>
      </c>
      <c r="K131">
        <f t="shared" si="8"/>
        <v>505</v>
      </c>
      <c r="L131">
        <f t="shared" si="9"/>
        <v>170185</v>
      </c>
      <c r="M131">
        <f t="shared" si="10"/>
        <v>55399701</v>
      </c>
      <c r="P131">
        <v>-97</v>
      </c>
      <c r="Q131">
        <v>-32689</v>
      </c>
      <c r="R131">
        <v>428</v>
      </c>
      <c r="S131">
        <v>144236</v>
      </c>
      <c r="T131">
        <v>24404627</v>
      </c>
      <c r="V131">
        <v>408</v>
      </c>
      <c r="W131">
        <v>137496</v>
      </c>
      <c r="X131">
        <v>-164</v>
      </c>
      <c r="Y131">
        <v>-55268</v>
      </c>
      <c r="Z131">
        <v>24440493</v>
      </c>
      <c r="AB131">
        <v>429</v>
      </c>
      <c r="AC131">
        <v>144573</v>
      </c>
      <c r="AD131">
        <v>-91</v>
      </c>
      <c r="AE131">
        <v>-30667</v>
      </c>
      <c r="AF131">
        <v>24368550</v>
      </c>
      <c r="AH131">
        <v>-338</v>
      </c>
      <c r="AI131">
        <v>-113906</v>
      </c>
      <c r="AJ131">
        <v>281</v>
      </c>
      <c r="AK131">
        <v>94697</v>
      </c>
      <c r="AL131">
        <v>24456205</v>
      </c>
      <c r="AN131">
        <v>-27</v>
      </c>
      <c r="AO131">
        <v>-9099</v>
      </c>
      <c r="AP131">
        <v>438</v>
      </c>
      <c r="AQ131">
        <v>147606</v>
      </c>
      <c r="AR131">
        <v>24355535</v>
      </c>
    </row>
    <row r="132" spans="5:44" x14ac:dyDescent="0.25">
      <c r="E132">
        <v>6</v>
      </c>
      <c r="F132">
        <v>129</v>
      </c>
      <c r="G132">
        <f>B2+TRUNC(32*E132*SIN(31/E132))</f>
        <v>-744</v>
      </c>
      <c r="H132">
        <f t="shared" si="6"/>
        <v>-186</v>
      </c>
      <c r="I132">
        <f t="shared" si="7"/>
        <v>-62682</v>
      </c>
      <c r="J132">
        <f>C2+TRUNC(32*E132*COS(31/E132))</f>
        <v>2050</v>
      </c>
      <c r="K132">
        <f t="shared" si="8"/>
        <v>512</v>
      </c>
      <c r="L132">
        <f t="shared" si="9"/>
        <v>172544</v>
      </c>
      <c r="M132">
        <f t="shared" si="10"/>
        <v>57906888</v>
      </c>
      <c r="P132">
        <v>79</v>
      </c>
      <c r="Q132">
        <v>26623</v>
      </c>
      <c r="R132">
        <v>432</v>
      </c>
      <c r="S132">
        <v>145584</v>
      </c>
      <c r="T132">
        <v>24541592</v>
      </c>
      <c r="V132">
        <v>439</v>
      </c>
      <c r="W132">
        <v>147943</v>
      </c>
      <c r="X132">
        <v>-10</v>
      </c>
      <c r="Y132">
        <v>-3370</v>
      </c>
      <c r="Z132">
        <v>24476133</v>
      </c>
      <c r="AB132">
        <v>360</v>
      </c>
      <c r="AC132">
        <v>121320</v>
      </c>
      <c r="AD132">
        <v>-252</v>
      </c>
      <c r="AE132">
        <v>-84924</v>
      </c>
      <c r="AF132">
        <v>24497162</v>
      </c>
      <c r="AH132">
        <v>-415</v>
      </c>
      <c r="AI132">
        <v>-139855</v>
      </c>
      <c r="AJ132">
        <v>144</v>
      </c>
      <c r="AK132">
        <v>48528</v>
      </c>
      <c r="AL132">
        <v>24456443</v>
      </c>
      <c r="AN132">
        <v>-197</v>
      </c>
      <c r="AO132">
        <v>-66389</v>
      </c>
      <c r="AP132">
        <v>393</v>
      </c>
      <c r="AQ132">
        <v>132441</v>
      </c>
      <c r="AR132">
        <v>24551549</v>
      </c>
    </row>
    <row r="133" spans="5:44" x14ac:dyDescent="0.25">
      <c r="E133">
        <v>6</v>
      </c>
      <c r="F133">
        <v>130</v>
      </c>
      <c r="G133">
        <f>B2+TRUNC(32*E133*SIN(32/E133))</f>
        <v>-728</v>
      </c>
      <c r="H133">
        <f t="shared" si="6"/>
        <v>-182</v>
      </c>
      <c r="I133">
        <f t="shared" si="7"/>
        <v>-61334</v>
      </c>
      <c r="J133">
        <f>C2+TRUNC(32*E133*COS(32/E133))</f>
        <v>2077</v>
      </c>
      <c r="K133">
        <f t="shared" si="8"/>
        <v>519</v>
      </c>
      <c r="L133">
        <f t="shared" si="9"/>
        <v>174903</v>
      </c>
      <c r="M133">
        <f t="shared" si="10"/>
        <v>60066542</v>
      </c>
      <c r="P133">
        <v>-80</v>
      </c>
      <c r="Q133">
        <v>-26960</v>
      </c>
      <c r="R133">
        <v>433</v>
      </c>
      <c r="S133">
        <v>145921</v>
      </c>
      <c r="T133">
        <v>24606568</v>
      </c>
      <c r="V133">
        <v>437</v>
      </c>
      <c r="W133">
        <v>147269</v>
      </c>
      <c r="X133">
        <v>-47</v>
      </c>
      <c r="Y133">
        <v>-15839</v>
      </c>
      <c r="Z133">
        <v>24511925</v>
      </c>
      <c r="AB133">
        <v>399</v>
      </c>
      <c r="AC133">
        <v>134463</v>
      </c>
      <c r="AD133">
        <v>-186</v>
      </c>
      <c r="AE133">
        <v>-62682</v>
      </c>
      <c r="AF133">
        <v>24593505</v>
      </c>
      <c r="AH133">
        <v>-361</v>
      </c>
      <c r="AI133">
        <v>-121657</v>
      </c>
      <c r="AJ133">
        <v>251</v>
      </c>
      <c r="AK133">
        <v>84587</v>
      </c>
      <c r="AL133">
        <v>24497162</v>
      </c>
      <c r="AN133">
        <v>-45</v>
      </c>
      <c r="AO133">
        <v>-15165</v>
      </c>
      <c r="AP133">
        <v>437</v>
      </c>
      <c r="AQ133">
        <v>147269</v>
      </c>
      <c r="AR133">
        <v>24570532</v>
      </c>
    </row>
    <row r="134" spans="5:44" x14ac:dyDescent="0.25">
      <c r="E134">
        <v>6</v>
      </c>
      <c r="F134">
        <v>131</v>
      </c>
      <c r="G134">
        <f>B2+TRUNC(32*E134*SIN(33/E134))</f>
        <v>-707</v>
      </c>
      <c r="H134">
        <f t="shared" ref="H134:H197" si="11">FLOOR(G134/4,1)</f>
        <v>-177</v>
      </c>
      <c r="I134">
        <f t="shared" ref="I134:I197" si="12">H134*337</f>
        <v>-59649</v>
      </c>
      <c r="J134">
        <f>C2+TRUNC(32*E134*COS(33/E134))</f>
        <v>2102</v>
      </c>
      <c r="K134">
        <f t="shared" ref="K134:K197" si="13">FLOOR(J134/4,1)</f>
        <v>525</v>
      </c>
      <c r="L134">
        <f t="shared" ref="L134:L197" si="14">K134*337</f>
        <v>176925</v>
      </c>
      <c r="M134">
        <f t="shared" si="10"/>
        <v>61924384</v>
      </c>
      <c r="P134">
        <v>2</v>
      </c>
      <c r="Q134">
        <v>674</v>
      </c>
      <c r="R134">
        <v>440</v>
      </c>
      <c r="S134">
        <v>148280</v>
      </c>
      <c r="T134">
        <v>24620411</v>
      </c>
      <c r="V134">
        <v>433</v>
      </c>
      <c r="W134">
        <v>145921</v>
      </c>
      <c r="X134">
        <v>-79</v>
      </c>
      <c r="Y134">
        <v>-26623</v>
      </c>
      <c r="Z134">
        <v>24586508</v>
      </c>
      <c r="AB134">
        <v>426</v>
      </c>
      <c r="AC134">
        <v>143562</v>
      </c>
      <c r="AD134">
        <v>-108</v>
      </c>
      <c r="AE134">
        <v>-36396</v>
      </c>
      <c r="AF134">
        <v>24609108</v>
      </c>
      <c r="AH134">
        <v>-352</v>
      </c>
      <c r="AI134">
        <v>-118624</v>
      </c>
      <c r="AJ134">
        <v>264</v>
      </c>
      <c r="AK134">
        <v>88968</v>
      </c>
      <c r="AL134">
        <v>24563521</v>
      </c>
      <c r="AN134">
        <v>-125</v>
      </c>
      <c r="AO134">
        <v>-42125</v>
      </c>
      <c r="AP134">
        <v>422</v>
      </c>
      <c r="AQ134">
        <v>142214</v>
      </c>
      <c r="AR134">
        <v>24591189</v>
      </c>
    </row>
    <row r="135" spans="5:44" x14ac:dyDescent="0.25">
      <c r="E135">
        <v>6</v>
      </c>
      <c r="F135">
        <v>132</v>
      </c>
      <c r="G135">
        <f>B2+TRUNC(32*E135*SIN(34/E135))</f>
        <v>-683</v>
      </c>
      <c r="H135">
        <f t="shared" si="11"/>
        <v>-171</v>
      </c>
      <c r="I135">
        <f t="shared" si="12"/>
        <v>-57627</v>
      </c>
      <c r="J135">
        <f>C2+TRUNC(32*E135*COS(34/E135))</f>
        <v>2122</v>
      </c>
      <c r="K135">
        <f t="shared" si="13"/>
        <v>530</v>
      </c>
      <c r="L135">
        <f t="shared" si="14"/>
        <v>178610</v>
      </c>
      <c r="M135">
        <f t="shared" si="10"/>
        <v>63218350</v>
      </c>
      <c r="P135">
        <v>-6</v>
      </c>
      <c r="Q135">
        <v>-2022</v>
      </c>
      <c r="R135">
        <v>440</v>
      </c>
      <c r="S135">
        <v>148280</v>
      </c>
      <c r="T135">
        <v>24627795</v>
      </c>
      <c r="V135">
        <v>439</v>
      </c>
      <c r="W135">
        <v>147943</v>
      </c>
      <c r="X135">
        <v>-32</v>
      </c>
      <c r="Y135">
        <v>-10784</v>
      </c>
      <c r="Z135">
        <v>24600330</v>
      </c>
      <c r="AB135">
        <v>402</v>
      </c>
      <c r="AC135">
        <v>135474</v>
      </c>
      <c r="AD135">
        <v>-178</v>
      </c>
      <c r="AE135">
        <v>-59986</v>
      </c>
      <c r="AF135">
        <v>24637563</v>
      </c>
      <c r="AH135">
        <v>-379</v>
      </c>
      <c r="AI135">
        <v>-127723</v>
      </c>
      <c r="AJ135">
        <v>225</v>
      </c>
      <c r="AK135">
        <v>75825</v>
      </c>
      <c r="AL135">
        <v>24588412</v>
      </c>
      <c r="AN135">
        <v>-118</v>
      </c>
      <c r="AO135">
        <v>-39766</v>
      </c>
      <c r="AP135">
        <v>424</v>
      </c>
      <c r="AQ135">
        <v>142888</v>
      </c>
      <c r="AR135">
        <v>24612854</v>
      </c>
    </row>
    <row r="136" spans="5:44" x14ac:dyDescent="0.25">
      <c r="E136">
        <v>6</v>
      </c>
      <c r="F136">
        <v>133</v>
      </c>
      <c r="G136">
        <f>B2+TRUNC(32*E136*SIN(35/E136))</f>
        <v>-655</v>
      </c>
      <c r="H136">
        <f t="shared" si="11"/>
        <v>-164</v>
      </c>
      <c r="I136">
        <f t="shared" si="12"/>
        <v>-55268</v>
      </c>
      <c r="J136">
        <f>C2+TRUNC(32*E136*COS(35/E136))</f>
        <v>2138</v>
      </c>
      <c r="K136">
        <f t="shared" si="13"/>
        <v>534</v>
      </c>
      <c r="L136">
        <f t="shared" si="14"/>
        <v>179958</v>
      </c>
      <c r="M136">
        <f t="shared" si="10"/>
        <v>64001766</v>
      </c>
      <c r="P136">
        <v>10</v>
      </c>
      <c r="Q136">
        <v>3370</v>
      </c>
      <c r="R136">
        <v>440</v>
      </c>
      <c r="S136">
        <v>148280</v>
      </c>
      <c r="T136">
        <v>24756897</v>
      </c>
      <c r="V136">
        <v>434</v>
      </c>
      <c r="W136">
        <v>146258</v>
      </c>
      <c r="X136">
        <v>-71</v>
      </c>
      <c r="Y136">
        <v>-23927</v>
      </c>
      <c r="Z136">
        <v>24677478</v>
      </c>
      <c r="AB136">
        <v>396</v>
      </c>
      <c r="AC136">
        <v>133452</v>
      </c>
      <c r="AD136">
        <v>-193</v>
      </c>
      <c r="AE136">
        <v>-65041</v>
      </c>
      <c r="AF136">
        <v>24757980</v>
      </c>
      <c r="AH136">
        <v>-383</v>
      </c>
      <c r="AI136">
        <v>-129071</v>
      </c>
      <c r="AJ136">
        <v>218</v>
      </c>
      <c r="AK136">
        <v>73466</v>
      </c>
      <c r="AL136">
        <v>24677463</v>
      </c>
      <c r="AN136">
        <v>-133</v>
      </c>
      <c r="AO136">
        <v>-44821</v>
      </c>
      <c r="AP136">
        <v>420</v>
      </c>
      <c r="AQ136">
        <v>141540</v>
      </c>
      <c r="AR136">
        <v>24741233</v>
      </c>
    </row>
    <row r="137" spans="5:44" x14ac:dyDescent="0.25">
      <c r="E137">
        <v>6</v>
      </c>
      <c r="F137">
        <v>134</v>
      </c>
      <c r="G137">
        <f>B2+TRUNC(32*E137*SIN(36/E137))</f>
        <v>-625</v>
      </c>
      <c r="H137">
        <f t="shared" si="11"/>
        <v>-157</v>
      </c>
      <c r="I137">
        <f t="shared" si="12"/>
        <v>-52909</v>
      </c>
      <c r="J137">
        <f>C2+TRUNC(32*E137*COS(36/E137))</f>
        <v>2150</v>
      </c>
      <c r="K137">
        <f t="shared" si="13"/>
        <v>537</v>
      </c>
      <c r="L137">
        <f t="shared" si="14"/>
        <v>180969</v>
      </c>
      <c r="M137">
        <f t="shared" si="10"/>
        <v>64336441</v>
      </c>
      <c r="P137">
        <v>34</v>
      </c>
      <c r="Q137">
        <v>11458</v>
      </c>
      <c r="R137">
        <v>439</v>
      </c>
      <c r="S137">
        <v>147943</v>
      </c>
      <c r="T137">
        <v>24801627</v>
      </c>
      <c r="V137">
        <v>432</v>
      </c>
      <c r="W137">
        <v>145584</v>
      </c>
      <c r="X137">
        <v>-87</v>
      </c>
      <c r="Y137">
        <v>-29319</v>
      </c>
      <c r="Z137">
        <v>24703174</v>
      </c>
      <c r="AB137">
        <v>385</v>
      </c>
      <c r="AC137">
        <v>129745</v>
      </c>
      <c r="AD137">
        <v>-214</v>
      </c>
      <c r="AE137">
        <v>-72118</v>
      </c>
      <c r="AF137">
        <v>24790425</v>
      </c>
      <c r="AH137">
        <v>-410</v>
      </c>
      <c r="AI137">
        <v>-138170</v>
      </c>
      <c r="AJ137">
        <v>162</v>
      </c>
      <c r="AK137">
        <v>54594</v>
      </c>
      <c r="AL137">
        <v>24710363</v>
      </c>
      <c r="AN137">
        <v>-156</v>
      </c>
      <c r="AO137">
        <v>-52572</v>
      </c>
      <c r="AP137">
        <v>412</v>
      </c>
      <c r="AQ137">
        <v>138844</v>
      </c>
      <c r="AR137">
        <v>24803348</v>
      </c>
    </row>
    <row r="138" spans="5:44" x14ac:dyDescent="0.25">
      <c r="E138">
        <v>6</v>
      </c>
      <c r="F138">
        <v>135</v>
      </c>
      <c r="G138">
        <f>B2+TRUNC(32*E138*SIN(37/E138))</f>
        <v>-594</v>
      </c>
      <c r="H138">
        <f t="shared" si="11"/>
        <v>-149</v>
      </c>
      <c r="I138">
        <f t="shared" si="12"/>
        <v>-50213</v>
      </c>
      <c r="J138">
        <f>C2+TRUNC(32*E138*COS(37/E138))</f>
        <v>2156</v>
      </c>
      <c r="K138">
        <f t="shared" si="13"/>
        <v>539</v>
      </c>
      <c r="L138">
        <f t="shared" si="14"/>
        <v>181643</v>
      </c>
      <c r="M138">
        <f t="shared" si="10"/>
        <v>64030006</v>
      </c>
      <c r="P138">
        <v>-49</v>
      </c>
      <c r="Q138">
        <v>-16513</v>
      </c>
      <c r="R138">
        <v>438</v>
      </c>
      <c r="S138">
        <v>147606</v>
      </c>
      <c r="T138">
        <v>24882713</v>
      </c>
      <c r="V138">
        <v>415</v>
      </c>
      <c r="W138">
        <v>139855</v>
      </c>
      <c r="X138">
        <v>-147</v>
      </c>
      <c r="Y138">
        <v>-49539</v>
      </c>
      <c r="Z138">
        <v>24725461</v>
      </c>
      <c r="AB138">
        <v>419</v>
      </c>
      <c r="AC138">
        <v>141203</v>
      </c>
      <c r="AD138">
        <v>-139</v>
      </c>
      <c r="AE138">
        <v>-46843</v>
      </c>
      <c r="AF138">
        <v>24908004</v>
      </c>
      <c r="AH138">
        <v>-375</v>
      </c>
      <c r="AI138">
        <v>-126375</v>
      </c>
      <c r="AJ138">
        <v>232</v>
      </c>
      <c r="AK138">
        <v>78184</v>
      </c>
      <c r="AL138">
        <v>24713545</v>
      </c>
      <c r="AN138">
        <v>-76</v>
      </c>
      <c r="AO138">
        <v>-25612</v>
      </c>
      <c r="AP138">
        <v>434</v>
      </c>
      <c r="AQ138">
        <v>146258</v>
      </c>
      <c r="AR138">
        <v>24864775</v>
      </c>
    </row>
    <row r="139" spans="5:44" x14ac:dyDescent="0.25">
      <c r="E139">
        <v>7</v>
      </c>
      <c r="F139">
        <v>136</v>
      </c>
      <c r="G139">
        <f>B2+TRUNC(32*E139*SIN(0/E139))</f>
        <v>-572</v>
      </c>
      <c r="H139">
        <f t="shared" si="11"/>
        <v>-143</v>
      </c>
      <c r="I139">
        <f t="shared" si="12"/>
        <v>-48191</v>
      </c>
      <c r="J139">
        <f>C2+TRUNC(32*E139*COS(0/E139))</f>
        <v>2190</v>
      </c>
      <c r="K139">
        <f t="shared" si="13"/>
        <v>547</v>
      </c>
      <c r="L139">
        <f t="shared" si="14"/>
        <v>184339</v>
      </c>
      <c r="M139">
        <f t="shared" ref="M139:M202" si="15">TRUNC((G139^2+J139^2)^2/390625)</f>
        <v>67194979</v>
      </c>
      <c r="P139">
        <v>-14</v>
      </c>
      <c r="Q139">
        <v>-4718</v>
      </c>
      <c r="R139">
        <v>441</v>
      </c>
      <c r="S139">
        <v>148617</v>
      </c>
      <c r="T139">
        <v>24946780</v>
      </c>
      <c r="V139">
        <v>441</v>
      </c>
      <c r="W139">
        <v>148617</v>
      </c>
      <c r="X139">
        <v>11</v>
      </c>
      <c r="Y139">
        <v>3707</v>
      </c>
      <c r="Z139">
        <v>24874733</v>
      </c>
      <c r="AB139">
        <v>407</v>
      </c>
      <c r="AC139">
        <v>137159</v>
      </c>
      <c r="AD139">
        <v>-172</v>
      </c>
      <c r="AE139">
        <v>-57964</v>
      </c>
      <c r="AF139">
        <v>24913818</v>
      </c>
      <c r="AH139">
        <v>-326</v>
      </c>
      <c r="AI139">
        <v>-109862</v>
      </c>
      <c r="AJ139">
        <v>297</v>
      </c>
      <c r="AK139">
        <v>100089</v>
      </c>
      <c r="AL139">
        <v>24819287</v>
      </c>
      <c r="AN139">
        <v>-111</v>
      </c>
      <c r="AO139">
        <v>-37407</v>
      </c>
      <c r="AP139">
        <v>427</v>
      </c>
      <c r="AQ139">
        <v>143899</v>
      </c>
      <c r="AR139">
        <v>24897401</v>
      </c>
    </row>
    <row r="140" spans="5:44" x14ac:dyDescent="0.25">
      <c r="E140">
        <v>7</v>
      </c>
      <c r="F140">
        <v>137</v>
      </c>
      <c r="G140">
        <f>B2+TRUNC(32*E140*SIN(1/E140))</f>
        <v>-541</v>
      </c>
      <c r="H140">
        <f t="shared" si="11"/>
        <v>-136</v>
      </c>
      <c r="I140">
        <f t="shared" si="12"/>
        <v>-45832</v>
      </c>
      <c r="J140">
        <f>C2+TRUNC(32*E140*COS(1/E140))</f>
        <v>2187</v>
      </c>
      <c r="K140">
        <f t="shared" si="13"/>
        <v>546</v>
      </c>
      <c r="L140">
        <f t="shared" si="14"/>
        <v>184002</v>
      </c>
      <c r="M140">
        <f t="shared" si="15"/>
        <v>65951290</v>
      </c>
      <c r="P140">
        <v>-36</v>
      </c>
      <c r="Q140">
        <v>-12132</v>
      </c>
      <c r="R140">
        <v>440</v>
      </c>
      <c r="S140">
        <v>148280</v>
      </c>
      <c r="T140">
        <v>24992400</v>
      </c>
      <c r="V140">
        <v>437</v>
      </c>
      <c r="W140">
        <v>147269</v>
      </c>
      <c r="X140">
        <v>-64</v>
      </c>
      <c r="Y140">
        <v>-21568</v>
      </c>
      <c r="Z140">
        <v>25032266</v>
      </c>
      <c r="AB140">
        <v>415</v>
      </c>
      <c r="AC140">
        <v>139855</v>
      </c>
      <c r="AD140">
        <v>-151</v>
      </c>
      <c r="AE140">
        <v>-50887</v>
      </c>
      <c r="AF140">
        <v>24926709</v>
      </c>
      <c r="AH140">
        <v>-372</v>
      </c>
      <c r="AI140">
        <v>-125364</v>
      </c>
      <c r="AJ140">
        <v>239</v>
      </c>
      <c r="AK140">
        <v>80543</v>
      </c>
      <c r="AL140">
        <v>25015362</v>
      </c>
      <c r="AN140">
        <v>-89</v>
      </c>
      <c r="AO140">
        <v>-29993</v>
      </c>
      <c r="AP140">
        <v>432</v>
      </c>
      <c r="AQ140">
        <v>145584</v>
      </c>
      <c r="AR140">
        <v>24969561</v>
      </c>
    </row>
    <row r="141" spans="5:44" x14ac:dyDescent="0.25">
      <c r="E141">
        <v>7</v>
      </c>
      <c r="F141">
        <v>138</v>
      </c>
      <c r="G141">
        <f>B2+TRUNC(32*E141*SIN(2/E141))</f>
        <v>-509</v>
      </c>
      <c r="H141">
        <f t="shared" si="11"/>
        <v>-128</v>
      </c>
      <c r="I141">
        <f t="shared" si="12"/>
        <v>-43136</v>
      </c>
      <c r="J141">
        <f>C2+TRUNC(32*E141*COS(2/E141))</f>
        <v>2180</v>
      </c>
      <c r="K141">
        <f t="shared" si="13"/>
        <v>545</v>
      </c>
      <c r="L141">
        <f t="shared" si="14"/>
        <v>183665</v>
      </c>
      <c r="M141">
        <f t="shared" si="15"/>
        <v>64294251</v>
      </c>
      <c r="P141">
        <v>49</v>
      </c>
      <c r="Q141">
        <v>16513</v>
      </c>
      <c r="R141">
        <v>439</v>
      </c>
      <c r="S141">
        <v>147943</v>
      </c>
      <c r="T141">
        <v>25013729</v>
      </c>
      <c r="V141">
        <v>432</v>
      </c>
      <c r="W141">
        <v>145584</v>
      </c>
      <c r="X141">
        <v>-95</v>
      </c>
      <c r="Y141">
        <v>-32015</v>
      </c>
      <c r="Z141">
        <v>25061926</v>
      </c>
      <c r="AB141">
        <v>378</v>
      </c>
      <c r="AC141">
        <v>127386</v>
      </c>
      <c r="AD141">
        <v>-228</v>
      </c>
      <c r="AE141">
        <v>-76836</v>
      </c>
      <c r="AF141">
        <v>24973207</v>
      </c>
      <c r="AH141">
        <v>-345</v>
      </c>
      <c r="AI141">
        <v>-116265</v>
      </c>
      <c r="AJ141">
        <v>276</v>
      </c>
      <c r="AK141">
        <v>93012</v>
      </c>
      <c r="AL141">
        <v>25042193</v>
      </c>
      <c r="AN141">
        <v>-170</v>
      </c>
      <c r="AO141">
        <v>-57290</v>
      </c>
      <c r="AP141">
        <v>408</v>
      </c>
      <c r="AQ141">
        <v>137496</v>
      </c>
      <c r="AR141">
        <v>25013185</v>
      </c>
    </row>
    <row r="142" spans="5:44" x14ac:dyDescent="0.25">
      <c r="E142">
        <v>7</v>
      </c>
      <c r="F142">
        <v>139</v>
      </c>
      <c r="G142">
        <f>B2+TRUNC(32*E142*SIN(3/E142))</f>
        <v>-479</v>
      </c>
      <c r="H142">
        <f t="shared" si="11"/>
        <v>-120</v>
      </c>
      <c r="I142">
        <f t="shared" si="12"/>
        <v>-40440</v>
      </c>
      <c r="J142">
        <f>C2+TRUNC(32*E142*COS(3/E142))</f>
        <v>2169</v>
      </c>
      <c r="K142">
        <f t="shared" si="13"/>
        <v>542</v>
      </c>
      <c r="L142">
        <f t="shared" si="14"/>
        <v>182654</v>
      </c>
      <c r="M142">
        <f t="shared" si="15"/>
        <v>62321601</v>
      </c>
      <c r="P142">
        <v>71</v>
      </c>
      <c r="Q142">
        <v>23927</v>
      </c>
      <c r="R142">
        <v>436</v>
      </c>
      <c r="S142">
        <v>146932</v>
      </c>
      <c r="T142">
        <v>25075913</v>
      </c>
      <c r="V142">
        <v>442</v>
      </c>
      <c r="W142">
        <v>148954</v>
      </c>
      <c r="X142">
        <v>-18</v>
      </c>
      <c r="Y142">
        <v>-6066</v>
      </c>
      <c r="Z142">
        <v>25096220</v>
      </c>
      <c r="AB142">
        <v>367</v>
      </c>
      <c r="AC142">
        <v>123679</v>
      </c>
      <c r="AD142">
        <v>-247</v>
      </c>
      <c r="AE142">
        <v>-83239</v>
      </c>
      <c r="AF142">
        <v>25051001</v>
      </c>
      <c r="AH142">
        <v>-388</v>
      </c>
      <c r="AI142">
        <v>-130756</v>
      </c>
      <c r="AJ142">
        <v>212</v>
      </c>
      <c r="AK142">
        <v>71444</v>
      </c>
      <c r="AL142">
        <v>25049640</v>
      </c>
      <c r="AN142">
        <v>-191</v>
      </c>
      <c r="AO142">
        <v>-64367</v>
      </c>
      <c r="AP142">
        <v>399</v>
      </c>
      <c r="AQ142">
        <v>134463</v>
      </c>
      <c r="AR142">
        <v>25021396</v>
      </c>
    </row>
    <row r="143" spans="5:44" x14ac:dyDescent="0.25">
      <c r="E143">
        <v>7</v>
      </c>
      <c r="F143">
        <v>140</v>
      </c>
      <c r="G143">
        <f>B2+TRUNC(32*E143*SIN(4/E143))</f>
        <v>-451</v>
      </c>
      <c r="H143">
        <f t="shared" si="11"/>
        <v>-113</v>
      </c>
      <c r="I143">
        <f t="shared" si="12"/>
        <v>-38081</v>
      </c>
      <c r="J143">
        <f>C2+TRUNC(32*E143*COS(4/E143))</f>
        <v>2154</v>
      </c>
      <c r="K143">
        <f t="shared" si="13"/>
        <v>538</v>
      </c>
      <c r="L143">
        <f t="shared" si="14"/>
        <v>181306</v>
      </c>
      <c r="M143">
        <f t="shared" si="15"/>
        <v>60046802</v>
      </c>
      <c r="P143">
        <v>-61</v>
      </c>
      <c r="Q143">
        <v>-20557</v>
      </c>
      <c r="R143">
        <v>438</v>
      </c>
      <c r="S143">
        <v>147606</v>
      </c>
      <c r="T143">
        <v>25120865</v>
      </c>
      <c r="V143">
        <v>407</v>
      </c>
      <c r="W143">
        <v>137159</v>
      </c>
      <c r="X143">
        <v>-175</v>
      </c>
      <c r="Y143">
        <v>-58975</v>
      </c>
      <c r="Z143">
        <v>25224260</v>
      </c>
      <c r="AB143">
        <v>424</v>
      </c>
      <c r="AC143">
        <v>142888</v>
      </c>
      <c r="AD143">
        <v>-127</v>
      </c>
      <c r="AE143">
        <v>-42799</v>
      </c>
      <c r="AF143">
        <v>25135623</v>
      </c>
      <c r="AH143">
        <v>-422</v>
      </c>
      <c r="AI143">
        <v>-142214</v>
      </c>
      <c r="AJ143">
        <v>135</v>
      </c>
      <c r="AK143">
        <v>45495</v>
      </c>
      <c r="AL143">
        <v>25236283</v>
      </c>
      <c r="AN143">
        <v>-64</v>
      </c>
      <c r="AO143">
        <v>-21568</v>
      </c>
      <c r="AP143">
        <v>437</v>
      </c>
      <c r="AQ143">
        <v>147269</v>
      </c>
      <c r="AR143">
        <v>25096508</v>
      </c>
    </row>
    <row r="144" spans="5:44" x14ac:dyDescent="0.25">
      <c r="E144">
        <v>7</v>
      </c>
      <c r="F144">
        <v>141</v>
      </c>
      <c r="G144">
        <f>B2+TRUNC(32*E144*SIN(5/E144))</f>
        <v>-426</v>
      </c>
      <c r="H144">
        <f t="shared" si="11"/>
        <v>-107</v>
      </c>
      <c r="I144">
        <f t="shared" si="12"/>
        <v>-36059</v>
      </c>
      <c r="J144">
        <f>C2+TRUNC(32*E144*COS(5/E144))</f>
        <v>2135</v>
      </c>
      <c r="K144">
        <f t="shared" si="13"/>
        <v>533</v>
      </c>
      <c r="L144">
        <f t="shared" si="14"/>
        <v>179621</v>
      </c>
      <c r="M144">
        <f t="shared" si="15"/>
        <v>57509799</v>
      </c>
      <c r="P144">
        <v>18</v>
      </c>
      <c r="Q144">
        <v>6066</v>
      </c>
      <c r="R144">
        <v>442</v>
      </c>
      <c r="S144">
        <v>148954</v>
      </c>
      <c r="T144">
        <v>25209782</v>
      </c>
      <c r="V144">
        <v>414</v>
      </c>
      <c r="W144">
        <v>139518</v>
      </c>
      <c r="X144">
        <v>-158</v>
      </c>
      <c r="Y144">
        <v>-53246</v>
      </c>
      <c r="Z144">
        <v>25268879</v>
      </c>
      <c r="AB144">
        <v>394</v>
      </c>
      <c r="AC144">
        <v>132778</v>
      </c>
      <c r="AD144">
        <v>-201</v>
      </c>
      <c r="AE144">
        <v>-67737</v>
      </c>
      <c r="AF144">
        <v>25183455</v>
      </c>
      <c r="AH144">
        <v>-399</v>
      </c>
      <c r="AI144">
        <v>-134463</v>
      </c>
      <c r="AJ144">
        <v>193</v>
      </c>
      <c r="AK144">
        <v>65041</v>
      </c>
      <c r="AL144">
        <v>25290454</v>
      </c>
      <c r="AN144">
        <v>-216</v>
      </c>
      <c r="AO144">
        <v>-72792</v>
      </c>
      <c r="AP144">
        <v>386</v>
      </c>
      <c r="AQ144">
        <v>130082</v>
      </c>
      <c r="AR144">
        <v>25186137</v>
      </c>
    </row>
    <row r="145" spans="5:44" x14ac:dyDescent="0.25">
      <c r="E145">
        <v>7</v>
      </c>
      <c r="F145">
        <v>142</v>
      </c>
      <c r="G145">
        <f>B2+TRUNC(32*E145*SIN(6/E145))</f>
        <v>-403</v>
      </c>
      <c r="H145">
        <f t="shared" si="11"/>
        <v>-101</v>
      </c>
      <c r="I145">
        <f t="shared" si="12"/>
        <v>-34037</v>
      </c>
      <c r="J145">
        <f>C2+TRUNC(32*E145*COS(6/E145))</f>
        <v>2112</v>
      </c>
      <c r="K145">
        <f t="shared" si="13"/>
        <v>528</v>
      </c>
      <c r="L145">
        <f t="shared" si="14"/>
        <v>177936</v>
      </c>
      <c r="M145">
        <f t="shared" si="15"/>
        <v>54711537</v>
      </c>
      <c r="P145">
        <v>99</v>
      </c>
      <c r="Q145">
        <v>33363</v>
      </c>
      <c r="R145">
        <v>431</v>
      </c>
      <c r="S145">
        <v>145247</v>
      </c>
      <c r="T145">
        <v>25255577</v>
      </c>
      <c r="V145">
        <v>427</v>
      </c>
      <c r="W145">
        <v>143899</v>
      </c>
      <c r="X145">
        <v>-116</v>
      </c>
      <c r="Y145">
        <v>-39092</v>
      </c>
      <c r="Z145">
        <v>25270970</v>
      </c>
      <c r="AB145">
        <v>351</v>
      </c>
      <c r="AC145">
        <v>118287</v>
      </c>
      <c r="AD145">
        <v>-270</v>
      </c>
      <c r="AE145">
        <v>-90990</v>
      </c>
      <c r="AF145">
        <v>25202263</v>
      </c>
      <c r="AH145">
        <v>-333</v>
      </c>
      <c r="AI145">
        <v>-112221</v>
      </c>
      <c r="AJ145">
        <v>293</v>
      </c>
      <c r="AK145">
        <v>98741</v>
      </c>
      <c r="AL145">
        <v>25318270</v>
      </c>
      <c r="AN145">
        <v>-141</v>
      </c>
      <c r="AO145">
        <v>-47517</v>
      </c>
      <c r="AP145">
        <v>419</v>
      </c>
      <c r="AQ145">
        <v>141203</v>
      </c>
      <c r="AR145">
        <v>25194569</v>
      </c>
    </row>
    <row r="146" spans="5:44" x14ac:dyDescent="0.25">
      <c r="E146">
        <v>7</v>
      </c>
      <c r="F146">
        <v>143</v>
      </c>
      <c r="G146">
        <f>B2+TRUNC(32*E146*SIN(7/E146))</f>
        <v>-384</v>
      </c>
      <c r="H146">
        <f t="shared" si="11"/>
        <v>-96</v>
      </c>
      <c r="I146">
        <f t="shared" si="12"/>
        <v>-32352</v>
      </c>
      <c r="J146">
        <f>C2+TRUNC(32*E146*COS(7/E146))</f>
        <v>2087</v>
      </c>
      <c r="K146">
        <f t="shared" si="13"/>
        <v>521</v>
      </c>
      <c r="L146">
        <f t="shared" si="14"/>
        <v>175577</v>
      </c>
      <c r="M146">
        <f t="shared" si="15"/>
        <v>51909719</v>
      </c>
      <c r="P146">
        <v>-91</v>
      </c>
      <c r="Q146">
        <v>-30667</v>
      </c>
      <c r="R146">
        <v>433</v>
      </c>
      <c r="S146">
        <v>145921</v>
      </c>
      <c r="T146">
        <v>25272643</v>
      </c>
      <c r="V146">
        <v>424</v>
      </c>
      <c r="W146">
        <v>142888</v>
      </c>
      <c r="X146">
        <v>-129</v>
      </c>
      <c r="Y146">
        <v>-43473</v>
      </c>
      <c r="Z146">
        <v>25305004</v>
      </c>
      <c r="AB146">
        <v>432</v>
      </c>
      <c r="AC146">
        <v>145584</v>
      </c>
      <c r="AD146">
        <v>-98</v>
      </c>
      <c r="AE146">
        <v>-33026</v>
      </c>
      <c r="AF146">
        <v>25234917</v>
      </c>
      <c r="AH146">
        <v>-405</v>
      </c>
      <c r="AI146">
        <v>-136485</v>
      </c>
      <c r="AJ146">
        <v>181</v>
      </c>
      <c r="AK146">
        <v>60997</v>
      </c>
      <c r="AL146">
        <v>25321024</v>
      </c>
      <c r="AN146">
        <v>-34</v>
      </c>
      <c r="AO146">
        <v>-11458</v>
      </c>
      <c r="AP146">
        <v>441</v>
      </c>
      <c r="AQ146">
        <v>148617</v>
      </c>
      <c r="AR146">
        <v>25253197</v>
      </c>
    </row>
    <row r="147" spans="5:44" x14ac:dyDescent="0.25">
      <c r="E147">
        <v>7</v>
      </c>
      <c r="F147">
        <v>144</v>
      </c>
      <c r="G147">
        <f>B2+TRUNC(32*E147*SIN(8/E147))</f>
        <v>-369</v>
      </c>
      <c r="H147">
        <f t="shared" si="11"/>
        <v>-93</v>
      </c>
      <c r="I147">
        <f t="shared" si="12"/>
        <v>-31341</v>
      </c>
      <c r="J147">
        <f>C2+TRUNC(32*E147*COS(8/E147))</f>
        <v>2058</v>
      </c>
      <c r="K147">
        <f t="shared" si="13"/>
        <v>514</v>
      </c>
      <c r="L147">
        <f t="shared" si="14"/>
        <v>173218</v>
      </c>
      <c r="M147">
        <f t="shared" si="15"/>
        <v>48922190</v>
      </c>
      <c r="P147">
        <v>-22</v>
      </c>
      <c r="Q147">
        <v>-7414</v>
      </c>
      <c r="R147">
        <v>443</v>
      </c>
      <c r="S147">
        <v>149291</v>
      </c>
      <c r="T147">
        <v>25471013</v>
      </c>
      <c r="V147">
        <v>443</v>
      </c>
      <c r="W147">
        <v>149291</v>
      </c>
      <c r="X147">
        <v>3</v>
      </c>
      <c r="Y147">
        <v>1011</v>
      </c>
      <c r="Z147">
        <v>25356783</v>
      </c>
      <c r="AB147">
        <v>412</v>
      </c>
      <c r="AC147">
        <v>138844</v>
      </c>
      <c r="AD147">
        <v>-165</v>
      </c>
      <c r="AE147">
        <v>-55605</v>
      </c>
      <c r="AF147">
        <v>25425862</v>
      </c>
      <c r="AH147">
        <v>-417</v>
      </c>
      <c r="AI147">
        <v>-140529</v>
      </c>
      <c r="AJ147">
        <v>152</v>
      </c>
      <c r="AK147">
        <v>51224</v>
      </c>
      <c r="AL147">
        <v>25329816</v>
      </c>
      <c r="AN147">
        <v>-104</v>
      </c>
      <c r="AO147">
        <v>-35048</v>
      </c>
      <c r="AP147">
        <v>431</v>
      </c>
      <c r="AQ147">
        <v>145247</v>
      </c>
      <c r="AR147">
        <v>25451589</v>
      </c>
    </row>
    <row r="148" spans="5:44" x14ac:dyDescent="0.25">
      <c r="E148">
        <v>7</v>
      </c>
      <c r="F148">
        <v>145</v>
      </c>
      <c r="G148">
        <f>B2+TRUNC(32*E148*SIN(9/E148))</f>
        <v>-358</v>
      </c>
      <c r="H148">
        <f t="shared" si="11"/>
        <v>-90</v>
      </c>
      <c r="I148">
        <f t="shared" si="12"/>
        <v>-30330</v>
      </c>
      <c r="J148">
        <f>C2+TRUNC(32*E148*COS(9/E148))</f>
        <v>2028</v>
      </c>
      <c r="K148">
        <f t="shared" si="13"/>
        <v>507</v>
      </c>
      <c r="L148">
        <f t="shared" si="14"/>
        <v>170859</v>
      </c>
      <c r="M148">
        <f t="shared" si="15"/>
        <v>46043238</v>
      </c>
      <c r="P148">
        <v>-74</v>
      </c>
      <c r="Q148">
        <v>-24938</v>
      </c>
      <c r="R148">
        <v>438</v>
      </c>
      <c r="S148">
        <v>147606</v>
      </c>
      <c r="T148">
        <v>25544662</v>
      </c>
      <c r="V148">
        <v>442</v>
      </c>
      <c r="W148">
        <v>148954</v>
      </c>
      <c r="X148">
        <v>-41</v>
      </c>
      <c r="Y148">
        <v>-13817</v>
      </c>
      <c r="Z148">
        <v>25434963</v>
      </c>
      <c r="AB148">
        <v>429</v>
      </c>
      <c r="AC148">
        <v>144573</v>
      </c>
      <c r="AD148">
        <v>-116</v>
      </c>
      <c r="AE148">
        <v>-39092</v>
      </c>
      <c r="AF148">
        <v>25547363</v>
      </c>
      <c r="AH148">
        <v>-360</v>
      </c>
      <c r="AI148">
        <v>-121320</v>
      </c>
      <c r="AJ148">
        <v>259</v>
      </c>
      <c r="AK148">
        <v>87283</v>
      </c>
      <c r="AL148">
        <v>25451960</v>
      </c>
      <c r="AN148">
        <v>-53</v>
      </c>
      <c r="AO148">
        <v>-17861</v>
      </c>
      <c r="AP148">
        <v>441</v>
      </c>
      <c r="AQ148">
        <v>148617</v>
      </c>
      <c r="AR148">
        <v>25545439</v>
      </c>
    </row>
    <row r="149" spans="5:44" x14ac:dyDescent="0.25">
      <c r="E149">
        <v>7</v>
      </c>
      <c r="F149">
        <v>146</v>
      </c>
      <c r="G149">
        <f>B2+TRUNC(32*E149*SIN(10/E149))</f>
        <v>-351</v>
      </c>
      <c r="H149">
        <f t="shared" si="11"/>
        <v>-88</v>
      </c>
      <c r="I149">
        <f t="shared" si="12"/>
        <v>-29656</v>
      </c>
      <c r="J149">
        <f>C2+TRUNC(32*E149*COS(10/E149))</f>
        <v>1997</v>
      </c>
      <c r="K149">
        <f t="shared" si="13"/>
        <v>499</v>
      </c>
      <c r="L149">
        <f t="shared" si="14"/>
        <v>168163</v>
      </c>
      <c r="M149">
        <f t="shared" si="15"/>
        <v>43269242</v>
      </c>
      <c r="P149">
        <v>63</v>
      </c>
      <c r="Q149">
        <v>21231</v>
      </c>
      <c r="R149">
        <v>440</v>
      </c>
      <c r="S149">
        <v>148280</v>
      </c>
      <c r="T149">
        <v>25654419</v>
      </c>
      <c r="V149">
        <v>441</v>
      </c>
      <c r="W149">
        <v>148617</v>
      </c>
      <c r="X149">
        <v>-57</v>
      </c>
      <c r="Y149">
        <v>-19209</v>
      </c>
      <c r="Z149">
        <v>25600701</v>
      </c>
      <c r="AB149">
        <v>357</v>
      </c>
      <c r="AC149">
        <v>120309</v>
      </c>
      <c r="AD149">
        <v>-265</v>
      </c>
      <c r="AE149">
        <v>-89305</v>
      </c>
      <c r="AF149">
        <v>25585872</v>
      </c>
      <c r="AH149">
        <v>-370</v>
      </c>
      <c r="AI149">
        <v>-124690</v>
      </c>
      <c r="AJ149">
        <v>247</v>
      </c>
      <c r="AK149">
        <v>83239</v>
      </c>
      <c r="AL149">
        <v>25605300</v>
      </c>
      <c r="AN149">
        <v>-210</v>
      </c>
      <c r="AO149">
        <v>-70770</v>
      </c>
      <c r="AP149">
        <v>392</v>
      </c>
      <c r="AQ149">
        <v>132104</v>
      </c>
      <c r="AR149">
        <v>25604328</v>
      </c>
    </row>
    <row r="150" spans="5:44" x14ac:dyDescent="0.25">
      <c r="E150">
        <v>7</v>
      </c>
      <c r="F150">
        <v>147</v>
      </c>
      <c r="G150">
        <f>B2+TRUNC(32*E150*SIN(11/E150))</f>
        <v>-349</v>
      </c>
      <c r="H150">
        <f t="shared" si="11"/>
        <v>-88</v>
      </c>
      <c r="I150">
        <f t="shared" si="12"/>
        <v>-29656</v>
      </c>
      <c r="J150">
        <f>C2+TRUNC(32*E150*COS(11/E150))</f>
        <v>1966</v>
      </c>
      <c r="K150">
        <f t="shared" si="13"/>
        <v>491</v>
      </c>
      <c r="L150">
        <f t="shared" si="14"/>
        <v>165467</v>
      </c>
      <c r="M150">
        <f t="shared" si="15"/>
        <v>40693314</v>
      </c>
      <c r="P150">
        <v>92</v>
      </c>
      <c r="Q150">
        <v>31004</v>
      </c>
      <c r="R150">
        <v>435</v>
      </c>
      <c r="S150">
        <v>146595</v>
      </c>
      <c r="T150">
        <v>25668490</v>
      </c>
      <c r="V150">
        <v>432</v>
      </c>
      <c r="W150">
        <v>145584</v>
      </c>
      <c r="X150">
        <v>-103</v>
      </c>
      <c r="Y150">
        <v>-34711</v>
      </c>
      <c r="Z150">
        <v>25622094</v>
      </c>
      <c r="AB150">
        <v>373</v>
      </c>
      <c r="AC150">
        <v>125701</v>
      </c>
      <c r="AD150">
        <v>-241</v>
      </c>
      <c r="AE150">
        <v>-81217</v>
      </c>
      <c r="AF150">
        <v>25601883</v>
      </c>
      <c r="AH150">
        <v>-411</v>
      </c>
      <c r="AI150">
        <v>-138507</v>
      </c>
      <c r="AJ150">
        <v>170</v>
      </c>
      <c r="AK150">
        <v>57290</v>
      </c>
      <c r="AL150">
        <v>25659298</v>
      </c>
      <c r="AN150">
        <v>-184</v>
      </c>
      <c r="AO150">
        <v>-62008</v>
      </c>
      <c r="AP150">
        <v>404</v>
      </c>
      <c r="AQ150">
        <v>136148</v>
      </c>
      <c r="AR150">
        <v>25609380</v>
      </c>
    </row>
    <row r="151" spans="5:44" x14ac:dyDescent="0.25">
      <c r="E151">
        <v>7</v>
      </c>
      <c r="F151">
        <v>148</v>
      </c>
      <c r="G151">
        <f>B2+TRUNC(32*E151*SIN(12/E151))</f>
        <v>-351</v>
      </c>
      <c r="H151">
        <f t="shared" si="11"/>
        <v>-88</v>
      </c>
      <c r="I151">
        <f t="shared" si="12"/>
        <v>-29656</v>
      </c>
      <c r="J151">
        <f>C2+TRUNC(32*E151*COS(12/E151))</f>
        <v>1934</v>
      </c>
      <c r="K151">
        <f t="shared" si="13"/>
        <v>483</v>
      </c>
      <c r="L151">
        <f t="shared" si="14"/>
        <v>162771</v>
      </c>
      <c r="M151">
        <f t="shared" si="15"/>
        <v>38213306</v>
      </c>
      <c r="P151">
        <v>41</v>
      </c>
      <c r="Q151">
        <v>13817</v>
      </c>
      <c r="R151">
        <v>443</v>
      </c>
      <c r="S151">
        <v>149291</v>
      </c>
      <c r="T151">
        <v>25789691</v>
      </c>
      <c r="V151">
        <v>421</v>
      </c>
      <c r="W151">
        <v>141877</v>
      </c>
      <c r="X151">
        <v>-141</v>
      </c>
      <c r="Y151">
        <v>-47517</v>
      </c>
      <c r="Z151">
        <v>25628946</v>
      </c>
      <c r="AB151">
        <v>386</v>
      </c>
      <c r="AC151">
        <v>130082</v>
      </c>
      <c r="AD151">
        <v>-222</v>
      </c>
      <c r="AE151">
        <v>-74814</v>
      </c>
      <c r="AF151">
        <v>25786798</v>
      </c>
      <c r="AH151">
        <v>-394</v>
      </c>
      <c r="AI151">
        <v>-132778</v>
      </c>
      <c r="AJ151">
        <v>207</v>
      </c>
      <c r="AK151">
        <v>69759</v>
      </c>
      <c r="AL151">
        <v>25663691</v>
      </c>
      <c r="AN151">
        <v>-164</v>
      </c>
      <c r="AO151">
        <v>-55268</v>
      </c>
      <c r="AP151">
        <v>414</v>
      </c>
      <c r="AQ151">
        <v>139518</v>
      </c>
      <c r="AR151">
        <v>25758597</v>
      </c>
    </row>
    <row r="152" spans="5:44" x14ac:dyDescent="0.25">
      <c r="E152">
        <v>7</v>
      </c>
      <c r="F152">
        <v>149</v>
      </c>
      <c r="G152">
        <f>B2+TRUNC(32*E152*SIN(13/E152))</f>
        <v>-358</v>
      </c>
      <c r="H152">
        <f t="shared" si="11"/>
        <v>-90</v>
      </c>
      <c r="I152">
        <f t="shared" si="12"/>
        <v>-30330</v>
      </c>
      <c r="J152">
        <f>C2+TRUNC(32*E152*COS(13/E152))</f>
        <v>1903</v>
      </c>
      <c r="K152">
        <f t="shared" si="13"/>
        <v>475</v>
      </c>
      <c r="L152">
        <f t="shared" si="14"/>
        <v>160075</v>
      </c>
      <c r="M152">
        <f t="shared" si="15"/>
        <v>35991802</v>
      </c>
      <c r="P152">
        <v>25</v>
      </c>
      <c r="Q152">
        <v>8425</v>
      </c>
      <c r="R152">
        <v>444</v>
      </c>
      <c r="S152">
        <v>149628</v>
      </c>
      <c r="T152">
        <v>25810382</v>
      </c>
      <c r="V152">
        <v>444</v>
      </c>
      <c r="W152">
        <v>149628</v>
      </c>
      <c r="X152">
        <v>-27</v>
      </c>
      <c r="Y152">
        <v>-9099</v>
      </c>
      <c r="Z152">
        <v>25820479</v>
      </c>
      <c r="AB152">
        <v>393</v>
      </c>
      <c r="AC152">
        <v>132441</v>
      </c>
      <c r="AD152">
        <v>-209</v>
      </c>
      <c r="AE152">
        <v>-70433</v>
      </c>
      <c r="AF152">
        <v>25825601</v>
      </c>
      <c r="AH152">
        <v>-353</v>
      </c>
      <c r="AI152">
        <v>-118961</v>
      </c>
      <c r="AJ152">
        <v>272</v>
      </c>
      <c r="AK152">
        <v>91664</v>
      </c>
      <c r="AL152">
        <v>25755121</v>
      </c>
      <c r="AN152">
        <v>-149</v>
      </c>
      <c r="AO152">
        <v>-50213</v>
      </c>
      <c r="AP152">
        <v>419</v>
      </c>
      <c r="AQ152">
        <v>141203</v>
      </c>
      <c r="AR152">
        <v>25774970</v>
      </c>
    </row>
    <row r="153" spans="5:44" x14ac:dyDescent="0.25">
      <c r="E153">
        <v>7</v>
      </c>
      <c r="F153">
        <v>150</v>
      </c>
      <c r="G153">
        <f>B2+TRUNC(32*E153*SIN(14/E153))</f>
        <v>-369</v>
      </c>
      <c r="H153">
        <f t="shared" si="11"/>
        <v>-93</v>
      </c>
      <c r="I153">
        <f t="shared" si="12"/>
        <v>-31341</v>
      </c>
      <c r="J153">
        <f>C2+TRUNC(32*E153*COS(14/E153))</f>
        <v>1873</v>
      </c>
      <c r="K153">
        <f t="shared" si="13"/>
        <v>468</v>
      </c>
      <c r="L153">
        <f t="shared" si="14"/>
        <v>157716</v>
      </c>
      <c r="M153">
        <f t="shared" si="15"/>
        <v>33998974</v>
      </c>
      <c r="P153">
        <v>-43</v>
      </c>
      <c r="Q153">
        <v>-14491</v>
      </c>
      <c r="R153">
        <v>444</v>
      </c>
      <c r="S153">
        <v>149628</v>
      </c>
      <c r="T153">
        <v>25990256</v>
      </c>
      <c r="V153">
        <v>446</v>
      </c>
      <c r="W153">
        <v>150302</v>
      </c>
      <c r="X153">
        <v>-5</v>
      </c>
      <c r="Y153">
        <v>-1685</v>
      </c>
      <c r="Z153">
        <v>25937524</v>
      </c>
      <c r="AB153">
        <v>421</v>
      </c>
      <c r="AC153">
        <v>141877</v>
      </c>
      <c r="AD153">
        <v>-147</v>
      </c>
      <c r="AE153">
        <v>-49539</v>
      </c>
      <c r="AF153">
        <v>25966297</v>
      </c>
      <c r="AH153">
        <v>-340</v>
      </c>
      <c r="AI153">
        <v>-114580</v>
      </c>
      <c r="AJ153">
        <v>289</v>
      </c>
      <c r="AK153">
        <v>97393</v>
      </c>
      <c r="AL153">
        <v>25895885</v>
      </c>
      <c r="AN153">
        <v>-84</v>
      </c>
      <c r="AO153">
        <v>-28308</v>
      </c>
      <c r="AP153">
        <v>438</v>
      </c>
      <c r="AQ153">
        <v>147606</v>
      </c>
      <c r="AR153">
        <v>25962122</v>
      </c>
    </row>
    <row r="154" spans="5:44" x14ac:dyDescent="0.25">
      <c r="E154">
        <v>7</v>
      </c>
      <c r="F154">
        <v>151</v>
      </c>
      <c r="G154">
        <f>B2+TRUNC(32*E154*SIN(15/E154))</f>
        <v>-384</v>
      </c>
      <c r="H154">
        <f t="shared" si="11"/>
        <v>-96</v>
      </c>
      <c r="I154">
        <f t="shared" si="12"/>
        <v>-32352</v>
      </c>
      <c r="J154">
        <f>C2+TRUNC(32*E154*COS(15/E154))</f>
        <v>1845</v>
      </c>
      <c r="K154">
        <f t="shared" si="13"/>
        <v>461</v>
      </c>
      <c r="L154">
        <f t="shared" si="14"/>
        <v>155357</v>
      </c>
      <c r="M154">
        <f t="shared" si="15"/>
        <v>32289324</v>
      </c>
      <c r="P154">
        <v>-102</v>
      </c>
      <c r="Q154">
        <v>-34374</v>
      </c>
      <c r="R154">
        <v>434</v>
      </c>
      <c r="S154">
        <v>146258</v>
      </c>
      <c r="T154">
        <v>26047059</v>
      </c>
      <c r="V154">
        <v>445</v>
      </c>
      <c r="W154">
        <v>149965</v>
      </c>
      <c r="X154">
        <v>22</v>
      </c>
      <c r="Y154">
        <v>7414</v>
      </c>
      <c r="Z154">
        <v>26007878</v>
      </c>
      <c r="AB154">
        <v>437</v>
      </c>
      <c r="AC154">
        <v>147269</v>
      </c>
      <c r="AD154">
        <v>-89</v>
      </c>
      <c r="AE154">
        <v>-29993</v>
      </c>
      <c r="AF154">
        <v>26003619</v>
      </c>
      <c r="AH154">
        <v>-322</v>
      </c>
      <c r="AI154">
        <v>-108514</v>
      </c>
      <c r="AJ154">
        <v>309</v>
      </c>
      <c r="AK154">
        <v>104133</v>
      </c>
      <c r="AL154">
        <v>25991170</v>
      </c>
      <c r="AN154">
        <v>-24</v>
      </c>
      <c r="AO154">
        <v>-8088</v>
      </c>
      <c r="AP154">
        <v>445</v>
      </c>
      <c r="AQ154">
        <v>149965</v>
      </c>
      <c r="AR154">
        <v>26020021</v>
      </c>
    </row>
    <row r="155" spans="5:44" x14ac:dyDescent="0.25">
      <c r="E155">
        <v>7</v>
      </c>
      <c r="F155">
        <v>152</v>
      </c>
      <c r="G155">
        <f>B2+TRUNC(32*E155*SIN(16/E155))</f>
        <v>-403</v>
      </c>
      <c r="H155">
        <f t="shared" si="11"/>
        <v>-101</v>
      </c>
      <c r="I155">
        <f t="shared" si="12"/>
        <v>-34037</v>
      </c>
      <c r="J155">
        <f>C2+TRUNC(32*E155*COS(16/E155))</f>
        <v>1820</v>
      </c>
      <c r="K155">
        <f t="shared" si="13"/>
        <v>455</v>
      </c>
      <c r="L155">
        <f t="shared" si="14"/>
        <v>153335</v>
      </c>
      <c r="M155">
        <f t="shared" si="15"/>
        <v>30910201</v>
      </c>
      <c r="P155">
        <v>84</v>
      </c>
      <c r="Q155">
        <v>28308</v>
      </c>
      <c r="R155">
        <v>438</v>
      </c>
      <c r="S155">
        <v>147606</v>
      </c>
      <c r="T155">
        <v>26120587</v>
      </c>
      <c r="V155">
        <v>413</v>
      </c>
      <c r="W155">
        <v>139181</v>
      </c>
      <c r="X155">
        <v>-170</v>
      </c>
      <c r="Y155">
        <v>-57290</v>
      </c>
      <c r="Z155">
        <v>26031024</v>
      </c>
      <c r="AB155">
        <v>363</v>
      </c>
      <c r="AC155">
        <v>122331</v>
      </c>
      <c r="AD155">
        <v>-260</v>
      </c>
      <c r="AE155">
        <v>-87620</v>
      </c>
      <c r="AF155">
        <v>26089931</v>
      </c>
      <c r="AH155">
        <v>-423</v>
      </c>
      <c r="AI155">
        <v>-142551</v>
      </c>
      <c r="AJ155">
        <v>143</v>
      </c>
      <c r="AK155">
        <v>48191</v>
      </c>
      <c r="AL155">
        <v>26070304</v>
      </c>
      <c r="AN155">
        <v>-204</v>
      </c>
      <c r="AO155">
        <v>-68748</v>
      </c>
      <c r="AP155">
        <v>397</v>
      </c>
      <c r="AQ155">
        <v>133789</v>
      </c>
      <c r="AR155">
        <v>26062184</v>
      </c>
    </row>
    <row r="156" spans="5:44" x14ac:dyDescent="0.25">
      <c r="E156">
        <v>7</v>
      </c>
      <c r="F156">
        <v>153</v>
      </c>
      <c r="G156">
        <f>B2+TRUNC(32*E156*SIN(17/E156))</f>
        <v>-426</v>
      </c>
      <c r="H156">
        <f t="shared" si="11"/>
        <v>-107</v>
      </c>
      <c r="I156">
        <f t="shared" si="12"/>
        <v>-36059</v>
      </c>
      <c r="J156">
        <f>C2+TRUNC(32*E156*COS(17/E156))</f>
        <v>1797</v>
      </c>
      <c r="K156">
        <f t="shared" si="13"/>
        <v>449</v>
      </c>
      <c r="L156">
        <f t="shared" si="14"/>
        <v>151313</v>
      </c>
      <c r="M156">
        <f t="shared" si="15"/>
        <v>29779896</v>
      </c>
      <c r="P156">
        <v>-55</v>
      </c>
      <c r="Q156">
        <v>-18535</v>
      </c>
      <c r="R156">
        <v>443</v>
      </c>
      <c r="S156">
        <v>149291</v>
      </c>
      <c r="T156">
        <v>26140331</v>
      </c>
      <c r="V156">
        <v>420</v>
      </c>
      <c r="W156">
        <v>141540</v>
      </c>
      <c r="X156">
        <v>-153</v>
      </c>
      <c r="Y156">
        <v>-51561</v>
      </c>
      <c r="Z156">
        <v>26199361</v>
      </c>
      <c r="AB156">
        <v>434</v>
      </c>
      <c r="AC156">
        <v>146258</v>
      </c>
      <c r="AD156">
        <v>-106</v>
      </c>
      <c r="AE156">
        <v>-35722</v>
      </c>
      <c r="AF156">
        <v>26136682</v>
      </c>
      <c r="AH156">
        <v>-418</v>
      </c>
      <c r="AI156">
        <v>-140866</v>
      </c>
      <c r="AJ156">
        <v>160</v>
      </c>
      <c r="AK156">
        <v>53920</v>
      </c>
      <c r="AL156">
        <v>26177139</v>
      </c>
      <c r="AN156">
        <v>-42</v>
      </c>
      <c r="AO156">
        <v>-14154</v>
      </c>
      <c r="AP156">
        <v>445</v>
      </c>
      <c r="AQ156">
        <v>149965</v>
      </c>
      <c r="AR156">
        <v>26142769</v>
      </c>
    </row>
    <row r="157" spans="5:44" x14ac:dyDescent="0.25">
      <c r="E157">
        <v>7</v>
      </c>
      <c r="F157">
        <v>154</v>
      </c>
      <c r="G157">
        <f>B2+TRUNC(32*E157*SIN(18/E157))</f>
        <v>-452</v>
      </c>
      <c r="H157">
        <f t="shared" si="11"/>
        <v>-113</v>
      </c>
      <c r="I157">
        <f t="shared" si="12"/>
        <v>-38081</v>
      </c>
      <c r="J157">
        <f>C2+TRUNC(32*E157*COS(18/E157))</f>
        <v>1778</v>
      </c>
      <c r="K157">
        <f t="shared" si="13"/>
        <v>444</v>
      </c>
      <c r="L157">
        <f t="shared" si="14"/>
        <v>149628</v>
      </c>
      <c r="M157">
        <f t="shared" si="15"/>
        <v>28997587</v>
      </c>
      <c r="P157">
        <v>-85</v>
      </c>
      <c r="Q157">
        <v>-28645</v>
      </c>
      <c r="R157">
        <v>439</v>
      </c>
      <c r="S157">
        <v>147943</v>
      </c>
      <c r="T157">
        <v>26189125</v>
      </c>
      <c r="V157">
        <v>430</v>
      </c>
      <c r="W157">
        <v>144910</v>
      </c>
      <c r="X157">
        <v>-124</v>
      </c>
      <c r="Y157">
        <v>-41788</v>
      </c>
      <c r="Z157">
        <v>26351105</v>
      </c>
      <c r="AB157">
        <v>426</v>
      </c>
      <c r="AC157">
        <v>143562</v>
      </c>
      <c r="AD157">
        <v>-135</v>
      </c>
      <c r="AE157">
        <v>-45495</v>
      </c>
      <c r="AF157">
        <v>26156580</v>
      </c>
      <c r="AH157">
        <v>-406</v>
      </c>
      <c r="AI157">
        <v>-136822</v>
      </c>
      <c r="AJ157">
        <v>189</v>
      </c>
      <c r="AK157">
        <v>63693</v>
      </c>
      <c r="AL157">
        <v>26381947</v>
      </c>
      <c r="AN157">
        <v>-71</v>
      </c>
      <c r="AO157">
        <v>-23927</v>
      </c>
      <c r="AP157">
        <v>441</v>
      </c>
      <c r="AQ157">
        <v>148617</v>
      </c>
      <c r="AR157">
        <v>26146957</v>
      </c>
    </row>
    <row r="158" spans="5:44" x14ac:dyDescent="0.25">
      <c r="E158">
        <v>7</v>
      </c>
      <c r="F158">
        <v>155</v>
      </c>
      <c r="G158">
        <f>B2+TRUNC(32*E158*SIN(19/E158))</f>
        <v>-480</v>
      </c>
      <c r="H158">
        <f t="shared" si="11"/>
        <v>-120</v>
      </c>
      <c r="I158">
        <f t="shared" si="12"/>
        <v>-40440</v>
      </c>
      <c r="J158">
        <f>C2+TRUNC(32*E158*COS(19/E158))</f>
        <v>1763</v>
      </c>
      <c r="K158">
        <f t="shared" si="13"/>
        <v>440</v>
      </c>
      <c r="L158">
        <f t="shared" si="14"/>
        <v>148280</v>
      </c>
      <c r="M158">
        <f t="shared" si="15"/>
        <v>28533869</v>
      </c>
      <c r="P158">
        <v>-29</v>
      </c>
      <c r="Q158">
        <v>-9773</v>
      </c>
      <c r="R158">
        <v>446</v>
      </c>
      <c r="S158">
        <v>150302</v>
      </c>
      <c r="T158">
        <v>26205389</v>
      </c>
      <c r="V158">
        <v>445</v>
      </c>
      <c r="W158">
        <v>149965</v>
      </c>
      <c r="X158">
        <v>-50</v>
      </c>
      <c r="Y158">
        <v>-16850</v>
      </c>
      <c r="Z158">
        <v>26397646</v>
      </c>
      <c r="AB158">
        <v>417</v>
      </c>
      <c r="AC158">
        <v>140529</v>
      </c>
      <c r="AD158">
        <v>-160</v>
      </c>
      <c r="AE158">
        <v>-53920</v>
      </c>
      <c r="AF158">
        <v>26181805</v>
      </c>
      <c r="AH158">
        <v>-369</v>
      </c>
      <c r="AI158">
        <v>-124353</v>
      </c>
      <c r="AJ158">
        <v>255</v>
      </c>
      <c r="AK158">
        <v>85935</v>
      </c>
      <c r="AL158">
        <v>26414172</v>
      </c>
      <c r="AN158">
        <v>-97</v>
      </c>
      <c r="AO158">
        <v>-32689</v>
      </c>
      <c r="AP158">
        <v>436</v>
      </c>
      <c r="AQ158">
        <v>146932</v>
      </c>
      <c r="AR158">
        <v>26199001</v>
      </c>
    </row>
    <row r="159" spans="5:44" x14ac:dyDescent="0.25">
      <c r="E159">
        <v>7</v>
      </c>
      <c r="F159">
        <v>156</v>
      </c>
      <c r="G159">
        <f>B2+TRUNC(32*E159*SIN(20/E159))</f>
        <v>-510</v>
      </c>
      <c r="H159">
        <f t="shared" si="11"/>
        <v>-128</v>
      </c>
      <c r="I159">
        <f t="shared" si="12"/>
        <v>-43136</v>
      </c>
      <c r="J159">
        <f>C2+TRUNC(32*E159*COS(20/E159))</f>
        <v>1752</v>
      </c>
      <c r="K159">
        <f t="shared" si="13"/>
        <v>438</v>
      </c>
      <c r="L159">
        <f t="shared" si="14"/>
        <v>147606</v>
      </c>
      <c r="M159">
        <f t="shared" si="15"/>
        <v>28380832</v>
      </c>
      <c r="P159">
        <v>55</v>
      </c>
      <c r="Q159">
        <v>18535</v>
      </c>
      <c r="R159">
        <v>444</v>
      </c>
      <c r="S159">
        <v>149628</v>
      </c>
      <c r="T159">
        <v>26278418</v>
      </c>
      <c r="V159">
        <v>440</v>
      </c>
      <c r="W159">
        <v>148280</v>
      </c>
      <c r="X159">
        <v>-81</v>
      </c>
      <c r="Y159">
        <v>-27297</v>
      </c>
      <c r="Z159">
        <v>26430210</v>
      </c>
      <c r="AB159">
        <v>380</v>
      </c>
      <c r="AC159">
        <v>128060</v>
      </c>
      <c r="AD159">
        <v>-236</v>
      </c>
      <c r="AE159">
        <v>-79532</v>
      </c>
      <c r="AF159">
        <v>26246604</v>
      </c>
      <c r="AH159">
        <v>-328</v>
      </c>
      <c r="AI159">
        <v>-110536</v>
      </c>
      <c r="AJ159">
        <v>305</v>
      </c>
      <c r="AK159">
        <v>102785</v>
      </c>
      <c r="AL159">
        <v>26414419</v>
      </c>
      <c r="AN159">
        <v>-178</v>
      </c>
      <c r="AO159">
        <v>-59986</v>
      </c>
      <c r="AP159">
        <v>410</v>
      </c>
      <c r="AQ159">
        <v>138170</v>
      </c>
      <c r="AR159">
        <v>26272579</v>
      </c>
    </row>
    <row r="160" spans="5:44" x14ac:dyDescent="0.25">
      <c r="E160">
        <v>7</v>
      </c>
      <c r="F160">
        <v>157</v>
      </c>
      <c r="G160">
        <f>B2+TRUNC(32*E160*SIN(21/E160))</f>
        <v>-541</v>
      </c>
      <c r="H160">
        <f t="shared" si="11"/>
        <v>-136</v>
      </c>
      <c r="I160">
        <f t="shared" si="12"/>
        <v>-45832</v>
      </c>
      <c r="J160">
        <f>C2+TRUNC(32*E160*COS(21/E160))</f>
        <v>1745</v>
      </c>
      <c r="K160">
        <f t="shared" si="13"/>
        <v>436</v>
      </c>
      <c r="L160">
        <f t="shared" si="14"/>
        <v>146932</v>
      </c>
      <c r="M160">
        <f t="shared" si="15"/>
        <v>28519120</v>
      </c>
      <c r="P160">
        <v>1</v>
      </c>
      <c r="Q160">
        <v>337</v>
      </c>
      <c r="R160">
        <v>448</v>
      </c>
      <c r="S160">
        <v>150976</v>
      </c>
      <c r="T160">
        <v>26458513</v>
      </c>
      <c r="V160">
        <v>448</v>
      </c>
      <c r="W160">
        <v>150976</v>
      </c>
      <c r="X160">
        <v>15</v>
      </c>
      <c r="Y160">
        <v>5055</v>
      </c>
      <c r="Z160">
        <v>26458497</v>
      </c>
      <c r="AB160">
        <v>407</v>
      </c>
      <c r="AC160">
        <v>137159</v>
      </c>
      <c r="AD160">
        <v>-188</v>
      </c>
      <c r="AE160">
        <v>-63356</v>
      </c>
      <c r="AF160">
        <v>26425916</v>
      </c>
      <c r="AH160">
        <v>-386</v>
      </c>
      <c r="AI160">
        <v>-130082</v>
      </c>
      <c r="AJ160">
        <v>228</v>
      </c>
      <c r="AK160">
        <v>76836</v>
      </c>
      <c r="AL160">
        <v>26430456</v>
      </c>
      <c r="AN160">
        <v>-127</v>
      </c>
      <c r="AO160">
        <v>-42799</v>
      </c>
      <c r="AP160">
        <v>430</v>
      </c>
      <c r="AQ160">
        <v>144910</v>
      </c>
      <c r="AR160">
        <v>26434816</v>
      </c>
    </row>
    <row r="161" spans="5:44" x14ac:dyDescent="0.25">
      <c r="E161">
        <v>7</v>
      </c>
      <c r="F161">
        <v>158</v>
      </c>
      <c r="G161">
        <f>B2+TRUNC(32*E161*SIN(22/E161))</f>
        <v>-572</v>
      </c>
      <c r="H161">
        <f t="shared" si="11"/>
        <v>-143</v>
      </c>
      <c r="I161">
        <f t="shared" si="12"/>
        <v>-48191</v>
      </c>
      <c r="J161">
        <f>C2+TRUNC(32*E161*COS(22/E161))</f>
        <v>1743</v>
      </c>
      <c r="K161">
        <f t="shared" si="13"/>
        <v>435</v>
      </c>
      <c r="L161">
        <f t="shared" si="14"/>
        <v>146595</v>
      </c>
      <c r="M161">
        <f t="shared" si="15"/>
        <v>28991470</v>
      </c>
      <c r="P161">
        <v>-67</v>
      </c>
      <c r="Q161">
        <v>-22579</v>
      </c>
      <c r="R161">
        <v>443</v>
      </c>
      <c r="S161">
        <v>149291</v>
      </c>
      <c r="T161">
        <v>26524972</v>
      </c>
      <c r="V161">
        <v>434</v>
      </c>
      <c r="W161">
        <v>146258</v>
      </c>
      <c r="X161">
        <v>-111</v>
      </c>
      <c r="Y161">
        <v>-37407</v>
      </c>
      <c r="Z161">
        <v>26462793</v>
      </c>
      <c r="AB161">
        <v>410</v>
      </c>
      <c r="AC161">
        <v>138170</v>
      </c>
      <c r="AD161">
        <v>-181</v>
      </c>
      <c r="AE161">
        <v>-60997</v>
      </c>
      <c r="AF161">
        <v>26531399</v>
      </c>
      <c r="AH161">
        <v>-400</v>
      </c>
      <c r="AI161">
        <v>-134800</v>
      </c>
      <c r="AJ161">
        <v>202</v>
      </c>
      <c r="AK161">
        <v>68074</v>
      </c>
      <c r="AL161">
        <v>26452193</v>
      </c>
      <c r="AN161">
        <v>-60</v>
      </c>
      <c r="AO161">
        <v>-20220</v>
      </c>
      <c r="AP161">
        <v>444</v>
      </c>
      <c r="AQ161">
        <v>149628</v>
      </c>
      <c r="AR161">
        <v>26508955</v>
      </c>
    </row>
    <row r="162" spans="5:44" x14ac:dyDescent="0.25">
      <c r="E162">
        <v>7</v>
      </c>
      <c r="F162">
        <v>159</v>
      </c>
      <c r="G162">
        <f>B2+TRUNC(32*E162*SIN(23/E162))</f>
        <v>-604</v>
      </c>
      <c r="H162">
        <f t="shared" si="11"/>
        <v>-151</v>
      </c>
      <c r="I162">
        <f t="shared" si="12"/>
        <v>-50887</v>
      </c>
      <c r="J162">
        <f>C2+TRUNC(32*E162*COS(23/E162))</f>
        <v>1745</v>
      </c>
      <c r="K162">
        <f t="shared" si="13"/>
        <v>436</v>
      </c>
      <c r="L162">
        <f t="shared" si="14"/>
        <v>146932</v>
      </c>
      <c r="M162">
        <f t="shared" si="15"/>
        <v>29765160</v>
      </c>
      <c r="P162">
        <v>-7</v>
      </c>
      <c r="Q162">
        <v>-2359</v>
      </c>
      <c r="R162">
        <v>448</v>
      </c>
      <c r="S162">
        <v>150976</v>
      </c>
      <c r="T162">
        <v>26529339</v>
      </c>
      <c r="V162">
        <v>448</v>
      </c>
      <c r="W162">
        <v>150976</v>
      </c>
      <c r="X162">
        <v>-13</v>
      </c>
      <c r="Y162">
        <v>-4381</v>
      </c>
      <c r="Z162">
        <v>26502777</v>
      </c>
      <c r="AB162">
        <v>431</v>
      </c>
      <c r="AC162">
        <v>145247</v>
      </c>
      <c r="AD162">
        <v>-124</v>
      </c>
      <c r="AE162">
        <v>-41788</v>
      </c>
      <c r="AF162">
        <v>26537515</v>
      </c>
      <c r="AH162">
        <v>-347</v>
      </c>
      <c r="AI162">
        <v>-116939</v>
      </c>
      <c r="AJ162">
        <v>284</v>
      </c>
      <c r="AK162">
        <v>95708</v>
      </c>
      <c r="AL162">
        <v>26477858</v>
      </c>
      <c r="AN162">
        <v>-119</v>
      </c>
      <c r="AO162">
        <v>-40103</v>
      </c>
      <c r="AP162">
        <v>432</v>
      </c>
      <c r="AQ162">
        <v>145584</v>
      </c>
      <c r="AR162">
        <v>26518792</v>
      </c>
    </row>
    <row r="163" spans="5:44" x14ac:dyDescent="0.25">
      <c r="E163">
        <v>7</v>
      </c>
      <c r="F163">
        <v>160</v>
      </c>
      <c r="G163">
        <f>B2+TRUNC(32*E163*SIN(24/E163))</f>
        <v>-635</v>
      </c>
      <c r="H163">
        <f t="shared" si="11"/>
        <v>-159</v>
      </c>
      <c r="I163">
        <f t="shared" si="12"/>
        <v>-53583</v>
      </c>
      <c r="J163">
        <f>C2+TRUNC(32*E163*COS(24/E163))</f>
        <v>1752</v>
      </c>
      <c r="K163">
        <f t="shared" si="13"/>
        <v>438</v>
      </c>
      <c r="L163">
        <f t="shared" si="14"/>
        <v>147606</v>
      </c>
      <c r="M163">
        <f t="shared" si="15"/>
        <v>30873207</v>
      </c>
      <c r="P163">
        <v>9</v>
      </c>
      <c r="Q163">
        <v>3033</v>
      </c>
      <c r="R163">
        <v>448</v>
      </c>
      <c r="S163">
        <v>150976</v>
      </c>
      <c r="T163">
        <v>26597883</v>
      </c>
      <c r="V163">
        <v>442</v>
      </c>
      <c r="W163">
        <v>148954</v>
      </c>
      <c r="X163">
        <v>-74</v>
      </c>
      <c r="Y163">
        <v>-24938</v>
      </c>
      <c r="Z163">
        <v>26522483</v>
      </c>
      <c r="AB163">
        <v>370</v>
      </c>
      <c r="AC163">
        <v>124690</v>
      </c>
      <c r="AD163">
        <v>-254</v>
      </c>
      <c r="AE163">
        <v>-85598</v>
      </c>
      <c r="AF163">
        <v>26553409</v>
      </c>
      <c r="AH163">
        <v>-360</v>
      </c>
      <c r="AI163">
        <v>-121320</v>
      </c>
      <c r="AJ163">
        <v>267</v>
      </c>
      <c r="AK163">
        <v>89979</v>
      </c>
      <c r="AL163">
        <v>26518380</v>
      </c>
      <c r="AN163">
        <v>-198</v>
      </c>
      <c r="AO163">
        <v>-66726</v>
      </c>
      <c r="AP163">
        <v>403</v>
      </c>
      <c r="AQ163">
        <v>135811</v>
      </c>
      <c r="AR163">
        <v>26560664</v>
      </c>
    </row>
    <row r="164" spans="5:44" x14ac:dyDescent="0.25">
      <c r="E164">
        <v>7</v>
      </c>
      <c r="F164">
        <v>161</v>
      </c>
      <c r="G164">
        <f>B2+TRUNC(32*E164*SIN(25/E164))</f>
        <v>-665</v>
      </c>
      <c r="H164">
        <f t="shared" si="11"/>
        <v>-167</v>
      </c>
      <c r="I164">
        <f t="shared" si="12"/>
        <v>-56279</v>
      </c>
      <c r="J164">
        <f>C2+TRUNC(32*E164*COS(25/E164))</f>
        <v>1763</v>
      </c>
      <c r="K164">
        <f t="shared" si="13"/>
        <v>440</v>
      </c>
      <c r="L164">
        <f t="shared" si="14"/>
        <v>148280</v>
      </c>
      <c r="M164">
        <f t="shared" si="15"/>
        <v>32269561</v>
      </c>
      <c r="P164">
        <v>77</v>
      </c>
      <c r="Q164">
        <v>25949</v>
      </c>
      <c r="R164">
        <v>442</v>
      </c>
      <c r="S164">
        <v>148954</v>
      </c>
      <c r="T164">
        <v>26612804</v>
      </c>
      <c r="V164">
        <v>447</v>
      </c>
      <c r="W164">
        <v>150639</v>
      </c>
      <c r="X164">
        <v>-35</v>
      </c>
      <c r="Y164">
        <v>-11795</v>
      </c>
      <c r="Z164">
        <v>26599533</v>
      </c>
      <c r="AB164">
        <v>404</v>
      </c>
      <c r="AC164">
        <v>136148</v>
      </c>
      <c r="AD164">
        <v>-195</v>
      </c>
      <c r="AE164">
        <v>-65715</v>
      </c>
      <c r="AF164">
        <v>26594054</v>
      </c>
      <c r="AH164">
        <v>-382</v>
      </c>
      <c r="AI164">
        <v>-128734</v>
      </c>
      <c r="AJ164">
        <v>235</v>
      </c>
      <c r="AK164">
        <v>79195</v>
      </c>
      <c r="AL164">
        <v>26528152</v>
      </c>
      <c r="AN164">
        <v>-134</v>
      </c>
      <c r="AO164">
        <v>-45158</v>
      </c>
      <c r="AP164">
        <v>428</v>
      </c>
      <c r="AQ164">
        <v>144236</v>
      </c>
      <c r="AR164">
        <v>26570560</v>
      </c>
    </row>
    <row r="165" spans="5:44" x14ac:dyDescent="0.25">
      <c r="E165">
        <v>7</v>
      </c>
      <c r="F165">
        <v>162</v>
      </c>
      <c r="G165">
        <f>B2+TRUNC(32*E165*SIN(26/E165))</f>
        <v>-693</v>
      </c>
      <c r="H165">
        <f t="shared" si="11"/>
        <v>-174</v>
      </c>
      <c r="I165">
        <f t="shared" si="12"/>
        <v>-58638</v>
      </c>
      <c r="J165">
        <f>C2+TRUNC(32*E165*COS(26/E165))</f>
        <v>1778</v>
      </c>
      <c r="K165">
        <f t="shared" si="13"/>
        <v>444</v>
      </c>
      <c r="L165">
        <f t="shared" si="14"/>
        <v>149628</v>
      </c>
      <c r="M165">
        <f t="shared" si="15"/>
        <v>33947552</v>
      </c>
      <c r="P165">
        <v>32</v>
      </c>
      <c r="Q165">
        <v>10784</v>
      </c>
      <c r="R165">
        <v>448</v>
      </c>
      <c r="S165">
        <v>150976</v>
      </c>
      <c r="T165">
        <v>26682183</v>
      </c>
      <c r="V165">
        <v>440</v>
      </c>
      <c r="W165">
        <v>148280</v>
      </c>
      <c r="X165">
        <v>-89</v>
      </c>
      <c r="Y165">
        <v>-29993</v>
      </c>
      <c r="Z165">
        <v>26614637</v>
      </c>
      <c r="AB165">
        <v>393</v>
      </c>
      <c r="AC165">
        <v>132441</v>
      </c>
      <c r="AD165">
        <v>-217</v>
      </c>
      <c r="AE165">
        <v>-73129</v>
      </c>
      <c r="AF165">
        <v>26689209</v>
      </c>
      <c r="AH165">
        <v>-390</v>
      </c>
      <c r="AI165">
        <v>-131430</v>
      </c>
      <c r="AJ165">
        <v>222</v>
      </c>
      <c r="AK165">
        <v>74814</v>
      </c>
      <c r="AL165">
        <v>26578462</v>
      </c>
      <c r="AN165">
        <v>-157</v>
      </c>
      <c r="AO165">
        <v>-52909</v>
      </c>
      <c r="AP165">
        <v>421</v>
      </c>
      <c r="AQ165">
        <v>141877</v>
      </c>
      <c r="AR165">
        <v>26670729</v>
      </c>
    </row>
    <row r="166" spans="5:44" x14ac:dyDescent="0.25">
      <c r="E166">
        <v>7</v>
      </c>
      <c r="F166">
        <v>163</v>
      </c>
      <c r="G166">
        <f>B2+TRUNC(32*E166*SIN(27/E166))</f>
        <v>-718</v>
      </c>
      <c r="H166">
        <f t="shared" si="11"/>
        <v>-180</v>
      </c>
      <c r="I166">
        <f t="shared" si="12"/>
        <v>-60660</v>
      </c>
      <c r="J166">
        <f>C2+TRUNC(32*E166*COS(27/E166))</f>
        <v>1797</v>
      </c>
      <c r="K166">
        <f t="shared" si="13"/>
        <v>449</v>
      </c>
      <c r="L166">
        <f t="shared" si="14"/>
        <v>151313</v>
      </c>
      <c r="M166">
        <f t="shared" si="15"/>
        <v>35898944</v>
      </c>
      <c r="P166">
        <v>-15</v>
      </c>
      <c r="Q166">
        <v>-5055</v>
      </c>
      <c r="R166">
        <v>449</v>
      </c>
      <c r="S166">
        <v>151313</v>
      </c>
      <c r="T166">
        <v>26871898</v>
      </c>
      <c r="V166">
        <v>428</v>
      </c>
      <c r="W166">
        <v>144236</v>
      </c>
      <c r="X166">
        <v>-136</v>
      </c>
      <c r="Y166">
        <v>-45832</v>
      </c>
      <c r="Z166">
        <v>26638695</v>
      </c>
      <c r="AB166">
        <v>354</v>
      </c>
      <c r="AC166">
        <v>119298</v>
      </c>
      <c r="AD166">
        <v>-277</v>
      </c>
      <c r="AE166">
        <v>-93349</v>
      </c>
      <c r="AF166">
        <v>26894181</v>
      </c>
      <c r="AH166">
        <v>-412</v>
      </c>
      <c r="AI166">
        <v>-138844</v>
      </c>
      <c r="AJ166">
        <v>178</v>
      </c>
      <c r="AK166">
        <v>59986</v>
      </c>
      <c r="AL166">
        <v>26660765</v>
      </c>
      <c r="AN166">
        <v>-112</v>
      </c>
      <c r="AO166">
        <v>-37744</v>
      </c>
      <c r="AP166">
        <v>436</v>
      </c>
      <c r="AQ166">
        <v>146932</v>
      </c>
      <c r="AR166">
        <v>26881354</v>
      </c>
    </row>
    <row r="167" spans="5:44" x14ac:dyDescent="0.25">
      <c r="E167">
        <v>7</v>
      </c>
      <c r="F167">
        <v>164</v>
      </c>
      <c r="G167">
        <f>B2+TRUNC(32*E167*SIN(28/E167))</f>
        <v>-741</v>
      </c>
      <c r="H167">
        <f t="shared" si="11"/>
        <v>-186</v>
      </c>
      <c r="I167">
        <f t="shared" si="12"/>
        <v>-62682</v>
      </c>
      <c r="J167">
        <f>C2+TRUNC(32*E167*COS(28/E167))</f>
        <v>1820</v>
      </c>
      <c r="K167">
        <f t="shared" si="13"/>
        <v>455</v>
      </c>
      <c r="L167">
        <f t="shared" si="14"/>
        <v>153335</v>
      </c>
      <c r="M167">
        <f t="shared" si="15"/>
        <v>38172250</v>
      </c>
      <c r="P167">
        <v>104</v>
      </c>
      <c r="Q167">
        <v>35048</v>
      </c>
      <c r="R167">
        <v>438</v>
      </c>
      <c r="S167">
        <v>147606</v>
      </c>
      <c r="T167">
        <v>26930171</v>
      </c>
      <c r="V167">
        <v>419</v>
      </c>
      <c r="W167">
        <v>141203</v>
      </c>
      <c r="X167">
        <v>-165</v>
      </c>
      <c r="Y167">
        <v>-55605</v>
      </c>
      <c r="Z167">
        <v>26884225</v>
      </c>
      <c r="AB167">
        <v>439</v>
      </c>
      <c r="AC167">
        <v>147943</v>
      </c>
      <c r="AD167">
        <v>-96</v>
      </c>
      <c r="AE167">
        <v>-32352</v>
      </c>
      <c r="AF167">
        <v>26899359</v>
      </c>
      <c r="AH167">
        <v>-379</v>
      </c>
      <c r="AI167">
        <v>-127723</v>
      </c>
      <c r="AJ167">
        <v>243</v>
      </c>
      <c r="AK167">
        <v>81891</v>
      </c>
      <c r="AL167">
        <v>26874005</v>
      </c>
      <c r="AN167">
        <v>-31</v>
      </c>
      <c r="AO167">
        <v>-10447</v>
      </c>
      <c r="AP167">
        <v>449</v>
      </c>
      <c r="AQ167">
        <v>151313</v>
      </c>
      <c r="AR167">
        <v>26890314</v>
      </c>
    </row>
    <row r="168" spans="5:44" x14ac:dyDescent="0.25">
      <c r="E168">
        <v>7</v>
      </c>
      <c r="F168">
        <v>165</v>
      </c>
      <c r="G168">
        <f>B2+TRUNC(32*E168*SIN(29/E168))</f>
        <v>-760</v>
      </c>
      <c r="H168">
        <f t="shared" si="11"/>
        <v>-190</v>
      </c>
      <c r="I168">
        <f t="shared" si="12"/>
        <v>-64030</v>
      </c>
      <c r="J168">
        <f>C2+TRUNC(32*E168*COS(29/E168))</f>
        <v>1846</v>
      </c>
      <c r="K168">
        <f t="shared" si="13"/>
        <v>461</v>
      </c>
      <c r="L168">
        <f t="shared" si="14"/>
        <v>155357</v>
      </c>
      <c r="M168">
        <f t="shared" si="15"/>
        <v>40659823</v>
      </c>
      <c r="P168">
        <v>-96</v>
      </c>
      <c r="Q168">
        <v>-32352</v>
      </c>
      <c r="R168">
        <v>440</v>
      </c>
      <c r="S168">
        <v>148280</v>
      </c>
      <c r="T168">
        <v>26945052</v>
      </c>
      <c r="V168">
        <v>445</v>
      </c>
      <c r="W168">
        <v>149965</v>
      </c>
      <c r="X168">
        <v>-66</v>
      </c>
      <c r="Y168">
        <v>-22242</v>
      </c>
      <c r="Z168">
        <v>26892604</v>
      </c>
      <c r="AB168">
        <v>415</v>
      </c>
      <c r="AC168">
        <v>139855</v>
      </c>
      <c r="AD168">
        <v>-174</v>
      </c>
      <c r="AE168">
        <v>-58638</v>
      </c>
      <c r="AF168">
        <v>26906147</v>
      </c>
      <c r="AH168">
        <v>-424</v>
      </c>
      <c r="AI168">
        <v>-142888</v>
      </c>
      <c r="AJ168">
        <v>151</v>
      </c>
      <c r="AK168">
        <v>50887</v>
      </c>
      <c r="AL168">
        <v>26914364</v>
      </c>
      <c r="AN168">
        <v>-223</v>
      </c>
      <c r="AO168">
        <v>-75151</v>
      </c>
      <c r="AP168">
        <v>391</v>
      </c>
      <c r="AQ168">
        <v>131767</v>
      </c>
      <c r="AR168">
        <v>26895840</v>
      </c>
    </row>
    <row r="169" spans="5:44" x14ac:dyDescent="0.25">
      <c r="E169">
        <v>7</v>
      </c>
      <c r="F169">
        <v>166</v>
      </c>
      <c r="G169">
        <f>B2+TRUNC(32*E169*SIN(30/E169))</f>
        <v>-775</v>
      </c>
      <c r="H169">
        <f t="shared" si="11"/>
        <v>-194</v>
      </c>
      <c r="I169">
        <f t="shared" si="12"/>
        <v>-65378</v>
      </c>
      <c r="J169">
        <f>C2+TRUNC(32*E169*COS(30/E169))</f>
        <v>1874</v>
      </c>
      <c r="K169">
        <f t="shared" si="13"/>
        <v>468</v>
      </c>
      <c r="L169">
        <f t="shared" si="14"/>
        <v>157716</v>
      </c>
      <c r="M169">
        <f t="shared" si="15"/>
        <v>43296421</v>
      </c>
      <c r="P169">
        <v>47</v>
      </c>
      <c r="Q169">
        <v>15839</v>
      </c>
      <c r="R169">
        <v>448</v>
      </c>
      <c r="S169">
        <v>150976</v>
      </c>
      <c r="T169">
        <v>27002489</v>
      </c>
      <c r="V169">
        <v>412</v>
      </c>
      <c r="W169">
        <v>138844</v>
      </c>
      <c r="X169">
        <v>-181</v>
      </c>
      <c r="Y169">
        <v>-60997</v>
      </c>
      <c r="Z169">
        <v>26960668</v>
      </c>
      <c r="AB169">
        <v>387</v>
      </c>
      <c r="AC169">
        <v>130419</v>
      </c>
      <c r="AD169">
        <v>-230</v>
      </c>
      <c r="AE169">
        <v>-77510</v>
      </c>
      <c r="AF169">
        <v>26991117</v>
      </c>
      <c r="AH169">
        <v>-430</v>
      </c>
      <c r="AI169">
        <v>-144910</v>
      </c>
      <c r="AJ169">
        <v>134</v>
      </c>
      <c r="AK169">
        <v>45158</v>
      </c>
      <c r="AL169">
        <v>26946979</v>
      </c>
      <c r="AN169">
        <v>-171</v>
      </c>
      <c r="AO169">
        <v>-57627</v>
      </c>
      <c r="AP169">
        <v>416</v>
      </c>
      <c r="AQ169">
        <v>140192</v>
      </c>
      <c r="AR169">
        <v>26985863</v>
      </c>
    </row>
    <row r="170" spans="5:44" x14ac:dyDescent="0.25">
      <c r="E170">
        <v>7</v>
      </c>
      <c r="F170">
        <v>167</v>
      </c>
      <c r="G170">
        <f>B2+TRUNC(32*E170*SIN(31/E170))</f>
        <v>-787</v>
      </c>
      <c r="H170">
        <f t="shared" si="11"/>
        <v>-197</v>
      </c>
      <c r="I170">
        <f t="shared" si="12"/>
        <v>-66389</v>
      </c>
      <c r="J170">
        <f>C2+TRUNC(32*E170*COS(31/E170))</f>
        <v>1904</v>
      </c>
      <c r="K170">
        <f t="shared" si="13"/>
        <v>476</v>
      </c>
      <c r="L170">
        <f t="shared" si="14"/>
        <v>160412</v>
      </c>
      <c r="M170">
        <f t="shared" si="15"/>
        <v>46122244</v>
      </c>
      <c r="P170">
        <v>16</v>
      </c>
      <c r="Q170">
        <v>5392</v>
      </c>
      <c r="R170">
        <v>450</v>
      </c>
      <c r="S170">
        <v>151650</v>
      </c>
      <c r="T170">
        <v>27068178</v>
      </c>
      <c r="V170">
        <v>440</v>
      </c>
      <c r="W170">
        <v>148280</v>
      </c>
      <c r="X170">
        <v>-97</v>
      </c>
      <c r="Y170">
        <v>-32689</v>
      </c>
      <c r="Z170">
        <v>26996237</v>
      </c>
      <c r="AB170">
        <v>402</v>
      </c>
      <c r="AC170">
        <v>135474</v>
      </c>
      <c r="AD170">
        <v>-203</v>
      </c>
      <c r="AE170">
        <v>-68411</v>
      </c>
      <c r="AF170">
        <v>27037021</v>
      </c>
      <c r="AH170">
        <v>-335</v>
      </c>
      <c r="AI170">
        <v>-112895</v>
      </c>
      <c r="AJ170">
        <v>301</v>
      </c>
      <c r="AK170">
        <v>101437</v>
      </c>
      <c r="AL170">
        <v>26960452</v>
      </c>
      <c r="AN170">
        <v>-142</v>
      </c>
      <c r="AO170">
        <v>-47854</v>
      </c>
      <c r="AP170">
        <v>427</v>
      </c>
      <c r="AQ170">
        <v>143899</v>
      </c>
      <c r="AR170">
        <v>27042412</v>
      </c>
    </row>
    <row r="171" spans="5:44" x14ac:dyDescent="0.25">
      <c r="E171">
        <v>7</v>
      </c>
      <c r="F171">
        <v>168</v>
      </c>
      <c r="G171">
        <f>B2+TRUNC(32*E171*SIN(32/E171))</f>
        <v>-793</v>
      </c>
      <c r="H171">
        <f t="shared" si="11"/>
        <v>-199</v>
      </c>
      <c r="I171">
        <f t="shared" si="12"/>
        <v>-67063</v>
      </c>
      <c r="J171">
        <f>C2+TRUNC(32*E171*COS(32/E171))</f>
        <v>1935</v>
      </c>
      <c r="K171">
        <f t="shared" si="13"/>
        <v>483</v>
      </c>
      <c r="L171">
        <f t="shared" si="14"/>
        <v>162771</v>
      </c>
      <c r="M171">
        <f t="shared" si="15"/>
        <v>48956867</v>
      </c>
      <c r="P171">
        <v>69</v>
      </c>
      <c r="Q171">
        <v>23253</v>
      </c>
      <c r="R171">
        <v>445</v>
      </c>
      <c r="S171">
        <v>149965</v>
      </c>
      <c r="T171">
        <v>27136898</v>
      </c>
      <c r="V171">
        <v>450</v>
      </c>
      <c r="W171">
        <v>151650</v>
      </c>
      <c r="X171">
        <v>7</v>
      </c>
      <c r="Y171">
        <v>2359</v>
      </c>
      <c r="Z171">
        <v>27006530</v>
      </c>
      <c r="AB171">
        <v>436</v>
      </c>
      <c r="AC171">
        <v>146932</v>
      </c>
      <c r="AD171">
        <v>-114</v>
      </c>
      <c r="AE171">
        <v>-38418</v>
      </c>
      <c r="AF171">
        <v>27102019</v>
      </c>
      <c r="AH171">
        <v>-396</v>
      </c>
      <c r="AI171">
        <v>-133452</v>
      </c>
      <c r="AJ171">
        <v>216</v>
      </c>
      <c r="AK171">
        <v>72792</v>
      </c>
      <c r="AL171">
        <v>27027022</v>
      </c>
      <c r="AN171">
        <v>-49</v>
      </c>
      <c r="AO171">
        <v>-16513</v>
      </c>
      <c r="AP171">
        <v>448</v>
      </c>
      <c r="AQ171">
        <v>150976</v>
      </c>
      <c r="AR171">
        <v>27081366</v>
      </c>
    </row>
    <row r="172" spans="5:44" x14ac:dyDescent="0.25">
      <c r="E172">
        <v>7</v>
      </c>
      <c r="F172">
        <v>169</v>
      </c>
      <c r="G172">
        <f>B2+TRUNC(32*E172*SIN(33/E172))</f>
        <v>-795</v>
      </c>
      <c r="H172">
        <f t="shared" si="11"/>
        <v>-199</v>
      </c>
      <c r="I172">
        <f t="shared" si="12"/>
        <v>-67063</v>
      </c>
      <c r="J172">
        <f>C2+TRUNC(32*E172*COS(33/E172))</f>
        <v>1966</v>
      </c>
      <c r="K172">
        <f t="shared" si="13"/>
        <v>491</v>
      </c>
      <c r="L172">
        <f t="shared" si="14"/>
        <v>165467</v>
      </c>
      <c r="M172">
        <f t="shared" si="15"/>
        <v>51775070</v>
      </c>
      <c r="P172">
        <v>-79</v>
      </c>
      <c r="Q172">
        <v>-26623</v>
      </c>
      <c r="R172">
        <v>444</v>
      </c>
      <c r="S172">
        <v>149628</v>
      </c>
      <c r="T172">
        <v>27145350</v>
      </c>
      <c r="V172">
        <v>426</v>
      </c>
      <c r="W172">
        <v>143562</v>
      </c>
      <c r="X172">
        <v>-148</v>
      </c>
      <c r="Y172">
        <v>-49876</v>
      </c>
      <c r="Z172">
        <v>27125347</v>
      </c>
      <c r="AB172">
        <v>376</v>
      </c>
      <c r="AC172">
        <v>126712</v>
      </c>
      <c r="AD172">
        <v>-249</v>
      </c>
      <c r="AE172">
        <v>-83913</v>
      </c>
      <c r="AF172">
        <v>27141132</v>
      </c>
      <c r="AH172">
        <v>-419</v>
      </c>
      <c r="AI172">
        <v>-141203</v>
      </c>
      <c r="AJ172">
        <v>168</v>
      </c>
      <c r="AK172">
        <v>56616</v>
      </c>
      <c r="AL172">
        <v>27149135</v>
      </c>
      <c r="AN172">
        <v>-191</v>
      </c>
      <c r="AO172">
        <v>-64367</v>
      </c>
      <c r="AP172">
        <v>408</v>
      </c>
      <c r="AQ172">
        <v>137496</v>
      </c>
      <c r="AR172">
        <v>27100803</v>
      </c>
    </row>
    <row r="173" spans="5:44" x14ac:dyDescent="0.25">
      <c r="E173">
        <v>7</v>
      </c>
      <c r="F173">
        <v>170</v>
      </c>
      <c r="G173">
        <f>B2+TRUNC(32*E173*SIN(34/E173))</f>
        <v>-793</v>
      </c>
      <c r="H173">
        <f t="shared" si="11"/>
        <v>-199</v>
      </c>
      <c r="I173">
        <f t="shared" si="12"/>
        <v>-67063</v>
      </c>
      <c r="J173">
        <f>C2+TRUNC(32*E173*COS(34/E173))</f>
        <v>1998</v>
      </c>
      <c r="K173">
        <f t="shared" si="13"/>
        <v>499</v>
      </c>
      <c r="L173">
        <f t="shared" si="14"/>
        <v>168163</v>
      </c>
      <c r="M173">
        <f t="shared" si="15"/>
        <v>54661843</v>
      </c>
      <c r="P173">
        <v>-36</v>
      </c>
      <c r="Q173">
        <v>-12132</v>
      </c>
      <c r="R173">
        <v>449</v>
      </c>
      <c r="S173">
        <v>151313</v>
      </c>
      <c r="T173">
        <v>27158890</v>
      </c>
      <c r="V173">
        <v>450</v>
      </c>
      <c r="W173">
        <v>151650</v>
      </c>
      <c r="X173">
        <v>-22</v>
      </c>
      <c r="Y173">
        <v>-7414</v>
      </c>
      <c r="Z173">
        <v>27173850</v>
      </c>
      <c r="AB173">
        <v>424</v>
      </c>
      <c r="AC173">
        <v>142888</v>
      </c>
      <c r="AD173">
        <v>-155</v>
      </c>
      <c r="AE173">
        <v>-52235</v>
      </c>
      <c r="AF173">
        <v>27178955</v>
      </c>
      <c r="AH173">
        <v>-354</v>
      </c>
      <c r="AI173">
        <v>-119298</v>
      </c>
      <c r="AJ173">
        <v>280</v>
      </c>
      <c r="AK173">
        <v>94360</v>
      </c>
      <c r="AL173">
        <v>27150352</v>
      </c>
      <c r="AN173">
        <v>-91</v>
      </c>
      <c r="AO173">
        <v>-30667</v>
      </c>
      <c r="AP173">
        <v>442</v>
      </c>
      <c r="AQ173">
        <v>148954</v>
      </c>
      <c r="AR173">
        <v>27178622</v>
      </c>
    </row>
    <row r="174" spans="5:44" x14ac:dyDescent="0.25">
      <c r="E174">
        <v>7</v>
      </c>
      <c r="F174">
        <v>171</v>
      </c>
      <c r="G174">
        <f>B2+TRUNC(32*E174*SIN(35/E174))</f>
        <v>-786</v>
      </c>
      <c r="H174">
        <f t="shared" si="11"/>
        <v>-197</v>
      </c>
      <c r="I174">
        <f t="shared" si="12"/>
        <v>-66389</v>
      </c>
      <c r="J174">
        <f>C2+TRUNC(32*E174*COS(35/E174))</f>
        <v>2029</v>
      </c>
      <c r="K174">
        <f t="shared" si="13"/>
        <v>507</v>
      </c>
      <c r="L174">
        <f t="shared" si="14"/>
        <v>170859</v>
      </c>
      <c r="M174">
        <f t="shared" si="15"/>
        <v>57386976</v>
      </c>
      <c r="P174">
        <v>-49</v>
      </c>
      <c r="Q174">
        <v>-16513</v>
      </c>
      <c r="R174">
        <v>448</v>
      </c>
      <c r="S174">
        <v>150976</v>
      </c>
      <c r="T174">
        <v>27207490</v>
      </c>
      <c r="V174">
        <v>450</v>
      </c>
      <c r="W174">
        <v>151650</v>
      </c>
      <c r="X174">
        <v>-44</v>
      </c>
      <c r="Y174">
        <v>-14828</v>
      </c>
      <c r="Z174">
        <v>27432956</v>
      </c>
      <c r="AB174">
        <v>428</v>
      </c>
      <c r="AC174">
        <v>144236</v>
      </c>
      <c r="AD174">
        <v>-143</v>
      </c>
      <c r="AE174">
        <v>-48191</v>
      </c>
      <c r="AF174">
        <v>27232650</v>
      </c>
      <c r="AH174">
        <v>-368</v>
      </c>
      <c r="AI174">
        <v>-124016</v>
      </c>
      <c r="AJ174">
        <v>263</v>
      </c>
      <c r="AK174">
        <v>88631</v>
      </c>
      <c r="AL174">
        <v>27432252</v>
      </c>
      <c r="AN174">
        <v>-79</v>
      </c>
      <c r="AO174">
        <v>-26623</v>
      </c>
      <c r="AP174">
        <v>444</v>
      </c>
      <c r="AQ174">
        <v>149628</v>
      </c>
      <c r="AR174">
        <v>27204653</v>
      </c>
    </row>
    <row r="175" spans="5:44" x14ac:dyDescent="0.25">
      <c r="E175">
        <v>7</v>
      </c>
      <c r="F175">
        <v>172</v>
      </c>
      <c r="G175">
        <f>B2+TRUNC(32*E175*SIN(36/E175))</f>
        <v>-775</v>
      </c>
      <c r="H175">
        <f t="shared" si="11"/>
        <v>-194</v>
      </c>
      <c r="I175">
        <f t="shared" si="12"/>
        <v>-65378</v>
      </c>
      <c r="J175">
        <f>C2+TRUNC(32*E175*COS(36/E175))</f>
        <v>2059</v>
      </c>
      <c r="K175">
        <f t="shared" si="13"/>
        <v>514</v>
      </c>
      <c r="L175">
        <f t="shared" si="14"/>
        <v>173218</v>
      </c>
      <c r="M175">
        <f t="shared" si="15"/>
        <v>59972162</v>
      </c>
      <c r="P175">
        <v>97</v>
      </c>
      <c r="Q175">
        <v>32689</v>
      </c>
      <c r="R175">
        <v>441</v>
      </c>
      <c r="S175">
        <v>148617</v>
      </c>
      <c r="T175">
        <v>27362105</v>
      </c>
      <c r="V175">
        <v>437</v>
      </c>
      <c r="W175">
        <v>147269</v>
      </c>
      <c r="X175">
        <v>-118</v>
      </c>
      <c r="Y175">
        <v>-39766</v>
      </c>
      <c r="Z175">
        <v>27496935</v>
      </c>
      <c r="AB175">
        <v>361</v>
      </c>
      <c r="AC175">
        <v>121657</v>
      </c>
      <c r="AD175">
        <v>-272</v>
      </c>
      <c r="AE175">
        <v>-91664</v>
      </c>
      <c r="AF175">
        <v>27318685</v>
      </c>
      <c r="AH175">
        <v>-342</v>
      </c>
      <c r="AI175">
        <v>-115254</v>
      </c>
      <c r="AJ175">
        <v>296</v>
      </c>
      <c r="AK175">
        <v>99752</v>
      </c>
      <c r="AL175">
        <v>27462379</v>
      </c>
      <c r="AN175">
        <v>-217</v>
      </c>
      <c r="AO175">
        <v>-73129</v>
      </c>
      <c r="AP175">
        <v>396</v>
      </c>
      <c r="AQ175">
        <v>133452</v>
      </c>
      <c r="AR175">
        <v>27320174</v>
      </c>
    </row>
    <row r="176" spans="5:44" x14ac:dyDescent="0.25">
      <c r="E176">
        <v>7</v>
      </c>
      <c r="F176">
        <v>173</v>
      </c>
      <c r="G176">
        <f>B2+TRUNC(32*E176*SIN(37/E176))</f>
        <v>-760</v>
      </c>
      <c r="H176">
        <f t="shared" si="11"/>
        <v>-190</v>
      </c>
      <c r="I176">
        <f t="shared" si="12"/>
        <v>-64030</v>
      </c>
      <c r="J176">
        <f>C2+TRUNC(32*E176*COS(37/E176))</f>
        <v>2087</v>
      </c>
      <c r="K176">
        <f t="shared" si="13"/>
        <v>521</v>
      </c>
      <c r="L176">
        <f t="shared" si="14"/>
        <v>175577</v>
      </c>
      <c r="M176">
        <f t="shared" si="15"/>
        <v>62300560</v>
      </c>
      <c r="P176">
        <v>-23</v>
      </c>
      <c r="Q176">
        <v>-7751</v>
      </c>
      <c r="R176">
        <v>452</v>
      </c>
      <c r="S176">
        <v>152324</v>
      </c>
      <c r="T176">
        <v>27548255</v>
      </c>
      <c r="V176">
        <v>452</v>
      </c>
      <c r="W176">
        <v>152324</v>
      </c>
      <c r="X176">
        <v>-1</v>
      </c>
      <c r="Y176">
        <v>-337</v>
      </c>
      <c r="Z176">
        <v>27536969</v>
      </c>
      <c r="AB176">
        <v>420</v>
      </c>
      <c r="AC176">
        <v>141540</v>
      </c>
      <c r="AD176">
        <v>-168</v>
      </c>
      <c r="AE176">
        <v>-56616</v>
      </c>
      <c r="AF176">
        <v>27530841</v>
      </c>
      <c r="AH176">
        <v>-407</v>
      </c>
      <c r="AI176">
        <v>-137159</v>
      </c>
      <c r="AJ176">
        <v>198</v>
      </c>
      <c r="AK176">
        <v>66726</v>
      </c>
      <c r="AL176">
        <v>27502019</v>
      </c>
      <c r="AN176">
        <v>-105</v>
      </c>
      <c r="AO176">
        <v>-35385</v>
      </c>
      <c r="AP176">
        <v>440</v>
      </c>
      <c r="AQ176">
        <v>148280</v>
      </c>
      <c r="AR176">
        <v>27485811</v>
      </c>
    </row>
    <row r="177" spans="5:44" x14ac:dyDescent="0.25">
      <c r="E177">
        <v>7</v>
      </c>
      <c r="F177">
        <v>174</v>
      </c>
      <c r="G177">
        <f>B2+TRUNC(32*E177*SIN(38/E177))</f>
        <v>-740</v>
      </c>
      <c r="H177">
        <f t="shared" si="11"/>
        <v>-185</v>
      </c>
      <c r="I177">
        <f t="shared" si="12"/>
        <v>-62345</v>
      </c>
      <c r="J177">
        <f>C2+TRUNC(32*E177*COS(38/E177))</f>
        <v>2113</v>
      </c>
      <c r="K177">
        <f t="shared" si="13"/>
        <v>528</v>
      </c>
      <c r="L177">
        <f t="shared" si="14"/>
        <v>177936</v>
      </c>
      <c r="M177">
        <f t="shared" si="15"/>
        <v>64317038</v>
      </c>
      <c r="P177">
        <v>-61</v>
      </c>
      <c r="Q177">
        <v>-20557</v>
      </c>
      <c r="R177">
        <v>448</v>
      </c>
      <c r="S177">
        <v>150976</v>
      </c>
      <c r="T177">
        <v>27567725</v>
      </c>
      <c r="V177">
        <v>449</v>
      </c>
      <c r="W177">
        <v>151313</v>
      </c>
      <c r="X177">
        <v>-59</v>
      </c>
      <c r="Y177">
        <v>-19883</v>
      </c>
      <c r="Z177">
        <v>27547751</v>
      </c>
      <c r="AB177">
        <v>433</v>
      </c>
      <c r="AC177">
        <v>145921</v>
      </c>
      <c r="AD177">
        <v>-132</v>
      </c>
      <c r="AE177">
        <v>-44484</v>
      </c>
      <c r="AF177">
        <v>27581504</v>
      </c>
      <c r="AH177">
        <v>-377</v>
      </c>
      <c r="AI177">
        <v>-127049</v>
      </c>
      <c r="AJ177">
        <v>250</v>
      </c>
      <c r="AK177">
        <v>84250</v>
      </c>
      <c r="AL177">
        <v>27542729</v>
      </c>
      <c r="AN177">
        <v>-67</v>
      </c>
      <c r="AO177">
        <v>-22579</v>
      </c>
      <c r="AP177">
        <v>448</v>
      </c>
      <c r="AQ177">
        <v>150976</v>
      </c>
      <c r="AR177">
        <v>27584394</v>
      </c>
    </row>
    <row r="178" spans="5:44" x14ac:dyDescent="0.25">
      <c r="E178">
        <v>7</v>
      </c>
      <c r="F178">
        <v>175</v>
      </c>
      <c r="G178">
        <f>B2+TRUNC(32*E178*SIN(39/E178))</f>
        <v>-718</v>
      </c>
      <c r="H178">
        <f t="shared" si="11"/>
        <v>-180</v>
      </c>
      <c r="I178">
        <f t="shared" si="12"/>
        <v>-60660</v>
      </c>
      <c r="J178">
        <f>C2+TRUNC(32*E178*COS(39/E178))</f>
        <v>2135</v>
      </c>
      <c r="K178">
        <f t="shared" si="13"/>
        <v>533</v>
      </c>
      <c r="L178">
        <f t="shared" si="14"/>
        <v>179621</v>
      </c>
      <c r="M178">
        <f t="shared" si="15"/>
        <v>65901898</v>
      </c>
      <c r="P178">
        <v>24</v>
      </c>
      <c r="Q178">
        <v>8088</v>
      </c>
      <c r="R178">
        <v>453</v>
      </c>
      <c r="S178">
        <v>152661</v>
      </c>
      <c r="T178">
        <v>27756089</v>
      </c>
      <c r="V178">
        <v>434</v>
      </c>
      <c r="W178">
        <v>146258</v>
      </c>
      <c r="X178">
        <v>-131</v>
      </c>
      <c r="Y178">
        <v>-44147</v>
      </c>
      <c r="Z178">
        <v>27686286</v>
      </c>
      <c r="AB178">
        <v>383</v>
      </c>
      <c r="AC178">
        <v>129071</v>
      </c>
      <c r="AD178">
        <v>-243</v>
      </c>
      <c r="AE178">
        <v>-81891</v>
      </c>
      <c r="AF178">
        <v>27740159</v>
      </c>
      <c r="AH178">
        <v>-413</v>
      </c>
      <c r="AI178">
        <v>-139181</v>
      </c>
      <c r="AJ178">
        <v>186</v>
      </c>
      <c r="AK178">
        <v>62682</v>
      </c>
      <c r="AL178">
        <v>27661086</v>
      </c>
      <c r="AN178">
        <v>-150</v>
      </c>
      <c r="AO178">
        <v>-50550</v>
      </c>
      <c r="AP178">
        <v>428</v>
      </c>
      <c r="AQ178">
        <v>144236</v>
      </c>
      <c r="AR178">
        <v>27705400</v>
      </c>
    </row>
    <row r="179" spans="5:44" x14ac:dyDescent="0.25">
      <c r="E179">
        <v>7</v>
      </c>
      <c r="F179">
        <v>176</v>
      </c>
      <c r="G179">
        <f>B2+TRUNC(32*E179*SIN(40/E179))</f>
        <v>-692</v>
      </c>
      <c r="H179">
        <f t="shared" si="11"/>
        <v>-173</v>
      </c>
      <c r="I179">
        <f t="shared" si="12"/>
        <v>-58301</v>
      </c>
      <c r="J179">
        <f>C2+TRUNC(32*E179*COS(40/E179))</f>
        <v>2154</v>
      </c>
      <c r="K179">
        <f t="shared" si="13"/>
        <v>538</v>
      </c>
      <c r="L179">
        <f t="shared" si="14"/>
        <v>181306</v>
      </c>
      <c r="M179">
        <f t="shared" si="15"/>
        <v>67071644</v>
      </c>
      <c r="P179">
        <v>61</v>
      </c>
      <c r="Q179">
        <v>20557</v>
      </c>
      <c r="R179">
        <v>449</v>
      </c>
      <c r="S179">
        <v>151313</v>
      </c>
      <c r="T179">
        <v>27773962</v>
      </c>
      <c r="V179">
        <v>441</v>
      </c>
      <c r="W179">
        <v>148617</v>
      </c>
      <c r="X179">
        <v>-105</v>
      </c>
      <c r="Y179">
        <v>-35385</v>
      </c>
      <c r="Z179">
        <v>27708836</v>
      </c>
      <c r="AB179">
        <v>394</v>
      </c>
      <c r="AC179">
        <v>132778</v>
      </c>
      <c r="AD179">
        <v>-224</v>
      </c>
      <c r="AE179">
        <v>-75488</v>
      </c>
      <c r="AF179">
        <v>27758567</v>
      </c>
      <c r="AH179">
        <v>-402</v>
      </c>
      <c r="AI179">
        <v>-135474</v>
      </c>
      <c r="AJ179">
        <v>210</v>
      </c>
      <c r="AK179">
        <v>70770</v>
      </c>
      <c r="AL179">
        <v>27707758</v>
      </c>
      <c r="AN179">
        <v>-185</v>
      </c>
      <c r="AO179">
        <v>-62345</v>
      </c>
      <c r="AP179">
        <v>414</v>
      </c>
      <c r="AQ179">
        <v>139518</v>
      </c>
      <c r="AR179">
        <v>27739519</v>
      </c>
    </row>
    <row r="180" spans="5:44" x14ac:dyDescent="0.25">
      <c r="E180">
        <v>7</v>
      </c>
      <c r="F180">
        <v>177</v>
      </c>
      <c r="G180">
        <f>B2+TRUNC(32*E180*SIN(41/E180))</f>
        <v>-664</v>
      </c>
      <c r="H180">
        <f t="shared" si="11"/>
        <v>-166</v>
      </c>
      <c r="I180">
        <f t="shared" si="12"/>
        <v>-55942</v>
      </c>
      <c r="J180">
        <f>C2+TRUNC(32*E180*COS(41/E180))</f>
        <v>2169</v>
      </c>
      <c r="K180">
        <f t="shared" si="13"/>
        <v>542</v>
      </c>
      <c r="L180">
        <f t="shared" si="14"/>
        <v>182654</v>
      </c>
      <c r="M180">
        <f t="shared" si="15"/>
        <v>67777863</v>
      </c>
      <c r="P180">
        <v>89</v>
      </c>
      <c r="Q180">
        <v>29993</v>
      </c>
      <c r="R180">
        <v>445</v>
      </c>
      <c r="S180">
        <v>149965</v>
      </c>
      <c r="T180">
        <v>27820375</v>
      </c>
      <c r="V180">
        <v>453</v>
      </c>
      <c r="W180">
        <v>152661</v>
      </c>
      <c r="X180">
        <v>26</v>
      </c>
      <c r="Y180">
        <v>8762</v>
      </c>
      <c r="Z180">
        <v>27779814</v>
      </c>
      <c r="AB180">
        <v>401</v>
      </c>
      <c r="AC180">
        <v>135137</v>
      </c>
      <c r="AD180">
        <v>-211</v>
      </c>
      <c r="AE180">
        <v>-71107</v>
      </c>
      <c r="AF180">
        <v>27761905</v>
      </c>
      <c r="AH180">
        <v>-325</v>
      </c>
      <c r="AI180">
        <v>-109525</v>
      </c>
      <c r="AJ180">
        <v>317</v>
      </c>
      <c r="AK180">
        <v>106829</v>
      </c>
      <c r="AL180">
        <v>27753981</v>
      </c>
      <c r="AN180">
        <v>-211</v>
      </c>
      <c r="AO180">
        <v>-71107</v>
      </c>
      <c r="AP180">
        <v>402</v>
      </c>
      <c r="AQ180">
        <v>135474</v>
      </c>
      <c r="AR180">
        <v>27759326</v>
      </c>
    </row>
    <row r="181" spans="5:44" x14ac:dyDescent="0.25">
      <c r="E181">
        <v>7</v>
      </c>
      <c r="F181">
        <v>178</v>
      </c>
      <c r="G181">
        <f>B2+TRUNC(32*E181*SIN(42/E181))</f>
        <v>-634</v>
      </c>
      <c r="H181">
        <f t="shared" si="11"/>
        <v>-159</v>
      </c>
      <c r="I181">
        <f t="shared" si="12"/>
        <v>-53583</v>
      </c>
      <c r="J181">
        <f>C2+TRUNC(32*E181*COS(42/E181))</f>
        <v>2181</v>
      </c>
      <c r="K181">
        <f t="shared" si="13"/>
        <v>545</v>
      </c>
      <c r="L181">
        <f t="shared" si="14"/>
        <v>183665</v>
      </c>
      <c r="M181">
        <f t="shared" si="15"/>
        <v>68127644</v>
      </c>
      <c r="P181">
        <v>-107</v>
      </c>
      <c r="Q181">
        <v>-36059</v>
      </c>
      <c r="R181">
        <v>441</v>
      </c>
      <c r="S181">
        <v>148617</v>
      </c>
      <c r="T181">
        <v>27822687</v>
      </c>
      <c r="V181">
        <v>418</v>
      </c>
      <c r="W181">
        <v>140866</v>
      </c>
      <c r="X181">
        <v>-176</v>
      </c>
      <c r="Y181">
        <v>-59312</v>
      </c>
      <c r="Z181">
        <v>27795333</v>
      </c>
      <c r="AB181">
        <v>367</v>
      </c>
      <c r="AC181">
        <v>123679</v>
      </c>
      <c r="AD181">
        <v>-267</v>
      </c>
      <c r="AE181">
        <v>-89979</v>
      </c>
      <c r="AF181">
        <v>27782462</v>
      </c>
      <c r="AH181">
        <v>-431</v>
      </c>
      <c r="AI181">
        <v>-145247</v>
      </c>
      <c r="AJ181">
        <v>142</v>
      </c>
      <c r="AK181">
        <v>47854</v>
      </c>
      <c r="AL181">
        <v>27829017</v>
      </c>
      <c r="AN181">
        <v>-21</v>
      </c>
      <c r="AO181">
        <v>-7077</v>
      </c>
      <c r="AP181">
        <v>453</v>
      </c>
      <c r="AQ181">
        <v>152661</v>
      </c>
      <c r="AR181">
        <v>27777537</v>
      </c>
    </row>
    <row r="182" spans="5:44" x14ac:dyDescent="0.25">
      <c r="E182">
        <v>7</v>
      </c>
      <c r="F182">
        <v>179</v>
      </c>
      <c r="G182">
        <f>B2+TRUNC(32*E182*SIN(43/E182))</f>
        <v>-603</v>
      </c>
      <c r="H182">
        <f t="shared" si="11"/>
        <v>-151</v>
      </c>
      <c r="I182">
        <f t="shared" si="12"/>
        <v>-50887</v>
      </c>
      <c r="J182">
        <f>C2+TRUNC(32*E182*COS(43/E182))</f>
        <v>2187</v>
      </c>
      <c r="K182">
        <f t="shared" si="13"/>
        <v>546</v>
      </c>
      <c r="L182">
        <f t="shared" si="14"/>
        <v>184002</v>
      </c>
      <c r="M182">
        <f t="shared" si="15"/>
        <v>67807398</v>
      </c>
      <c r="P182">
        <v>39</v>
      </c>
      <c r="Q182">
        <v>13143</v>
      </c>
      <c r="R182">
        <v>452</v>
      </c>
      <c r="S182">
        <v>152324</v>
      </c>
      <c r="T182">
        <v>27840599</v>
      </c>
      <c r="V182">
        <v>425</v>
      </c>
      <c r="W182">
        <v>143225</v>
      </c>
      <c r="X182">
        <v>-159</v>
      </c>
      <c r="Y182">
        <v>-53583</v>
      </c>
      <c r="Z182">
        <v>27842879</v>
      </c>
      <c r="AB182">
        <v>445</v>
      </c>
      <c r="AC182">
        <v>149965</v>
      </c>
      <c r="AD182">
        <v>-87</v>
      </c>
      <c r="AE182">
        <v>-29319</v>
      </c>
      <c r="AF182">
        <v>27809726</v>
      </c>
      <c r="AH182">
        <v>-426</v>
      </c>
      <c r="AI182">
        <v>-143562</v>
      </c>
      <c r="AJ182">
        <v>159</v>
      </c>
      <c r="AK182">
        <v>53583</v>
      </c>
      <c r="AL182">
        <v>27864378</v>
      </c>
      <c r="AN182">
        <v>-165</v>
      </c>
      <c r="AO182">
        <v>-55605</v>
      </c>
      <c r="AP182">
        <v>423</v>
      </c>
      <c r="AQ182">
        <v>142551</v>
      </c>
      <c r="AR182">
        <v>27785768</v>
      </c>
    </row>
    <row r="183" spans="5:44" x14ac:dyDescent="0.25">
      <c r="E183">
        <v>8</v>
      </c>
      <c r="F183">
        <v>180</v>
      </c>
      <c r="G183">
        <f>B2+TRUNC(32*E183*SIN(0/E183))</f>
        <v>-572</v>
      </c>
      <c r="H183">
        <f t="shared" si="11"/>
        <v>-143</v>
      </c>
      <c r="I183">
        <f t="shared" si="12"/>
        <v>-48191</v>
      </c>
      <c r="J183">
        <f>C2+TRUNC(32*E183*COS(0/E183))</f>
        <v>2222</v>
      </c>
      <c r="K183">
        <f t="shared" si="13"/>
        <v>555</v>
      </c>
      <c r="L183">
        <f t="shared" si="14"/>
        <v>187035</v>
      </c>
      <c r="M183">
        <f t="shared" si="15"/>
        <v>70949435</v>
      </c>
      <c r="P183">
        <v>-90</v>
      </c>
      <c r="Q183">
        <v>-30330</v>
      </c>
      <c r="R183">
        <v>445</v>
      </c>
      <c r="S183">
        <v>149965</v>
      </c>
      <c r="T183">
        <v>27892628</v>
      </c>
      <c r="V183">
        <v>453</v>
      </c>
      <c r="W183">
        <v>152661</v>
      </c>
      <c r="X183">
        <v>-30</v>
      </c>
      <c r="Y183">
        <v>-10110</v>
      </c>
      <c r="Z183">
        <v>27889518</v>
      </c>
      <c r="AB183">
        <v>442</v>
      </c>
      <c r="AC183">
        <v>148954</v>
      </c>
      <c r="AD183">
        <v>-104</v>
      </c>
      <c r="AE183">
        <v>-35048</v>
      </c>
      <c r="AF183">
        <v>27845445</v>
      </c>
      <c r="AH183">
        <v>-361</v>
      </c>
      <c r="AI183">
        <v>-121657</v>
      </c>
      <c r="AJ183">
        <v>275</v>
      </c>
      <c r="AK183">
        <v>92675</v>
      </c>
      <c r="AL183">
        <v>27870628</v>
      </c>
      <c r="AN183">
        <v>-39</v>
      </c>
      <c r="AO183">
        <v>-13143</v>
      </c>
      <c r="AP183">
        <v>452</v>
      </c>
      <c r="AQ183">
        <v>152324</v>
      </c>
      <c r="AR183">
        <v>27870104</v>
      </c>
    </row>
    <row r="184" spans="5:44" x14ac:dyDescent="0.25">
      <c r="E184">
        <v>8</v>
      </c>
      <c r="F184">
        <v>181</v>
      </c>
      <c r="G184">
        <f>B2+TRUNC(32*E184*SIN(1/E184))</f>
        <v>-541</v>
      </c>
      <c r="H184">
        <f t="shared" si="11"/>
        <v>-136</v>
      </c>
      <c r="I184">
        <f t="shared" si="12"/>
        <v>-45832</v>
      </c>
      <c r="J184">
        <f>C2+TRUNC(32*E184*COS(1/E184))</f>
        <v>2220</v>
      </c>
      <c r="K184">
        <f t="shared" si="13"/>
        <v>555</v>
      </c>
      <c r="L184">
        <f t="shared" si="14"/>
        <v>187035</v>
      </c>
      <c r="M184">
        <f t="shared" si="15"/>
        <v>69784798</v>
      </c>
      <c r="P184">
        <v>-73</v>
      </c>
      <c r="Q184">
        <v>-24601</v>
      </c>
      <c r="R184">
        <v>449</v>
      </c>
      <c r="S184">
        <v>151313</v>
      </c>
      <c r="T184">
        <v>28164741</v>
      </c>
      <c r="V184">
        <v>432</v>
      </c>
      <c r="W184">
        <v>145584</v>
      </c>
      <c r="X184">
        <v>-143</v>
      </c>
      <c r="Y184">
        <v>-48191</v>
      </c>
      <c r="Z184">
        <v>28101907</v>
      </c>
      <c r="AB184">
        <v>438</v>
      </c>
      <c r="AC184">
        <v>147606</v>
      </c>
      <c r="AD184">
        <v>-121</v>
      </c>
      <c r="AE184">
        <v>-40777</v>
      </c>
      <c r="AF184">
        <v>28120213</v>
      </c>
      <c r="AH184">
        <v>-349</v>
      </c>
      <c r="AI184">
        <v>-117613</v>
      </c>
      <c r="AJ184">
        <v>292</v>
      </c>
      <c r="AK184">
        <v>98404</v>
      </c>
      <c r="AL184">
        <v>28091458</v>
      </c>
      <c r="AN184">
        <v>-56</v>
      </c>
      <c r="AO184">
        <v>-18872</v>
      </c>
      <c r="AP184">
        <v>451</v>
      </c>
      <c r="AQ184">
        <v>151987</v>
      </c>
      <c r="AR184">
        <v>28132042</v>
      </c>
    </row>
    <row r="185" spans="5:44" x14ac:dyDescent="0.25">
      <c r="E185">
        <v>8</v>
      </c>
      <c r="F185">
        <v>182</v>
      </c>
      <c r="G185">
        <f>B2+TRUNC(32*E185*SIN(2/E185))</f>
        <v>-509</v>
      </c>
      <c r="H185">
        <f t="shared" si="11"/>
        <v>-128</v>
      </c>
      <c r="I185">
        <f t="shared" si="12"/>
        <v>-43136</v>
      </c>
      <c r="J185">
        <f>C2+TRUNC(32*E185*COS(2/E185))</f>
        <v>2214</v>
      </c>
      <c r="K185">
        <f t="shared" si="13"/>
        <v>553</v>
      </c>
      <c r="L185">
        <f t="shared" si="14"/>
        <v>186361</v>
      </c>
      <c r="M185">
        <f t="shared" si="15"/>
        <v>68184707</v>
      </c>
      <c r="P185">
        <v>82</v>
      </c>
      <c r="Q185">
        <v>27634</v>
      </c>
      <c r="R185">
        <v>448</v>
      </c>
      <c r="S185">
        <v>150976</v>
      </c>
      <c r="T185">
        <v>28258716</v>
      </c>
      <c r="V185">
        <v>455</v>
      </c>
      <c r="W185">
        <v>153335</v>
      </c>
      <c r="X185">
        <v>-9</v>
      </c>
      <c r="Y185">
        <v>-3033</v>
      </c>
      <c r="Z185">
        <v>28109083</v>
      </c>
      <c r="AB185">
        <v>373</v>
      </c>
      <c r="AC185">
        <v>125701</v>
      </c>
      <c r="AD185">
        <v>-261</v>
      </c>
      <c r="AE185">
        <v>-87957</v>
      </c>
      <c r="AF185">
        <v>28250874</v>
      </c>
      <c r="AH185">
        <v>-420</v>
      </c>
      <c r="AI185">
        <v>-141540</v>
      </c>
      <c r="AJ185">
        <v>176</v>
      </c>
      <c r="AK185">
        <v>59312</v>
      </c>
      <c r="AL185">
        <v>28117481</v>
      </c>
      <c r="AN185">
        <v>-204</v>
      </c>
      <c r="AO185">
        <v>-68748</v>
      </c>
      <c r="AP185">
        <v>407</v>
      </c>
      <c r="AQ185">
        <v>137159</v>
      </c>
      <c r="AR185">
        <v>28264211</v>
      </c>
    </row>
    <row r="186" spans="5:44" x14ac:dyDescent="0.25">
      <c r="E186">
        <v>8</v>
      </c>
      <c r="F186">
        <v>183</v>
      </c>
      <c r="G186">
        <f>B2+TRUNC(32*E186*SIN(3/E186))</f>
        <v>-479</v>
      </c>
      <c r="H186">
        <f t="shared" si="11"/>
        <v>-120</v>
      </c>
      <c r="I186">
        <f t="shared" si="12"/>
        <v>-40440</v>
      </c>
      <c r="J186">
        <f>C2+TRUNC(32*E186*COS(3/E186))</f>
        <v>2204</v>
      </c>
      <c r="K186">
        <f t="shared" si="13"/>
        <v>551</v>
      </c>
      <c r="L186">
        <f t="shared" si="14"/>
        <v>185687</v>
      </c>
      <c r="M186">
        <f t="shared" si="15"/>
        <v>66248061</v>
      </c>
      <c r="P186">
        <v>0</v>
      </c>
      <c r="Q186">
        <v>0</v>
      </c>
      <c r="R186">
        <v>456</v>
      </c>
      <c r="S186">
        <v>153672</v>
      </c>
      <c r="T186">
        <v>28398241</v>
      </c>
      <c r="V186">
        <v>455</v>
      </c>
      <c r="W186">
        <v>153335</v>
      </c>
      <c r="X186">
        <v>18</v>
      </c>
      <c r="Y186">
        <v>6066</v>
      </c>
      <c r="Z186">
        <v>28240636</v>
      </c>
      <c r="AB186">
        <v>414</v>
      </c>
      <c r="AC186">
        <v>139518</v>
      </c>
      <c r="AD186">
        <v>-190</v>
      </c>
      <c r="AE186">
        <v>-64030</v>
      </c>
      <c r="AF186">
        <v>28359663</v>
      </c>
      <c r="AH186">
        <v>-332</v>
      </c>
      <c r="AI186">
        <v>-111884</v>
      </c>
      <c r="AJ186">
        <v>312</v>
      </c>
      <c r="AK186">
        <v>105144</v>
      </c>
      <c r="AL186">
        <v>28227986</v>
      </c>
      <c r="AN186">
        <v>-86</v>
      </c>
      <c r="AO186">
        <v>-28982</v>
      </c>
      <c r="AP186">
        <v>448</v>
      </c>
      <c r="AQ186">
        <v>150976</v>
      </c>
      <c r="AR186">
        <v>28369054</v>
      </c>
    </row>
    <row r="187" spans="5:44" x14ac:dyDescent="0.25">
      <c r="E187">
        <v>8</v>
      </c>
      <c r="F187">
        <v>184</v>
      </c>
      <c r="G187">
        <f>B2+TRUNC(32*E187*SIN(4/E187))</f>
        <v>-450</v>
      </c>
      <c r="H187">
        <f t="shared" si="11"/>
        <v>-113</v>
      </c>
      <c r="I187">
        <f t="shared" si="12"/>
        <v>-38081</v>
      </c>
      <c r="J187">
        <f>C2+TRUNC(32*E187*COS(4/E187))</f>
        <v>2190</v>
      </c>
      <c r="K187">
        <f t="shared" si="13"/>
        <v>547</v>
      </c>
      <c r="L187">
        <f t="shared" si="14"/>
        <v>184339</v>
      </c>
      <c r="M187">
        <f t="shared" si="15"/>
        <v>63964165</v>
      </c>
      <c r="P187">
        <v>-43</v>
      </c>
      <c r="Q187">
        <v>-14491</v>
      </c>
      <c r="R187">
        <v>454</v>
      </c>
      <c r="S187">
        <v>152998</v>
      </c>
      <c r="T187">
        <v>28400031</v>
      </c>
      <c r="V187">
        <v>448</v>
      </c>
      <c r="W187">
        <v>150976</v>
      </c>
      <c r="X187">
        <v>-84</v>
      </c>
      <c r="Y187">
        <v>-28308</v>
      </c>
      <c r="Z187">
        <v>28376076</v>
      </c>
      <c r="AB187">
        <v>389</v>
      </c>
      <c r="AC187">
        <v>131093</v>
      </c>
      <c r="AD187">
        <v>-238</v>
      </c>
      <c r="AE187">
        <v>-80206</v>
      </c>
      <c r="AF187">
        <v>28385265</v>
      </c>
      <c r="AH187">
        <v>-393</v>
      </c>
      <c r="AI187">
        <v>-132441</v>
      </c>
      <c r="AJ187">
        <v>231</v>
      </c>
      <c r="AK187">
        <v>77847</v>
      </c>
      <c r="AL187">
        <v>28342761</v>
      </c>
      <c r="AN187">
        <v>-128</v>
      </c>
      <c r="AO187">
        <v>-43136</v>
      </c>
      <c r="AP187">
        <v>438</v>
      </c>
      <c r="AQ187">
        <v>147606</v>
      </c>
      <c r="AR187">
        <v>28380832</v>
      </c>
    </row>
    <row r="188" spans="5:44" x14ac:dyDescent="0.25">
      <c r="E188">
        <v>8</v>
      </c>
      <c r="F188">
        <v>185</v>
      </c>
      <c r="G188">
        <f>B2+TRUNC(32*E188*SIN(5/E188))</f>
        <v>-423</v>
      </c>
      <c r="H188">
        <f t="shared" si="11"/>
        <v>-106</v>
      </c>
      <c r="I188">
        <f t="shared" si="12"/>
        <v>-35722</v>
      </c>
      <c r="J188">
        <f>C2+TRUNC(32*E188*COS(5/E188))</f>
        <v>2173</v>
      </c>
      <c r="K188">
        <f t="shared" si="13"/>
        <v>543</v>
      </c>
      <c r="L188">
        <f t="shared" si="14"/>
        <v>182991</v>
      </c>
      <c r="M188">
        <f t="shared" si="15"/>
        <v>61487127</v>
      </c>
      <c r="P188">
        <v>-30</v>
      </c>
      <c r="Q188">
        <v>-10110</v>
      </c>
      <c r="R188">
        <v>455</v>
      </c>
      <c r="S188">
        <v>153335</v>
      </c>
      <c r="T188">
        <v>28449132</v>
      </c>
      <c r="V188">
        <v>453</v>
      </c>
      <c r="W188">
        <v>152661</v>
      </c>
      <c r="X188">
        <v>-52</v>
      </c>
      <c r="Y188">
        <v>-17524</v>
      </c>
      <c r="Z188">
        <v>28453433</v>
      </c>
      <c r="AB188">
        <v>430</v>
      </c>
      <c r="AC188">
        <v>144910</v>
      </c>
      <c r="AD188">
        <v>-151</v>
      </c>
      <c r="AE188">
        <v>-50887</v>
      </c>
      <c r="AF188">
        <v>28386390</v>
      </c>
      <c r="AH188">
        <v>-389</v>
      </c>
      <c r="AI188">
        <v>-131093</v>
      </c>
      <c r="AJ188">
        <v>238</v>
      </c>
      <c r="AK188">
        <v>80206</v>
      </c>
      <c r="AL188">
        <v>28441503</v>
      </c>
      <c r="AN188">
        <v>-179</v>
      </c>
      <c r="AO188">
        <v>-60323</v>
      </c>
      <c r="AP188">
        <v>420</v>
      </c>
      <c r="AQ188">
        <v>141540</v>
      </c>
      <c r="AR188">
        <v>28400696</v>
      </c>
    </row>
    <row r="189" spans="5:44" x14ac:dyDescent="0.25">
      <c r="E189">
        <v>8</v>
      </c>
      <c r="F189">
        <v>186</v>
      </c>
      <c r="G189">
        <f>B2+TRUNC(32*E189*SIN(6/E189))</f>
        <v>-398</v>
      </c>
      <c r="H189">
        <f t="shared" si="11"/>
        <v>-100</v>
      </c>
      <c r="I189">
        <f t="shared" si="12"/>
        <v>-33700</v>
      </c>
      <c r="J189">
        <f>C2+TRUNC(32*E189*COS(6/E189))</f>
        <v>2153</v>
      </c>
      <c r="K189">
        <f t="shared" si="13"/>
        <v>538</v>
      </c>
      <c r="L189">
        <f t="shared" si="14"/>
        <v>181306</v>
      </c>
      <c r="M189">
        <f t="shared" si="15"/>
        <v>58830446</v>
      </c>
      <c r="P189">
        <v>54</v>
      </c>
      <c r="Q189">
        <v>18198</v>
      </c>
      <c r="R189">
        <v>453</v>
      </c>
      <c r="S189">
        <v>152661</v>
      </c>
      <c r="T189">
        <v>28449422</v>
      </c>
      <c r="V189">
        <v>450</v>
      </c>
      <c r="W189">
        <v>151650</v>
      </c>
      <c r="X189">
        <v>-76</v>
      </c>
      <c r="Y189">
        <v>-25612</v>
      </c>
      <c r="Z189">
        <v>28469566</v>
      </c>
      <c r="AB189">
        <v>426</v>
      </c>
      <c r="AC189">
        <v>143562</v>
      </c>
      <c r="AD189">
        <v>-163</v>
      </c>
      <c r="AE189">
        <v>-54931</v>
      </c>
      <c r="AF189">
        <v>28437663</v>
      </c>
      <c r="AH189">
        <v>-376</v>
      </c>
      <c r="AI189">
        <v>-126712</v>
      </c>
      <c r="AJ189">
        <v>258</v>
      </c>
      <c r="AK189">
        <v>86946</v>
      </c>
      <c r="AL189">
        <v>28442868</v>
      </c>
      <c r="AN189">
        <v>-99</v>
      </c>
      <c r="AO189">
        <v>-33363</v>
      </c>
      <c r="AP189">
        <v>445</v>
      </c>
      <c r="AQ189">
        <v>149965</v>
      </c>
      <c r="AR189">
        <v>28413999</v>
      </c>
    </row>
    <row r="190" spans="5:44" x14ac:dyDescent="0.25">
      <c r="E190">
        <v>8</v>
      </c>
      <c r="F190">
        <v>187</v>
      </c>
      <c r="G190">
        <f>B2+TRUNC(32*E190*SIN(7/E190))</f>
        <v>-376</v>
      </c>
      <c r="H190">
        <f t="shared" si="11"/>
        <v>-94</v>
      </c>
      <c r="I190">
        <f t="shared" si="12"/>
        <v>-31678</v>
      </c>
      <c r="J190">
        <f>C2+TRUNC(32*E190*COS(7/E190))</f>
        <v>2130</v>
      </c>
      <c r="K190">
        <f t="shared" si="13"/>
        <v>532</v>
      </c>
      <c r="L190">
        <f t="shared" si="14"/>
        <v>179284</v>
      </c>
      <c r="M190">
        <f t="shared" si="15"/>
        <v>56028841</v>
      </c>
      <c r="P190">
        <v>7</v>
      </c>
      <c r="Q190">
        <v>2359</v>
      </c>
      <c r="R190">
        <v>456</v>
      </c>
      <c r="S190">
        <v>153672</v>
      </c>
      <c r="T190">
        <v>28539357</v>
      </c>
      <c r="V190">
        <v>448</v>
      </c>
      <c r="W190">
        <v>150976</v>
      </c>
      <c r="X190">
        <v>-92</v>
      </c>
      <c r="Y190">
        <v>-31004</v>
      </c>
      <c r="Z190">
        <v>28635153</v>
      </c>
      <c r="AB190">
        <v>418</v>
      </c>
      <c r="AC190">
        <v>140866</v>
      </c>
      <c r="AD190">
        <v>-183</v>
      </c>
      <c r="AE190">
        <v>-61671</v>
      </c>
      <c r="AF190">
        <v>28500854</v>
      </c>
      <c r="AH190">
        <v>-398</v>
      </c>
      <c r="AI190">
        <v>-134126</v>
      </c>
      <c r="AJ190">
        <v>225</v>
      </c>
      <c r="AK190">
        <v>75825</v>
      </c>
      <c r="AL190">
        <v>28587483</v>
      </c>
      <c r="AN190">
        <v>-136</v>
      </c>
      <c r="AO190">
        <v>-45832</v>
      </c>
      <c r="AP190">
        <v>436</v>
      </c>
      <c r="AQ190">
        <v>146932</v>
      </c>
      <c r="AR190">
        <v>28519120</v>
      </c>
    </row>
    <row r="191" spans="5:44" x14ac:dyDescent="0.25">
      <c r="E191">
        <v>8</v>
      </c>
      <c r="F191">
        <v>188</v>
      </c>
      <c r="G191">
        <f>B2+TRUNC(32*E191*SIN(8/E191))</f>
        <v>-357</v>
      </c>
      <c r="H191">
        <f t="shared" si="11"/>
        <v>-90</v>
      </c>
      <c r="I191">
        <f t="shared" si="12"/>
        <v>-30330</v>
      </c>
      <c r="J191">
        <f>C2+TRUNC(32*E191*COS(8/E191))</f>
        <v>2104</v>
      </c>
      <c r="K191">
        <f t="shared" si="13"/>
        <v>526</v>
      </c>
      <c r="L191">
        <f t="shared" si="14"/>
        <v>177262</v>
      </c>
      <c r="M191">
        <f t="shared" si="15"/>
        <v>53097804</v>
      </c>
      <c r="P191">
        <v>-8</v>
      </c>
      <c r="Q191">
        <v>-2696</v>
      </c>
      <c r="R191">
        <v>456</v>
      </c>
      <c r="S191">
        <v>153672</v>
      </c>
      <c r="T191">
        <v>28540434</v>
      </c>
      <c r="V191">
        <v>424</v>
      </c>
      <c r="W191">
        <v>142888</v>
      </c>
      <c r="X191">
        <v>-171</v>
      </c>
      <c r="Y191">
        <v>-57627</v>
      </c>
      <c r="Z191">
        <v>28677567</v>
      </c>
      <c r="AB191">
        <v>412</v>
      </c>
      <c r="AC191">
        <v>138844</v>
      </c>
      <c r="AD191">
        <v>-198</v>
      </c>
      <c r="AE191">
        <v>-66726</v>
      </c>
      <c r="AF191">
        <v>28531408</v>
      </c>
      <c r="AH191">
        <v>-369</v>
      </c>
      <c r="AI191">
        <v>-124353</v>
      </c>
      <c r="AJ191">
        <v>271</v>
      </c>
      <c r="AK191">
        <v>91327</v>
      </c>
      <c r="AL191">
        <v>28690712</v>
      </c>
      <c r="AN191">
        <v>-120</v>
      </c>
      <c r="AO191">
        <v>-40440</v>
      </c>
      <c r="AP191">
        <v>440</v>
      </c>
      <c r="AQ191">
        <v>148280</v>
      </c>
      <c r="AR191">
        <v>28533869</v>
      </c>
    </row>
    <row r="192" spans="5:44" x14ac:dyDescent="0.25">
      <c r="E192">
        <v>8</v>
      </c>
      <c r="F192">
        <v>189</v>
      </c>
      <c r="G192">
        <f>B2+TRUNC(32*E192*SIN(9/E192))</f>
        <v>-342</v>
      </c>
      <c r="H192">
        <f t="shared" si="11"/>
        <v>-86</v>
      </c>
      <c r="I192">
        <f t="shared" si="12"/>
        <v>-28982</v>
      </c>
      <c r="J192">
        <f>C2+TRUNC(32*E192*COS(9/E192))</f>
        <v>2076</v>
      </c>
      <c r="K192">
        <f t="shared" si="13"/>
        <v>519</v>
      </c>
      <c r="L192">
        <f t="shared" si="14"/>
        <v>174903</v>
      </c>
      <c r="M192">
        <f t="shared" si="15"/>
        <v>50165829</v>
      </c>
      <c r="P192">
        <v>-55</v>
      </c>
      <c r="Q192">
        <v>-18535</v>
      </c>
      <c r="R192">
        <v>454</v>
      </c>
      <c r="S192">
        <v>152998</v>
      </c>
      <c r="T192">
        <v>28665418</v>
      </c>
      <c r="V192">
        <v>443</v>
      </c>
      <c r="W192">
        <v>149291</v>
      </c>
      <c r="X192">
        <v>-113</v>
      </c>
      <c r="Y192">
        <v>-38081</v>
      </c>
      <c r="Z192">
        <v>28706912</v>
      </c>
      <c r="AB192">
        <v>401</v>
      </c>
      <c r="AC192">
        <v>135137</v>
      </c>
      <c r="AD192">
        <v>-219</v>
      </c>
      <c r="AE192">
        <v>-73803</v>
      </c>
      <c r="AF192">
        <v>28666600</v>
      </c>
      <c r="AH192">
        <v>-338</v>
      </c>
      <c r="AI192">
        <v>-113906</v>
      </c>
      <c r="AJ192">
        <v>308</v>
      </c>
      <c r="AK192">
        <v>103796</v>
      </c>
      <c r="AL192">
        <v>28698614</v>
      </c>
      <c r="AN192">
        <v>-74</v>
      </c>
      <c r="AO192">
        <v>-24938</v>
      </c>
      <c r="AP192">
        <v>451</v>
      </c>
      <c r="AQ192">
        <v>151987</v>
      </c>
      <c r="AR192">
        <v>28654883</v>
      </c>
    </row>
    <row r="193" spans="5:44" x14ac:dyDescent="0.25">
      <c r="E193">
        <v>8</v>
      </c>
      <c r="F193">
        <v>190</v>
      </c>
      <c r="G193">
        <f>B2+TRUNC(32*E193*SIN(10/E193))</f>
        <v>-330</v>
      </c>
      <c r="H193">
        <f t="shared" si="11"/>
        <v>-83</v>
      </c>
      <c r="I193">
        <f t="shared" si="12"/>
        <v>-27971</v>
      </c>
      <c r="J193">
        <f>C2+TRUNC(32*E193*COS(10/E193))</f>
        <v>2046</v>
      </c>
      <c r="K193">
        <f t="shared" si="13"/>
        <v>511</v>
      </c>
      <c r="L193">
        <f t="shared" si="14"/>
        <v>172207</v>
      </c>
      <c r="M193">
        <f t="shared" si="15"/>
        <v>47224735</v>
      </c>
      <c r="P193">
        <v>31</v>
      </c>
      <c r="Q193">
        <v>10447</v>
      </c>
      <c r="R193">
        <v>456</v>
      </c>
      <c r="S193">
        <v>153672</v>
      </c>
      <c r="T193">
        <v>28732207</v>
      </c>
      <c r="V193">
        <v>456</v>
      </c>
      <c r="W193">
        <v>153672</v>
      </c>
      <c r="X193">
        <v>-38</v>
      </c>
      <c r="Y193">
        <v>-12806</v>
      </c>
      <c r="Z193">
        <v>28720613</v>
      </c>
      <c r="AB193">
        <v>435</v>
      </c>
      <c r="AC193">
        <v>146595</v>
      </c>
      <c r="AD193">
        <v>-139</v>
      </c>
      <c r="AE193">
        <v>-46843</v>
      </c>
      <c r="AF193">
        <v>28681337</v>
      </c>
      <c r="AH193">
        <v>-432</v>
      </c>
      <c r="AI193">
        <v>-145584</v>
      </c>
      <c r="AJ193">
        <v>150</v>
      </c>
      <c r="AK193">
        <v>50550</v>
      </c>
      <c r="AL193">
        <v>28701957</v>
      </c>
      <c r="AN193">
        <v>-158</v>
      </c>
      <c r="AO193">
        <v>-53246</v>
      </c>
      <c r="AP193">
        <v>429</v>
      </c>
      <c r="AQ193">
        <v>144573</v>
      </c>
      <c r="AR193">
        <v>28665316</v>
      </c>
    </row>
    <row r="194" spans="5:44" x14ac:dyDescent="0.25">
      <c r="E194">
        <v>8</v>
      </c>
      <c r="F194">
        <v>191</v>
      </c>
      <c r="G194">
        <f>B2+TRUNC(32*E194*SIN(11/E194))</f>
        <v>-321</v>
      </c>
      <c r="H194">
        <f t="shared" si="11"/>
        <v>-81</v>
      </c>
      <c r="I194">
        <f t="shared" si="12"/>
        <v>-27297</v>
      </c>
      <c r="J194">
        <f>C2+TRUNC(32*E194*COS(11/E194))</f>
        <v>2015</v>
      </c>
      <c r="K194">
        <f t="shared" si="13"/>
        <v>503</v>
      </c>
      <c r="L194">
        <f t="shared" si="14"/>
        <v>169511</v>
      </c>
      <c r="M194">
        <f t="shared" si="15"/>
        <v>44371926</v>
      </c>
      <c r="P194">
        <v>-101</v>
      </c>
      <c r="Q194">
        <v>-34037</v>
      </c>
      <c r="R194">
        <v>446</v>
      </c>
      <c r="S194">
        <v>150302</v>
      </c>
      <c r="T194">
        <v>28739840</v>
      </c>
      <c r="V194">
        <v>457</v>
      </c>
      <c r="W194">
        <v>154009</v>
      </c>
      <c r="X194">
        <v>10</v>
      </c>
      <c r="Y194">
        <v>3370</v>
      </c>
      <c r="Z194">
        <v>28740990</v>
      </c>
      <c r="AB194">
        <v>359</v>
      </c>
      <c r="AC194">
        <v>120983</v>
      </c>
      <c r="AD194">
        <v>-284</v>
      </c>
      <c r="AE194">
        <v>-95708</v>
      </c>
      <c r="AF194">
        <v>28735106</v>
      </c>
      <c r="AH194">
        <v>-409</v>
      </c>
      <c r="AI194">
        <v>-137833</v>
      </c>
      <c r="AJ194">
        <v>206</v>
      </c>
      <c r="AK194">
        <v>69422</v>
      </c>
      <c r="AL194">
        <v>28711850</v>
      </c>
      <c r="AN194">
        <v>-29</v>
      </c>
      <c r="AO194">
        <v>-9773</v>
      </c>
      <c r="AP194">
        <v>456</v>
      </c>
      <c r="AQ194">
        <v>153672</v>
      </c>
      <c r="AR194">
        <v>28741573</v>
      </c>
    </row>
    <row r="195" spans="5:44" x14ac:dyDescent="0.25">
      <c r="E195">
        <v>8</v>
      </c>
      <c r="F195">
        <v>192</v>
      </c>
      <c r="G195">
        <f>B2+TRUNC(32*E195*SIN(12/E195))</f>
        <v>-317</v>
      </c>
      <c r="H195">
        <f t="shared" si="11"/>
        <v>-80</v>
      </c>
      <c r="I195">
        <f t="shared" si="12"/>
        <v>-26960</v>
      </c>
      <c r="J195">
        <f>C2+TRUNC(32*E195*COS(12/E195))</f>
        <v>1984</v>
      </c>
      <c r="K195">
        <f t="shared" si="13"/>
        <v>496</v>
      </c>
      <c r="L195">
        <f t="shared" si="14"/>
        <v>167152</v>
      </c>
      <c r="M195">
        <f t="shared" si="15"/>
        <v>41715994</v>
      </c>
      <c r="P195">
        <v>74</v>
      </c>
      <c r="Q195">
        <v>24938</v>
      </c>
      <c r="R195">
        <v>451</v>
      </c>
      <c r="S195">
        <v>151987</v>
      </c>
      <c r="T195">
        <v>28799159</v>
      </c>
      <c r="V195">
        <v>440</v>
      </c>
      <c r="W195">
        <v>148280</v>
      </c>
      <c r="X195">
        <v>-125</v>
      </c>
      <c r="Y195">
        <v>-42125</v>
      </c>
      <c r="Z195">
        <v>28748830</v>
      </c>
      <c r="AB195">
        <v>447</v>
      </c>
      <c r="AC195">
        <v>150639</v>
      </c>
      <c r="AD195">
        <v>-95</v>
      </c>
      <c r="AE195">
        <v>-32015</v>
      </c>
      <c r="AF195">
        <v>28739291</v>
      </c>
      <c r="AH195">
        <v>-356</v>
      </c>
      <c r="AI195">
        <v>-119972</v>
      </c>
      <c r="AJ195">
        <v>287</v>
      </c>
      <c r="AK195">
        <v>96719</v>
      </c>
      <c r="AL195">
        <v>28724969</v>
      </c>
      <c r="AN195">
        <v>-229</v>
      </c>
      <c r="AO195">
        <v>-77173</v>
      </c>
      <c r="AP195">
        <v>396</v>
      </c>
      <c r="AQ195">
        <v>133452</v>
      </c>
      <c r="AR195">
        <v>28743185</v>
      </c>
    </row>
    <row r="196" spans="5:44" x14ac:dyDescent="0.25">
      <c r="E196">
        <v>8</v>
      </c>
      <c r="F196">
        <v>193</v>
      </c>
      <c r="G196">
        <f>B2+TRUNC(32*E196*SIN(13/E196))</f>
        <v>-317</v>
      </c>
      <c r="H196">
        <f t="shared" si="11"/>
        <v>-80</v>
      </c>
      <c r="I196">
        <f t="shared" si="12"/>
        <v>-26960</v>
      </c>
      <c r="J196">
        <f>C2+TRUNC(32*E196*COS(13/E196))</f>
        <v>1953</v>
      </c>
      <c r="K196">
        <f t="shared" si="13"/>
        <v>488</v>
      </c>
      <c r="L196">
        <f t="shared" si="14"/>
        <v>164456</v>
      </c>
      <c r="M196">
        <f t="shared" si="15"/>
        <v>39231642</v>
      </c>
      <c r="P196">
        <v>108</v>
      </c>
      <c r="Q196">
        <v>36396</v>
      </c>
      <c r="R196">
        <v>444</v>
      </c>
      <c r="S196">
        <v>149628</v>
      </c>
      <c r="T196">
        <v>28799382</v>
      </c>
      <c r="V196">
        <v>457</v>
      </c>
      <c r="W196">
        <v>154009</v>
      </c>
      <c r="X196">
        <v>-17</v>
      </c>
      <c r="Y196">
        <v>-5729</v>
      </c>
      <c r="Z196">
        <v>28787757</v>
      </c>
      <c r="AB196">
        <v>379</v>
      </c>
      <c r="AC196">
        <v>127723</v>
      </c>
      <c r="AD196">
        <v>-256</v>
      </c>
      <c r="AE196">
        <v>-86272</v>
      </c>
      <c r="AF196">
        <v>28796360</v>
      </c>
      <c r="AH196">
        <v>-415</v>
      </c>
      <c r="AI196">
        <v>-139855</v>
      </c>
      <c r="AJ196">
        <v>194</v>
      </c>
      <c r="AK196">
        <v>65378</v>
      </c>
      <c r="AL196">
        <v>28772324</v>
      </c>
      <c r="AN196">
        <v>-198</v>
      </c>
      <c r="AO196">
        <v>-66726</v>
      </c>
      <c r="AP196">
        <v>412</v>
      </c>
      <c r="AQ196">
        <v>138844</v>
      </c>
      <c r="AR196">
        <v>28755024</v>
      </c>
    </row>
    <row r="197" spans="5:44" x14ac:dyDescent="0.25">
      <c r="E197">
        <v>8</v>
      </c>
      <c r="F197">
        <v>194</v>
      </c>
      <c r="G197">
        <f>B2+TRUNC(32*E197*SIN(14/E197))</f>
        <v>-321</v>
      </c>
      <c r="H197">
        <f t="shared" si="11"/>
        <v>-81</v>
      </c>
      <c r="I197">
        <f t="shared" si="12"/>
        <v>-27297</v>
      </c>
      <c r="J197">
        <f>C2+TRUNC(32*E197*COS(14/E197))</f>
        <v>1921</v>
      </c>
      <c r="K197">
        <f t="shared" si="13"/>
        <v>480</v>
      </c>
      <c r="L197">
        <f t="shared" si="14"/>
        <v>161760</v>
      </c>
      <c r="M197">
        <f t="shared" si="15"/>
        <v>36835810</v>
      </c>
      <c r="P197">
        <v>-84</v>
      </c>
      <c r="Q197">
        <v>-28308</v>
      </c>
      <c r="R197">
        <v>450</v>
      </c>
      <c r="S197">
        <v>151650</v>
      </c>
      <c r="T197">
        <v>28880047</v>
      </c>
      <c r="V197">
        <v>431</v>
      </c>
      <c r="W197">
        <v>145247</v>
      </c>
      <c r="X197">
        <v>-154</v>
      </c>
      <c r="Y197">
        <v>-51898</v>
      </c>
      <c r="Z197">
        <v>28795673</v>
      </c>
      <c r="AB197">
        <v>444</v>
      </c>
      <c r="AC197">
        <v>149628</v>
      </c>
      <c r="AD197">
        <v>-112</v>
      </c>
      <c r="AE197">
        <v>-37744</v>
      </c>
      <c r="AF197">
        <v>28828377</v>
      </c>
      <c r="AH197">
        <v>-427</v>
      </c>
      <c r="AI197">
        <v>-143899</v>
      </c>
      <c r="AJ197">
        <v>167</v>
      </c>
      <c r="AK197">
        <v>56279</v>
      </c>
      <c r="AL197">
        <v>28785353</v>
      </c>
      <c r="AN197">
        <v>-46</v>
      </c>
      <c r="AO197">
        <v>-15502</v>
      </c>
      <c r="AP197">
        <v>455</v>
      </c>
      <c r="AQ197">
        <v>153335</v>
      </c>
      <c r="AR197">
        <v>28840388</v>
      </c>
    </row>
    <row r="198" spans="5:44" x14ac:dyDescent="0.25">
      <c r="E198">
        <v>8</v>
      </c>
      <c r="F198">
        <v>195</v>
      </c>
      <c r="G198">
        <f>B2+TRUNC(32*E198*SIN(15/E198))</f>
        <v>-328</v>
      </c>
      <c r="H198">
        <f t="shared" ref="H198:H261" si="16">FLOOR(G198/4,1)</f>
        <v>-82</v>
      </c>
      <c r="I198">
        <f t="shared" ref="I198:I261" si="17">H198*337</f>
        <v>-27634</v>
      </c>
      <c r="J198">
        <f>C2+TRUNC(32*E198*COS(15/E198))</f>
        <v>1890</v>
      </c>
      <c r="K198">
        <f t="shared" ref="K198:K261" si="18">FLOOR(J198/4,1)</f>
        <v>472</v>
      </c>
      <c r="L198">
        <f t="shared" ref="L198:L261" si="19">K198*337</f>
        <v>159064</v>
      </c>
      <c r="M198">
        <f t="shared" si="15"/>
        <v>34662590</v>
      </c>
      <c r="P198">
        <v>15</v>
      </c>
      <c r="Q198">
        <v>5055</v>
      </c>
      <c r="R198">
        <v>458</v>
      </c>
      <c r="S198">
        <v>154346</v>
      </c>
      <c r="T198">
        <v>29028819</v>
      </c>
      <c r="V198">
        <v>418</v>
      </c>
      <c r="W198">
        <v>140866</v>
      </c>
      <c r="X198">
        <v>-187</v>
      </c>
      <c r="Y198">
        <v>-63019</v>
      </c>
      <c r="Z198">
        <v>28797459</v>
      </c>
      <c r="AB198">
        <v>410</v>
      </c>
      <c r="AC198">
        <v>138170</v>
      </c>
      <c r="AD198">
        <v>-205</v>
      </c>
      <c r="AE198">
        <v>-69085</v>
      </c>
      <c r="AF198">
        <v>28992297</v>
      </c>
      <c r="AH198">
        <v>-438</v>
      </c>
      <c r="AI198">
        <v>-147606</v>
      </c>
      <c r="AJ198">
        <v>134</v>
      </c>
      <c r="AK198">
        <v>45158</v>
      </c>
      <c r="AL198">
        <v>28804603</v>
      </c>
      <c r="AN198">
        <v>-143</v>
      </c>
      <c r="AO198">
        <v>-48191</v>
      </c>
      <c r="AP198">
        <v>435</v>
      </c>
      <c r="AQ198">
        <v>146595</v>
      </c>
      <c r="AR198">
        <v>28991470</v>
      </c>
    </row>
    <row r="199" spans="5:44" x14ac:dyDescent="0.25">
      <c r="E199">
        <v>8</v>
      </c>
      <c r="F199">
        <v>196</v>
      </c>
      <c r="G199">
        <f>B2+TRUNC(32*E199*SIN(16/E199))</f>
        <v>-340</v>
      </c>
      <c r="H199">
        <f t="shared" si="16"/>
        <v>-85</v>
      </c>
      <c r="I199">
        <f t="shared" si="17"/>
        <v>-28645</v>
      </c>
      <c r="J199">
        <f>C2+TRUNC(32*E199*COS(16/E199))</f>
        <v>1860</v>
      </c>
      <c r="K199">
        <f t="shared" si="18"/>
        <v>465</v>
      </c>
      <c r="L199">
        <f t="shared" si="19"/>
        <v>156705</v>
      </c>
      <c r="M199">
        <f t="shared" si="15"/>
        <v>32722060</v>
      </c>
      <c r="P199">
        <v>-16</v>
      </c>
      <c r="Q199">
        <v>-5392</v>
      </c>
      <c r="R199">
        <v>458</v>
      </c>
      <c r="S199">
        <v>154346</v>
      </c>
      <c r="T199">
        <v>29030975</v>
      </c>
      <c r="V199">
        <v>453</v>
      </c>
      <c r="W199">
        <v>152661</v>
      </c>
      <c r="X199">
        <v>-68</v>
      </c>
      <c r="Y199">
        <v>-22916</v>
      </c>
      <c r="Z199">
        <v>28855427</v>
      </c>
      <c r="AB199">
        <v>423</v>
      </c>
      <c r="AC199">
        <v>142551</v>
      </c>
      <c r="AD199">
        <v>-177</v>
      </c>
      <c r="AE199">
        <v>-59649</v>
      </c>
      <c r="AF199">
        <v>29016080</v>
      </c>
      <c r="AH199">
        <v>-387</v>
      </c>
      <c r="AI199">
        <v>-130419</v>
      </c>
      <c r="AJ199">
        <v>246</v>
      </c>
      <c r="AK199">
        <v>82902</v>
      </c>
      <c r="AL199">
        <v>28854086</v>
      </c>
      <c r="AN199">
        <v>-113</v>
      </c>
      <c r="AO199">
        <v>-38081</v>
      </c>
      <c r="AP199">
        <v>444</v>
      </c>
      <c r="AQ199">
        <v>149628</v>
      </c>
      <c r="AR199">
        <v>28997587</v>
      </c>
    </row>
    <row r="200" spans="5:44" x14ac:dyDescent="0.25">
      <c r="E200">
        <v>8</v>
      </c>
      <c r="F200">
        <v>197</v>
      </c>
      <c r="G200">
        <f>B2+TRUNC(32*E200*SIN(17/E200))</f>
        <v>-355</v>
      </c>
      <c r="H200">
        <f t="shared" si="16"/>
        <v>-89</v>
      </c>
      <c r="I200">
        <f t="shared" si="17"/>
        <v>-29993</v>
      </c>
      <c r="J200">
        <f>C2+TRUNC(32*E200*COS(17/E200))</f>
        <v>1832</v>
      </c>
      <c r="K200">
        <f t="shared" si="18"/>
        <v>458</v>
      </c>
      <c r="L200">
        <f t="shared" si="19"/>
        <v>154346</v>
      </c>
      <c r="M200">
        <f t="shared" si="15"/>
        <v>31042708</v>
      </c>
      <c r="P200">
        <v>46</v>
      </c>
      <c r="Q200">
        <v>15502</v>
      </c>
      <c r="R200">
        <v>457</v>
      </c>
      <c r="S200">
        <v>154009</v>
      </c>
      <c r="T200">
        <v>29167603</v>
      </c>
      <c r="V200">
        <v>448</v>
      </c>
      <c r="W200">
        <v>150976</v>
      </c>
      <c r="X200">
        <v>-99</v>
      </c>
      <c r="Y200">
        <v>-33363</v>
      </c>
      <c r="Z200">
        <v>29164354</v>
      </c>
      <c r="AB200">
        <v>396</v>
      </c>
      <c r="AC200">
        <v>133452</v>
      </c>
      <c r="AD200">
        <v>-232</v>
      </c>
      <c r="AE200">
        <v>-78184</v>
      </c>
      <c r="AF200">
        <v>29132514</v>
      </c>
      <c r="AH200">
        <v>-404</v>
      </c>
      <c r="AI200">
        <v>-136148</v>
      </c>
      <c r="AJ200">
        <v>219</v>
      </c>
      <c r="AK200">
        <v>73803</v>
      </c>
      <c r="AL200">
        <v>29149805</v>
      </c>
      <c r="AN200">
        <v>-172</v>
      </c>
      <c r="AO200">
        <v>-57964</v>
      </c>
      <c r="AP200">
        <v>425</v>
      </c>
      <c r="AQ200">
        <v>143225</v>
      </c>
      <c r="AR200">
        <v>29111256</v>
      </c>
    </row>
    <row r="201" spans="5:44" x14ac:dyDescent="0.25">
      <c r="E201">
        <v>8</v>
      </c>
      <c r="F201">
        <v>198</v>
      </c>
      <c r="G201">
        <f>B2+TRUNC(32*E201*SIN(18/E201))</f>
        <v>-373</v>
      </c>
      <c r="H201">
        <f t="shared" si="16"/>
        <v>-94</v>
      </c>
      <c r="I201">
        <f t="shared" si="17"/>
        <v>-31678</v>
      </c>
      <c r="J201">
        <f>C2+TRUNC(32*E201*COS(18/E201))</f>
        <v>1806</v>
      </c>
      <c r="K201">
        <f t="shared" si="18"/>
        <v>451</v>
      </c>
      <c r="L201">
        <f t="shared" si="19"/>
        <v>151987</v>
      </c>
      <c r="M201">
        <f t="shared" si="15"/>
        <v>29606918</v>
      </c>
      <c r="P201">
        <v>-67</v>
      </c>
      <c r="Q201">
        <v>-22579</v>
      </c>
      <c r="R201">
        <v>454</v>
      </c>
      <c r="S201">
        <v>152998</v>
      </c>
      <c r="T201">
        <v>29175208</v>
      </c>
      <c r="V201">
        <v>438</v>
      </c>
      <c r="W201">
        <v>147606</v>
      </c>
      <c r="X201">
        <v>-137</v>
      </c>
      <c r="Y201">
        <v>-46169</v>
      </c>
      <c r="Z201">
        <v>29191458</v>
      </c>
      <c r="AB201">
        <v>365</v>
      </c>
      <c r="AC201">
        <v>123005</v>
      </c>
      <c r="AD201">
        <v>-279</v>
      </c>
      <c r="AE201">
        <v>-94023</v>
      </c>
      <c r="AF201">
        <v>29168934</v>
      </c>
      <c r="AH201">
        <v>-421</v>
      </c>
      <c r="AI201">
        <v>-141877</v>
      </c>
      <c r="AJ201">
        <v>184</v>
      </c>
      <c r="AK201">
        <v>62008</v>
      </c>
      <c r="AL201">
        <v>29196869</v>
      </c>
      <c r="AN201">
        <v>-223</v>
      </c>
      <c r="AO201">
        <v>-75151</v>
      </c>
      <c r="AP201">
        <v>401</v>
      </c>
      <c r="AQ201">
        <v>135137</v>
      </c>
      <c r="AR201">
        <v>29152207</v>
      </c>
    </row>
    <row r="202" spans="5:44" x14ac:dyDescent="0.25">
      <c r="E202">
        <v>8</v>
      </c>
      <c r="F202">
        <v>199</v>
      </c>
      <c r="G202">
        <f>B2+TRUNC(32*E202*SIN(19/E202))</f>
        <v>-395</v>
      </c>
      <c r="H202">
        <f t="shared" si="16"/>
        <v>-99</v>
      </c>
      <c r="I202">
        <f t="shared" si="17"/>
        <v>-33363</v>
      </c>
      <c r="J202">
        <f>C2+TRUNC(32*E202*COS(19/E202))</f>
        <v>1782</v>
      </c>
      <c r="K202">
        <f t="shared" si="18"/>
        <v>445</v>
      </c>
      <c r="L202">
        <f t="shared" si="19"/>
        <v>149965</v>
      </c>
      <c r="M202">
        <f t="shared" si="15"/>
        <v>28413999</v>
      </c>
      <c r="P202">
        <v>101</v>
      </c>
      <c r="Q202">
        <v>34037</v>
      </c>
      <c r="R202">
        <v>448</v>
      </c>
      <c r="S202">
        <v>150976</v>
      </c>
      <c r="T202">
        <v>29179011</v>
      </c>
      <c r="V202">
        <v>459</v>
      </c>
      <c r="W202">
        <v>154683</v>
      </c>
      <c r="X202">
        <v>2</v>
      </c>
      <c r="Y202">
        <v>674</v>
      </c>
      <c r="Z202">
        <v>29281812</v>
      </c>
      <c r="AB202">
        <v>441</v>
      </c>
      <c r="AC202">
        <v>148617</v>
      </c>
      <c r="AD202">
        <v>-129</v>
      </c>
      <c r="AE202">
        <v>-43473</v>
      </c>
      <c r="AF202">
        <v>29193204</v>
      </c>
      <c r="AH202">
        <v>-345</v>
      </c>
      <c r="AI202">
        <v>-116265</v>
      </c>
      <c r="AJ202">
        <v>304</v>
      </c>
      <c r="AK202">
        <v>102448</v>
      </c>
      <c r="AL202">
        <v>29251603</v>
      </c>
      <c r="AN202">
        <v>-63</v>
      </c>
      <c r="AO202">
        <v>-21231</v>
      </c>
      <c r="AP202">
        <v>455</v>
      </c>
      <c r="AQ202">
        <v>153335</v>
      </c>
      <c r="AR202">
        <v>29175623</v>
      </c>
    </row>
    <row r="203" spans="5:44" x14ac:dyDescent="0.25">
      <c r="E203">
        <v>8</v>
      </c>
      <c r="F203">
        <v>200</v>
      </c>
      <c r="G203">
        <f>B2+TRUNC(32*E203*SIN(20/E203))</f>
        <v>-419</v>
      </c>
      <c r="H203">
        <f t="shared" si="16"/>
        <v>-105</v>
      </c>
      <c r="I203">
        <f t="shared" si="17"/>
        <v>-35385</v>
      </c>
      <c r="J203">
        <f>C2+TRUNC(32*E203*COS(20/E203))</f>
        <v>1761</v>
      </c>
      <c r="K203">
        <f t="shared" si="18"/>
        <v>440</v>
      </c>
      <c r="L203">
        <f t="shared" si="19"/>
        <v>148280</v>
      </c>
      <c r="M203">
        <f t="shared" ref="M203:M266" si="20">TRUNC((G203^2+J203^2)^2/390625)</f>
        <v>27485811</v>
      </c>
      <c r="P203">
        <v>67</v>
      </c>
      <c r="Q203">
        <v>22579</v>
      </c>
      <c r="R203">
        <v>455</v>
      </c>
      <c r="S203">
        <v>153335</v>
      </c>
      <c r="T203">
        <v>29382730</v>
      </c>
      <c r="V203">
        <v>459</v>
      </c>
      <c r="W203">
        <v>154683</v>
      </c>
      <c r="X203">
        <v>-25</v>
      </c>
      <c r="Y203">
        <v>-8425</v>
      </c>
      <c r="Z203">
        <v>29446251</v>
      </c>
      <c r="AB203">
        <v>386</v>
      </c>
      <c r="AC203">
        <v>130082</v>
      </c>
      <c r="AD203">
        <v>-251</v>
      </c>
      <c r="AE203">
        <v>-84587</v>
      </c>
      <c r="AF203">
        <v>29349297</v>
      </c>
      <c r="AH203">
        <v>-363</v>
      </c>
      <c r="AI203">
        <v>-122331</v>
      </c>
      <c r="AJ203">
        <v>283</v>
      </c>
      <c r="AK203">
        <v>95371</v>
      </c>
      <c r="AL203">
        <v>29403983</v>
      </c>
      <c r="AN203">
        <v>-192</v>
      </c>
      <c r="AO203">
        <v>-64704</v>
      </c>
      <c r="AP203">
        <v>418</v>
      </c>
      <c r="AQ203">
        <v>140866</v>
      </c>
      <c r="AR203">
        <v>29344929</v>
      </c>
    </row>
    <row r="204" spans="5:44" x14ac:dyDescent="0.25">
      <c r="E204">
        <v>8</v>
      </c>
      <c r="F204">
        <v>201</v>
      </c>
      <c r="G204">
        <f>B2+TRUNC(32*E204*SIN(21/E204))</f>
        <v>-446</v>
      </c>
      <c r="H204">
        <f t="shared" si="16"/>
        <v>-112</v>
      </c>
      <c r="I204">
        <f t="shared" si="17"/>
        <v>-37744</v>
      </c>
      <c r="J204">
        <f>C2+TRUNC(32*E204*COS(21/E204))</f>
        <v>1744</v>
      </c>
      <c r="K204">
        <f t="shared" si="18"/>
        <v>436</v>
      </c>
      <c r="L204">
        <f t="shared" si="19"/>
        <v>146932</v>
      </c>
      <c r="M204">
        <f t="shared" si="20"/>
        <v>26881354</v>
      </c>
      <c r="P204">
        <v>-37</v>
      </c>
      <c r="Q204">
        <v>-12469</v>
      </c>
      <c r="R204">
        <v>459</v>
      </c>
      <c r="S204">
        <v>154683</v>
      </c>
      <c r="T204">
        <v>29585940</v>
      </c>
      <c r="V204">
        <v>456</v>
      </c>
      <c r="W204">
        <v>153672</v>
      </c>
      <c r="X204">
        <v>-61</v>
      </c>
      <c r="Y204">
        <v>-20557</v>
      </c>
      <c r="Z204">
        <v>29549487</v>
      </c>
      <c r="AB204">
        <v>433</v>
      </c>
      <c r="AC204">
        <v>145921</v>
      </c>
      <c r="AD204">
        <v>-158</v>
      </c>
      <c r="AE204">
        <v>-53246</v>
      </c>
      <c r="AF204">
        <v>29580510</v>
      </c>
      <c r="AH204">
        <v>-385</v>
      </c>
      <c r="AI204">
        <v>-129745</v>
      </c>
      <c r="AJ204">
        <v>254</v>
      </c>
      <c r="AK204">
        <v>85598</v>
      </c>
      <c r="AL204">
        <v>29553575</v>
      </c>
      <c r="AN204">
        <v>-217</v>
      </c>
      <c r="AO204">
        <v>-73129</v>
      </c>
      <c r="AP204">
        <v>407</v>
      </c>
      <c r="AQ204">
        <v>137159</v>
      </c>
      <c r="AR204">
        <v>29569390</v>
      </c>
    </row>
    <row r="205" spans="5:44" x14ac:dyDescent="0.25">
      <c r="E205">
        <v>8</v>
      </c>
      <c r="F205">
        <v>202</v>
      </c>
      <c r="G205">
        <f>B2+TRUNC(32*E205*SIN(22/E205))</f>
        <v>-475</v>
      </c>
      <c r="H205">
        <f t="shared" si="16"/>
        <v>-119</v>
      </c>
      <c r="I205">
        <f t="shared" si="17"/>
        <v>-40103</v>
      </c>
      <c r="J205">
        <f>C2+TRUNC(32*E205*COS(22/E205))</f>
        <v>1730</v>
      </c>
      <c r="K205">
        <f t="shared" si="18"/>
        <v>432</v>
      </c>
      <c r="L205">
        <f t="shared" si="19"/>
        <v>145584</v>
      </c>
      <c r="M205">
        <f t="shared" si="20"/>
        <v>26518792</v>
      </c>
      <c r="P205">
        <v>94</v>
      </c>
      <c r="Q205">
        <v>31678</v>
      </c>
      <c r="R205">
        <v>451</v>
      </c>
      <c r="S205">
        <v>151987</v>
      </c>
      <c r="T205">
        <v>29646056</v>
      </c>
      <c r="V205">
        <v>430</v>
      </c>
      <c r="W205">
        <v>144910</v>
      </c>
      <c r="X205">
        <v>-165</v>
      </c>
      <c r="Y205">
        <v>-55605</v>
      </c>
      <c r="Z205">
        <v>29608990</v>
      </c>
      <c r="AB205">
        <v>371</v>
      </c>
      <c r="AC205">
        <v>125027</v>
      </c>
      <c r="AD205">
        <v>-274</v>
      </c>
      <c r="AE205">
        <v>-92338</v>
      </c>
      <c r="AF205">
        <v>29591406</v>
      </c>
      <c r="AH205">
        <v>-376</v>
      </c>
      <c r="AI205">
        <v>-126712</v>
      </c>
      <c r="AJ205">
        <v>266</v>
      </c>
      <c r="AK205">
        <v>89642</v>
      </c>
      <c r="AL205">
        <v>29565266</v>
      </c>
      <c r="AN205">
        <v>-94</v>
      </c>
      <c r="AO205">
        <v>-31678</v>
      </c>
      <c r="AP205">
        <v>451</v>
      </c>
      <c r="AQ205">
        <v>151987</v>
      </c>
      <c r="AR205">
        <v>29606918</v>
      </c>
    </row>
    <row r="206" spans="5:44" x14ac:dyDescent="0.25">
      <c r="E206">
        <v>8</v>
      </c>
      <c r="F206">
        <v>203</v>
      </c>
      <c r="G206">
        <f>B2+TRUNC(32*E206*SIN(23/E206))</f>
        <v>-505</v>
      </c>
      <c r="H206">
        <f t="shared" si="16"/>
        <v>-127</v>
      </c>
      <c r="I206">
        <f t="shared" si="17"/>
        <v>-42799</v>
      </c>
      <c r="J206">
        <f>C2+TRUNC(32*E206*COS(23/E206))</f>
        <v>1720</v>
      </c>
      <c r="K206">
        <f t="shared" si="18"/>
        <v>430</v>
      </c>
      <c r="L206">
        <f t="shared" si="19"/>
        <v>144910</v>
      </c>
      <c r="M206">
        <f t="shared" si="20"/>
        <v>26434816</v>
      </c>
      <c r="P206">
        <v>-95</v>
      </c>
      <c r="Q206">
        <v>-32015</v>
      </c>
      <c r="R206">
        <v>451</v>
      </c>
      <c r="S206">
        <v>151987</v>
      </c>
      <c r="T206">
        <v>29722175</v>
      </c>
      <c r="V206">
        <v>458</v>
      </c>
      <c r="W206">
        <v>154346</v>
      </c>
      <c r="X206">
        <v>-46</v>
      </c>
      <c r="Y206">
        <v>-15502</v>
      </c>
      <c r="Z206">
        <v>29612421</v>
      </c>
      <c r="AB206">
        <v>450</v>
      </c>
      <c r="AC206">
        <v>151650</v>
      </c>
      <c r="AD206">
        <v>-103</v>
      </c>
      <c r="AE206">
        <v>-34711</v>
      </c>
      <c r="AF206">
        <v>29720483</v>
      </c>
      <c r="AH206">
        <v>-328</v>
      </c>
      <c r="AI206">
        <v>-110536</v>
      </c>
      <c r="AJ206">
        <v>324</v>
      </c>
      <c r="AK206">
        <v>109188</v>
      </c>
      <c r="AL206">
        <v>29655482</v>
      </c>
      <c r="AN206">
        <v>-19</v>
      </c>
      <c r="AO206">
        <v>-6403</v>
      </c>
      <c r="AP206">
        <v>461</v>
      </c>
      <c r="AQ206">
        <v>155357</v>
      </c>
      <c r="AR206">
        <v>29697460</v>
      </c>
    </row>
    <row r="207" spans="5:44" x14ac:dyDescent="0.25">
      <c r="E207">
        <v>8</v>
      </c>
      <c r="F207">
        <v>204</v>
      </c>
      <c r="G207">
        <f>B2+TRUNC(32*E207*SIN(24/E207))</f>
        <v>-536</v>
      </c>
      <c r="H207">
        <f t="shared" si="16"/>
        <v>-134</v>
      </c>
      <c r="I207">
        <f t="shared" si="17"/>
        <v>-45158</v>
      </c>
      <c r="J207">
        <f>C2+TRUNC(32*E207*COS(24/E207))</f>
        <v>1713</v>
      </c>
      <c r="K207">
        <f t="shared" si="18"/>
        <v>428</v>
      </c>
      <c r="L207">
        <f t="shared" si="19"/>
        <v>144236</v>
      </c>
      <c r="M207">
        <f t="shared" si="20"/>
        <v>26570560</v>
      </c>
      <c r="P207">
        <v>-111</v>
      </c>
      <c r="Q207">
        <v>-37407</v>
      </c>
      <c r="R207">
        <v>448</v>
      </c>
      <c r="S207">
        <v>150976</v>
      </c>
      <c r="T207">
        <v>29724530</v>
      </c>
      <c r="V207">
        <v>424</v>
      </c>
      <c r="W207">
        <v>142888</v>
      </c>
      <c r="X207">
        <v>-181</v>
      </c>
      <c r="Y207">
        <v>-60997</v>
      </c>
      <c r="Z207">
        <v>29663011</v>
      </c>
      <c r="AB207">
        <v>453</v>
      </c>
      <c r="AC207">
        <v>152661</v>
      </c>
      <c r="AD207">
        <v>-86</v>
      </c>
      <c r="AE207">
        <v>-28982</v>
      </c>
      <c r="AF207">
        <v>29737302</v>
      </c>
      <c r="AH207">
        <v>-434</v>
      </c>
      <c r="AI207">
        <v>-146258</v>
      </c>
      <c r="AJ207">
        <v>158</v>
      </c>
      <c r="AK207">
        <v>53246</v>
      </c>
      <c r="AL207">
        <v>29662889</v>
      </c>
      <c r="AN207">
        <v>-36</v>
      </c>
      <c r="AO207">
        <v>-12132</v>
      </c>
      <c r="AP207">
        <v>460</v>
      </c>
      <c r="AQ207">
        <v>155020</v>
      </c>
      <c r="AR207">
        <v>29698994</v>
      </c>
    </row>
    <row r="208" spans="5:44" x14ac:dyDescent="0.25">
      <c r="E208">
        <v>8</v>
      </c>
      <c r="F208">
        <v>205</v>
      </c>
      <c r="G208">
        <f>B2+TRUNC(32*E208*SIN(25/E208))</f>
        <v>-568</v>
      </c>
      <c r="H208">
        <f t="shared" si="16"/>
        <v>-142</v>
      </c>
      <c r="I208">
        <f t="shared" si="17"/>
        <v>-47854</v>
      </c>
      <c r="J208">
        <f>C2+TRUNC(32*E208*COS(25/E208))</f>
        <v>1711</v>
      </c>
      <c r="K208">
        <f t="shared" si="18"/>
        <v>427</v>
      </c>
      <c r="L208">
        <f t="shared" si="19"/>
        <v>143899</v>
      </c>
      <c r="M208">
        <f t="shared" si="20"/>
        <v>27042412</v>
      </c>
      <c r="P208">
        <v>23</v>
      </c>
      <c r="Q208">
        <v>7751</v>
      </c>
      <c r="R208">
        <v>461</v>
      </c>
      <c r="S208">
        <v>155357</v>
      </c>
      <c r="T208">
        <v>29811407</v>
      </c>
      <c r="V208">
        <v>460</v>
      </c>
      <c r="W208">
        <v>155020</v>
      </c>
      <c r="X208">
        <v>29</v>
      </c>
      <c r="Y208">
        <v>9773</v>
      </c>
      <c r="Z208">
        <v>29705464</v>
      </c>
      <c r="AB208">
        <v>429</v>
      </c>
      <c r="AC208">
        <v>144573</v>
      </c>
      <c r="AD208">
        <v>-171</v>
      </c>
      <c r="AE208">
        <v>-57627</v>
      </c>
      <c r="AF208">
        <v>29787930</v>
      </c>
      <c r="AH208">
        <v>-439</v>
      </c>
      <c r="AI208">
        <v>-147943</v>
      </c>
      <c r="AJ208">
        <v>142</v>
      </c>
      <c r="AK208">
        <v>47854</v>
      </c>
      <c r="AL208">
        <v>29720762</v>
      </c>
      <c r="AN208">
        <v>-151</v>
      </c>
      <c r="AO208">
        <v>-50887</v>
      </c>
      <c r="AP208">
        <v>436</v>
      </c>
      <c r="AQ208">
        <v>146932</v>
      </c>
      <c r="AR208">
        <v>29765160</v>
      </c>
    </row>
    <row r="209" spans="5:44" x14ac:dyDescent="0.25">
      <c r="E209">
        <v>8</v>
      </c>
      <c r="F209">
        <v>206</v>
      </c>
      <c r="G209">
        <f>B2+TRUNC(32*E209*SIN(26/E209))</f>
        <v>-599</v>
      </c>
      <c r="H209">
        <f t="shared" si="16"/>
        <v>-150</v>
      </c>
      <c r="I209">
        <f t="shared" si="17"/>
        <v>-50550</v>
      </c>
      <c r="J209">
        <f>C2+TRUNC(32*E209*COS(26/E209))</f>
        <v>1712</v>
      </c>
      <c r="K209">
        <f t="shared" si="18"/>
        <v>428</v>
      </c>
      <c r="L209">
        <f t="shared" si="19"/>
        <v>144236</v>
      </c>
      <c r="M209">
        <f t="shared" si="20"/>
        <v>27705400</v>
      </c>
      <c r="P209">
        <v>-49</v>
      </c>
      <c r="Q209">
        <v>-16513</v>
      </c>
      <c r="R209">
        <v>459</v>
      </c>
      <c r="S209">
        <v>154683</v>
      </c>
      <c r="T209">
        <v>29813242</v>
      </c>
      <c r="V209">
        <v>437</v>
      </c>
      <c r="W209">
        <v>147269</v>
      </c>
      <c r="X209">
        <v>-149</v>
      </c>
      <c r="Y209">
        <v>-50213</v>
      </c>
      <c r="Z209">
        <v>29820790</v>
      </c>
      <c r="AB209">
        <v>409</v>
      </c>
      <c r="AC209">
        <v>137833</v>
      </c>
      <c r="AD209">
        <v>-213</v>
      </c>
      <c r="AE209">
        <v>-71781</v>
      </c>
      <c r="AF209">
        <v>29806795</v>
      </c>
      <c r="AH209">
        <v>-352</v>
      </c>
      <c r="AI209">
        <v>-118624</v>
      </c>
      <c r="AJ209">
        <v>299</v>
      </c>
      <c r="AK209">
        <v>100763</v>
      </c>
      <c r="AL209">
        <v>29803563</v>
      </c>
      <c r="AN209">
        <v>-107</v>
      </c>
      <c r="AO209">
        <v>-36059</v>
      </c>
      <c r="AP209">
        <v>449</v>
      </c>
      <c r="AQ209">
        <v>151313</v>
      </c>
      <c r="AR209">
        <v>29779896</v>
      </c>
    </row>
    <row r="210" spans="5:44" x14ac:dyDescent="0.25">
      <c r="E210">
        <v>8</v>
      </c>
      <c r="F210">
        <v>207</v>
      </c>
      <c r="G210">
        <f>B2+TRUNC(32*E210*SIN(27/E210))</f>
        <v>-631</v>
      </c>
      <c r="H210">
        <f t="shared" si="16"/>
        <v>-158</v>
      </c>
      <c r="I210">
        <f t="shared" si="17"/>
        <v>-53246</v>
      </c>
      <c r="J210">
        <f>C2+TRUNC(32*E210*COS(27/E210))</f>
        <v>1717</v>
      </c>
      <c r="K210">
        <f t="shared" si="18"/>
        <v>429</v>
      </c>
      <c r="L210">
        <f t="shared" si="19"/>
        <v>144573</v>
      </c>
      <c r="M210">
        <f t="shared" si="20"/>
        <v>28665316</v>
      </c>
      <c r="P210">
        <v>-24</v>
      </c>
      <c r="Q210">
        <v>-8088</v>
      </c>
      <c r="R210">
        <v>461</v>
      </c>
      <c r="S210">
        <v>155357</v>
      </c>
      <c r="T210">
        <v>29814640</v>
      </c>
      <c r="V210">
        <v>462</v>
      </c>
      <c r="W210">
        <v>155694</v>
      </c>
      <c r="X210">
        <v>-5</v>
      </c>
      <c r="Y210">
        <v>-1685</v>
      </c>
      <c r="Z210">
        <v>29928794</v>
      </c>
      <c r="AB210">
        <v>438</v>
      </c>
      <c r="AC210">
        <v>147606</v>
      </c>
      <c r="AD210">
        <v>-147</v>
      </c>
      <c r="AE210">
        <v>-49539</v>
      </c>
      <c r="AF210">
        <v>29839089</v>
      </c>
      <c r="AH210">
        <v>-428</v>
      </c>
      <c r="AI210">
        <v>-144236</v>
      </c>
      <c r="AJ210">
        <v>175</v>
      </c>
      <c r="AK210">
        <v>58975</v>
      </c>
      <c r="AL210">
        <v>29839561</v>
      </c>
      <c r="AN210">
        <v>-82</v>
      </c>
      <c r="AO210">
        <v>-27634</v>
      </c>
      <c r="AP210">
        <v>454</v>
      </c>
      <c r="AQ210">
        <v>152998</v>
      </c>
      <c r="AR210">
        <v>29792383</v>
      </c>
    </row>
    <row r="211" spans="5:44" x14ac:dyDescent="0.25">
      <c r="E211">
        <v>8</v>
      </c>
      <c r="F211">
        <v>208</v>
      </c>
      <c r="G211">
        <f>B2+TRUNC(32*E211*SIN(28/E211))</f>
        <v>-661</v>
      </c>
      <c r="H211">
        <f t="shared" si="16"/>
        <v>-166</v>
      </c>
      <c r="I211">
        <f t="shared" si="17"/>
        <v>-55942</v>
      </c>
      <c r="J211">
        <f>C2+TRUNC(32*E211*COS(28/E211))</f>
        <v>1727</v>
      </c>
      <c r="K211">
        <f t="shared" si="18"/>
        <v>431</v>
      </c>
      <c r="L211">
        <f t="shared" si="19"/>
        <v>145247</v>
      </c>
      <c r="M211">
        <f t="shared" si="20"/>
        <v>29933154</v>
      </c>
      <c r="P211">
        <v>-78</v>
      </c>
      <c r="Q211">
        <v>-26286</v>
      </c>
      <c r="R211">
        <v>455</v>
      </c>
      <c r="S211">
        <v>153335</v>
      </c>
      <c r="T211">
        <v>29932786</v>
      </c>
      <c r="V211">
        <v>446</v>
      </c>
      <c r="W211">
        <v>150302</v>
      </c>
      <c r="X211">
        <v>-120</v>
      </c>
      <c r="Y211">
        <v>-40440</v>
      </c>
      <c r="Z211">
        <v>29929425</v>
      </c>
      <c r="AB211">
        <v>446</v>
      </c>
      <c r="AC211">
        <v>150302</v>
      </c>
      <c r="AD211">
        <v>-119</v>
      </c>
      <c r="AE211">
        <v>-40103</v>
      </c>
      <c r="AF211">
        <v>29879289</v>
      </c>
      <c r="AH211">
        <v>-416</v>
      </c>
      <c r="AI211">
        <v>-140192</v>
      </c>
      <c r="AJ211">
        <v>203</v>
      </c>
      <c r="AK211">
        <v>68411</v>
      </c>
      <c r="AL211">
        <v>29970596</v>
      </c>
      <c r="AN211">
        <v>-53</v>
      </c>
      <c r="AO211">
        <v>-17861</v>
      </c>
      <c r="AP211">
        <v>459</v>
      </c>
      <c r="AQ211">
        <v>154683</v>
      </c>
      <c r="AR211">
        <v>29862587</v>
      </c>
    </row>
    <row r="212" spans="5:44" x14ac:dyDescent="0.25">
      <c r="E212">
        <v>8</v>
      </c>
      <c r="F212">
        <v>209</v>
      </c>
      <c r="G212">
        <f>B2+TRUNC(32*E212*SIN(29/E212))</f>
        <v>-690</v>
      </c>
      <c r="H212">
        <f t="shared" si="16"/>
        <v>-173</v>
      </c>
      <c r="I212">
        <f t="shared" si="17"/>
        <v>-58301</v>
      </c>
      <c r="J212">
        <f>C2+TRUNC(32*E212*COS(29/E212))</f>
        <v>1740</v>
      </c>
      <c r="K212">
        <f t="shared" si="18"/>
        <v>435</v>
      </c>
      <c r="L212">
        <f t="shared" si="19"/>
        <v>146595</v>
      </c>
      <c r="M212">
        <f t="shared" si="20"/>
        <v>31426339</v>
      </c>
      <c r="P212">
        <v>38</v>
      </c>
      <c r="Q212">
        <v>12806</v>
      </c>
      <c r="R212">
        <v>460</v>
      </c>
      <c r="S212">
        <v>155020</v>
      </c>
      <c r="T212">
        <v>29943799</v>
      </c>
      <c r="V212">
        <v>450</v>
      </c>
      <c r="W212">
        <v>151650</v>
      </c>
      <c r="X212">
        <v>-107</v>
      </c>
      <c r="Y212">
        <v>-36059</v>
      </c>
      <c r="Z212">
        <v>29983579</v>
      </c>
      <c r="AB212">
        <v>403</v>
      </c>
      <c r="AC212">
        <v>135811</v>
      </c>
      <c r="AD212">
        <v>-227</v>
      </c>
      <c r="AE212">
        <v>-76499</v>
      </c>
      <c r="AF212">
        <v>29900231</v>
      </c>
      <c r="AH212">
        <v>-410</v>
      </c>
      <c r="AI212">
        <v>-138170</v>
      </c>
      <c r="AJ212">
        <v>215</v>
      </c>
      <c r="AK212">
        <v>72455</v>
      </c>
      <c r="AL212">
        <v>30046552</v>
      </c>
      <c r="AN212">
        <v>-166</v>
      </c>
      <c r="AO212">
        <v>-55942</v>
      </c>
      <c r="AP212">
        <v>431</v>
      </c>
      <c r="AQ212">
        <v>145247</v>
      </c>
      <c r="AR212">
        <v>29933154</v>
      </c>
    </row>
    <row r="213" spans="5:44" x14ac:dyDescent="0.25">
      <c r="E213">
        <v>8</v>
      </c>
      <c r="F213">
        <v>210</v>
      </c>
      <c r="G213">
        <f>B2+TRUNC(32*E213*SIN(30/E213))</f>
        <v>-718</v>
      </c>
      <c r="H213">
        <f t="shared" si="16"/>
        <v>-180</v>
      </c>
      <c r="I213">
        <f t="shared" si="17"/>
        <v>-60660</v>
      </c>
      <c r="J213">
        <f>C2+TRUNC(32*E213*COS(30/E213))</f>
        <v>1756</v>
      </c>
      <c r="K213">
        <f t="shared" si="18"/>
        <v>439</v>
      </c>
      <c r="L213">
        <f t="shared" si="19"/>
        <v>147943</v>
      </c>
      <c r="M213">
        <f t="shared" si="20"/>
        <v>33160276</v>
      </c>
      <c r="P213">
        <v>59</v>
      </c>
      <c r="Q213">
        <v>19883</v>
      </c>
      <c r="R213">
        <v>458</v>
      </c>
      <c r="S213">
        <v>154346</v>
      </c>
      <c r="T213">
        <v>30010570</v>
      </c>
      <c r="V213">
        <v>462</v>
      </c>
      <c r="W213">
        <v>155694</v>
      </c>
      <c r="X213">
        <v>21</v>
      </c>
      <c r="Y213">
        <v>7077</v>
      </c>
      <c r="Z213">
        <v>30178340</v>
      </c>
      <c r="AB213">
        <v>392</v>
      </c>
      <c r="AC213">
        <v>132104</v>
      </c>
      <c r="AD213">
        <v>-245</v>
      </c>
      <c r="AE213">
        <v>-82565</v>
      </c>
      <c r="AF213">
        <v>29980635</v>
      </c>
      <c r="AH213">
        <v>-335</v>
      </c>
      <c r="AI213">
        <v>-112895</v>
      </c>
      <c r="AJ213">
        <v>319</v>
      </c>
      <c r="AK213">
        <v>107503</v>
      </c>
      <c r="AL213">
        <v>30096406</v>
      </c>
      <c r="AN213">
        <v>-186</v>
      </c>
      <c r="AO213">
        <v>-62682</v>
      </c>
      <c r="AP213">
        <v>423</v>
      </c>
      <c r="AQ213">
        <v>142551</v>
      </c>
      <c r="AR213">
        <v>29979672</v>
      </c>
    </row>
    <row r="214" spans="5:44" x14ac:dyDescent="0.25">
      <c r="E214">
        <v>8</v>
      </c>
      <c r="F214">
        <v>211</v>
      </c>
      <c r="G214">
        <f>B2+TRUNC(32*E214*SIN(31/E214))</f>
        <v>-743</v>
      </c>
      <c r="H214">
        <f t="shared" si="16"/>
        <v>-186</v>
      </c>
      <c r="I214">
        <f t="shared" si="17"/>
        <v>-62682</v>
      </c>
      <c r="J214">
        <f>C2+TRUNC(32*E214*COS(31/E214))</f>
        <v>1776</v>
      </c>
      <c r="K214">
        <f t="shared" si="18"/>
        <v>444</v>
      </c>
      <c r="L214">
        <f t="shared" si="19"/>
        <v>149628</v>
      </c>
      <c r="M214">
        <f t="shared" si="20"/>
        <v>35164425</v>
      </c>
      <c r="P214">
        <v>86</v>
      </c>
      <c r="Q214">
        <v>28982</v>
      </c>
      <c r="R214">
        <v>454</v>
      </c>
      <c r="S214">
        <v>152998</v>
      </c>
      <c r="T214">
        <v>30103569</v>
      </c>
      <c r="V214">
        <v>462</v>
      </c>
      <c r="W214">
        <v>155694</v>
      </c>
      <c r="X214">
        <v>-33</v>
      </c>
      <c r="Y214">
        <v>-11121</v>
      </c>
      <c r="Z214">
        <v>30222937</v>
      </c>
      <c r="AB214">
        <v>377</v>
      </c>
      <c r="AC214">
        <v>127049</v>
      </c>
      <c r="AD214">
        <v>-268</v>
      </c>
      <c r="AE214">
        <v>-90316</v>
      </c>
      <c r="AF214">
        <v>30105571</v>
      </c>
      <c r="AH214">
        <v>-370</v>
      </c>
      <c r="AI214">
        <v>-124690</v>
      </c>
      <c r="AJ214">
        <v>278</v>
      </c>
      <c r="AK214">
        <v>93686</v>
      </c>
      <c r="AL214">
        <v>30181838</v>
      </c>
      <c r="AN214">
        <v>-211</v>
      </c>
      <c r="AO214">
        <v>-71107</v>
      </c>
      <c r="AP214">
        <v>412</v>
      </c>
      <c r="AQ214">
        <v>138844</v>
      </c>
      <c r="AR214">
        <v>30114298</v>
      </c>
    </row>
    <row r="215" spans="5:44" x14ac:dyDescent="0.25">
      <c r="E215">
        <v>8</v>
      </c>
      <c r="F215">
        <v>212</v>
      </c>
      <c r="G215">
        <f>B2+TRUNC(32*E215*SIN(32/E215))</f>
        <v>-765</v>
      </c>
      <c r="H215">
        <f t="shared" si="16"/>
        <v>-192</v>
      </c>
      <c r="I215">
        <f t="shared" si="17"/>
        <v>-64704</v>
      </c>
      <c r="J215">
        <f>C2+TRUNC(32*E215*COS(32/E215))</f>
        <v>1799</v>
      </c>
      <c r="K215">
        <f t="shared" si="18"/>
        <v>449</v>
      </c>
      <c r="L215">
        <f t="shared" si="19"/>
        <v>151313</v>
      </c>
      <c r="M215">
        <f t="shared" si="20"/>
        <v>37388352</v>
      </c>
      <c r="P215">
        <v>-61</v>
      </c>
      <c r="Q215">
        <v>-20557</v>
      </c>
      <c r="R215">
        <v>459</v>
      </c>
      <c r="S215">
        <v>154683</v>
      </c>
      <c r="T215">
        <v>30302558</v>
      </c>
      <c r="V215">
        <v>444</v>
      </c>
      <c r="W215">
        <v>149628</v>
      </c>
      <c r="X215">
        <v>-132</v>
      </c>
      <c r="Y215">
        <v>-44484</v>
      </c>
      <c r="Z215">
        <v>30276634</v>
      </c>
      <c r="AB215">
        <v>443</v>
      </c>
      <c r="AC215">
        <v>149291</v>
      </c>
      <c r="AD215">
        <v>-137</v>
      </c>
      <c r="AE215">
        <v>-46169</v>
      </c>
      <c r="AF215">
        <v>30303774</v>
      </c>
      <c r="AH215">
        <v>-422</v>
      </c>
      <c r="AI215">
        <v>-142214</v>
      </c>
      <c r="AJ215">
        <v>192</v>
      </c>
      <c r="AK215">
        <v>64704</v>
      </c>
      <c r="AL215">
        <v>30274099</v>
      </c>
      <c r="AN215">
        <v>-71</v>
      </c>
      <c r="AO215">
        <v>-23927</v>
      </c>
      <c r="AP215">
        <v>458</v>
      </c>
      <c r="AQ215">
        <v>154346</v>
      </c>
      <c r="AR215">
        <v>30283678</v>
      </c>
    </row>
    <row r="216" spans="5:44" x14ac:dyDescent="0.25">
      <c r="E216">
        <v>8</v>
      </c>
      <c r="F216">
        <v>213</v>
      </c>
      <c r="G216">
        <f>B2+TRUNC(32*E216*SIN(33/E216))</f>
        <v>-785</v>
      </c>
      <c r="H216">
        <f t="shared" si="16"/>
        <v>-197</v>
      </c>
      <c r="I216">
        <f t="shared" si="17"/>
        <v>-66389</v>
      </c>
      <c r="J216">
        <f>C2+TRUNC(32*E216*COS(33/E216))</f>
        <v>1825</v>
      </c>
      <c r="K216">
        <f t="shared" si="18"/>
        <v>456</v>
      </c>
      <c r="L216">
        <f t="shared" si="19"/>
        <v>153672</v>
      </c>
      <c r="M216">
        <f t="shared" si="20"/>
        <v>39878719</v>
      </c>
      <c r="P216">
        <v>-1</v>
      </c>
      <c r="Q216">
        <v>-337</v>
      </c>
      <c r="R216">
        <v>464</v>
      </c>
      <c r="S216">
        <v>156368</v>
      </c>
      <c r="T216">
        <v>30443291</v>
      </c>
      <c r="V216">
        <v>456</v>
      </c>
      <c r="W216">
        <v>153672</v>
      </c>
      <c r="X216">
        <v>-86</v>
      </c>
      <c r="Y216">
        <v>-28982</v>
      </c>
      <c r="Z216">
        <v>30427826</v>
      </c>
      <c r="AB216">
        <v>422</v>
      </c>
      <c r="AC216">
        <v>142214</v>
      </c>
      <c r="AD216">
        <v>-192</v>
      </c>
      <c r="AE216">
        <v>-64704</v>
      </c>
      <c r="AF216">
        <v>30398444</v>
      </c>
      <c r="AH216">
        <v>-401</v>
      </c>
      <c r="AI216">
        <v>-135137</v>
      </c>
      <c r="AJ216">
        <v>235</v>
      </c>
      <c r="AK216">
        <v>79195</v>
      </c>
      <c r="AL216">
        <v>30447123</v>
      </c>
      <c r="AN216">
        <v>-129</v>
      </c>
      <c r="AO216">
        <v>-43473</v>
      </c>
      <c r="AP216">
        <v>446</v>
      </c>
      <c r="AQ216">
        <v>150302</v>
      </c>
      <c r="AR216">
        <v>30414819</v>
      </c>
    </row>
    <row r="217" spans="5:44" x14ac:dyDescent="0.25">
      <c r="E217">
        <v>8</v>
      </c>
      <c r="F217">
        <v>214</v>
      </c>
      <c r="G217">
        <f>B2+TRUNC(32*E217*SIN(34/E217))</f>
        <v>-801</v>
      </c>
      <c r="H217">
        <f t="shared" si="16"/>
        <v>-201</v>
      </c>
      <c r="I217">
        <f t="shared" si="17"/>
        <v>-67737</v>
      </c>
      <c r="J217">
        <f>C2+TRUNC(32*E217*COS(34/E217))</f>
        <v>1852</v>
      </c>
      <c r="K217">
        <f t="shared" si="18"/>
        <v>463</v>
      </c>
      <c r="L217">
        <f t="shared" si="19"/>
        <v>156031</v>
      </c>
      <c r="M217">
        <f t="shared" si="20"/>
        <v>42437511</v>
      </c>
      <c r="P217">
        <v>6</v>
      </c>
      <c r="Q217">
        <v>2022</v>
      </c>
      <c r="R217">
        <v>464</v>
      </c>
      <c r="S217">
        <v>156368</v>
      </c>
      <c r="T217">
        <v>30521523</v>
      </c>
      <c r="V217">
        <v>457</v>
      </c>
      <c r="W217">
        <v>154009</v>
      </c>
      <c r="X217">
        <v>-78</v>
      </c>
      <c r="Y217">
        <v>-26286</v>
      </c>
      <c r="Z217">
        <v>30457718</v>
      </c>
      <c r="AB217">
        <v>419</v>
      </c>
      <c r="AC217">
        <v>141203</v>
      </c>
      <c r="AD217">
        <v>-200</v>
      </c>
      <c r="AE217">
        <v>-67400</v>
      </c>
      <c r="AF217">
        <v>30514363</v>
      </c>
      <c r="AH217">
        <v>-359</v>
      </c>
      <c r="AI217">
        <v>-120983</v>
      </c>
      <c r="AJ217">
        <v>295</v>
      </c>
      <c r="AK217">
        <v>99415</v>
      </c>
      <c r="AL217">
        <v>30490133</v>
      </c>
      <c r="AN217">
        <v>-137</v>
      </c>
      <c r="AO217">
        <v>-46169</v>
      </c>
      <c r="AP217">
        <v>444</v>
      </c>
      <c r="AQ217">
        <v>149628</v>
      </c>
      <c r="AR217">
        <v>30491618</v>
      </c>
    </row>
    <row r="218" spans="5:44" x14ac:dyDescent="0.25">
      <c r="E218">
        <v>8</v>
      </c>
      <c r="F218">
        <v>215</v>
      </c>
      <c r="G218">
        <f>B2+TRUNC(32*E218*SIN(35/E218))</f>
        <v>-813</v>
      </c>
      <c r="H218">
        <f t="shared" si="16"/>
        <v>-204</v>
      </c>
      <c r="I218">
        <f t="shared" si="17"/>
        <v>-68748</v>
      </c>
      <c r="J218">
        <f>C2+TRUNC(32*E218*COS(35/E218))</f>
        <v>1882</v>
      </c>
      <c r="K218">
        <f t="shared" si="18"/>
        <v>470</v>
      </c>
      <c r="L218">
        <f t="shared" si="19"/>
        <v>158390</v>
      </c>
      <c r="M218">
        <f t="shared" si="20"/>
        <v>45220632</v>
      </c>
      <c r="P218">
        <v>79</v>
      </c>
      <c r="Q218">
        <v>26623</v>
      </c>
      <c r="R218">
        <v>458</v>
      </c>
      <c r="S218">
        <v>154346</v>
      </c>
      <c r="T218">
        <v>30653992</v>
      </c>
      <c r="V218">
        <v>464</v>
      </c>
      <c r="W218">
        <v>156368</v>
      </c>
      <c r="X218">
        <v>-13</v>
      </c>
      <c r="Y218">
        <v>-4381</v>
      </c>
      <c r="Z218">
        <v>30554627</v>
      </c>
      <c r="AB218">
        <v>383</v>
      </c>
      <c r="AC218">
        <v>129071</v>
      </c>
      <c r="AD218">
        <v>-263</v>
      </c>
      <c r="AE218">
        <v>-88631</v>
      </c>
      <c r="AF218">
        <v>30607573</v>
      </c>
      <c r="AH218">
        <v>-397</v>
      </c>
      <c r="AI218">
        <v>-133789</v>
      </c>
      <c r="AJ218">
        <v>242</v>
      </c>
      <c r="AK218">
        <v>81554</v>
      </c>
      <c r="AL218">
        <v>30491353</v>
      </c>
      <c r="AN218">
        <v>-204</v>
      </c>
      <c r="AO218">
        <v>-68748</v>
      </c>
      <c r="AP218">
        <v>417</v>
      </c>
      <c r="AQ218">
        <v>140529</v>
      </c>
      <c r="AR218">
        <v>30613593</v>
      </c>
    </row>
    <row r="219" spans="5:44" x14ac:dyDescent="0.25">
      <c r="E219">
        <v>8</v>
      </c>
      <c r="F219">
        <v>216</v>
      </c>
      <c r="G219">
        <f>B2+TRUNC(32*E219*SIN(36/E219))</f>
        <v>-822</v>
      </c>
      <c r="H219">
        <f t="shared" si="16"/>
        <v>-206</v>
      </c>
      <c r="I219">
        <f t="shared" si="17"/>
        <v>-69422</v>
      </c>
      <c r="J219">
        <f>C2+TRUNC(32*E219*COS(36/E219))</f>
        <v>1913</v>
      </c>
      <c r="K219">
        <f t="shared" si="18"/>
        <v>478</v>
      </c>
      <c r="L219">
        <f t="shared" si="19"/>
        <v>161086</v>
      </c>
      <c r="M219">
        <f t="shared" si="20"/>
        <v>48113711</v>
      </c>
      <c r="P219">
        <v>-9</v>
      </c>
      <c r="Q219">
        <v>-3033</v>
      </c>
      <c r="R219">
        <v>465</v>
      </c>
      <c r="S219">
        <v>156705</v>
      </c>
      <c r="T219">
        <v>30663170</v>
      </c>
      <c r="V219">
        <v>461</v>
      </c>
      <c r="W219">
        <v>155357</v>
      </c>
      <c r="X219">
        <v>-55</v>
      </c>
      <c r="Y219">
        <v>-18535</v>
      </c>
      <c r="Z219">
        <v>30628396</v>
      </c>
      <c r="AB219">
        <v>426</v>
      </c>
      <c r="AC219">
        <v>143562</v>
      </c>
      <c r="AD219">
        <v>-186</v>
      </c>
      <c r="AE219">
        <v>-62682</v>
      </c>
      <c r="AF219">
        <v>30638740</v>
      </c>
      <c r="AH219">
        <v>-440</v>
      </c>
      <c r="AI219">
        <v>-148280</v>
      </c>
      <c r="AJ219">
        <v>150</v>
      </c>
      <c r="AK219">
        <v>50550</v>
      </c>
      <c r="AL219">
        <v>30563772</v>
      </c>
      <c r="AN219">
        <v>-27</v>
      </c>
      <c r="AO219">
        <v>-9099</v>
      </c>
      <c r="AP219">
        <v>464</v>
      </c>
      <c r="AQ219">
        <v>156368</v>
      </c>
      <c r="AR219">
        <v>30637978</v>
      </c>
    </row>
    <row r="220" spans="5:44" x14ac:dyDescent="0.25">
      <c r="E220">
        <v>8</v>
      </c>
      <c r="F220">
        <v>217</v>
      </c>
      <c r="G220">
        <f>B2+TRUNC(32*E220*SIN(37/E220))</f>
        <v>-827</v>
      </c>
      <c r="H220">
        <f t="shared" si="16"/>
        <v>-207</v>
      </c>
      <c r="I220">
        <f t="shared" si="17"/>
        <v>-69759</v>
      </c>
      <c r="J220">
        <f>C2+TRUNC(32*E220*COS(37/E220))</f>
        <v>1944</v>
      </c>
      <c r="K220">
        <f t="shared" si="18"/>
        <v>486</v>
      </c>
      <c r="L220">
        <f t="shared" si="19"/>
        <v>163782</v>
      </c>
      <c r="M220">
        <f t="shared" si="20"/>
        <v>50992509</v>
      </c>
      <c r="P220">
        <v>-105</v>
      </c>
      <c r="Q220">
        <v>-35385</v>
      </c>
      <c r="R220">
        <v>453</v>
      </c>
      <c r="S220">
        <v>152661</v>
      </c>
      <c r="T220">
        <v>30677295</v>
      </c>
      <c r="V220">
        <v>430</v>
      </c>
      <c r="W220">
        <v>144910</v>
      </c>
      <c r="X220">
        <v>-176</v>
      </c>
      <c r="Y220">
        <v>-59312</v>
      </c>
      <c r="Z220">
        <v>30638315</v>
      </c>
      <c r="AB220">
        <v>398</v>
      </c>
      <c r="AC220">
        <v>134126</v>
      </c>
      <c r="AD220">
        <v>-240</v>
      </c>
      <c r="AE220">
        <v>-80880</v>
      </c>
      <c r="AF220">
        <v>30678996</v>
      </c>
      <c r="AH220">
        <v>-384</v>
      </c>
      <c r="AI220">
        <v>-129408</v>
      </c>
      <c r="AJ220">
        <v>262</v>
      </c>
      <c r="AK220">
        <v>88294</v>
      </c>
      <c r="AL220">
        <v>30604794</v>
      </c>
      <c r="AN220">
        <v>-179</v>
      </c>
      <c r="AO220">
        <v>-60323</v>
      </c>
      <c r="AP220">
        <v>429</v>
      </c>
      <c r="AQ220">
        <v>144573</v>
      </c>
      <c r="AR220">
        <v>30660495</v>
      </c>
    </row>
    <row r="221" spans="5:44" x14ac:dyDescent="0.25">
      <c r="E221">
        <v>8</v>
      </c>
      <c r="F221">
        <v>218</v>
      </c>
      <c r="G221">
        <f>B2+TRUNC(32*E221*SIN(38/E221))</f>
        <v>-827</v>
      </c>
      <c r="H221">
        <f t="shared" si="16"/>
        <v>-207</v>
      </c>
      <c r="I221">
        <f t="shared" si="17"/>
        <v>-69759</v>
      </c>
      <c r="J221">
        <f>C2+TRUNC(32*E221*COS(38/E221))</f>
        <v>1975</v>
      </c>
      <c r="K221">
        <f t="shared" si="18"/>
        <v>493</v>
      </c>
      <c r="L221">
        <f t="shared" si="19"/>
        <v>166141</v>
      </c>
      <c r="M221">
        <f t="shared" si="20"/>
        <v>53806426</v>
      </c>
      <c r="P221">
        <v>-88</v>
      </c>
      <c r="Q221">
        <v>-29656</v>
      </c>
      <c r="R221">
        <v>457</v>
      </c>
      <c r="S221">
        <v>154009</v>
      </c>
      <c r="T221">
        <v>30744594</v>
      </c>
      <c r="V221">
        <v>436</v>
      </c>
      <c r="W221">
        <v>146932</v>
      </c>
      <c r="X221">
        <v>-160</v>
      </c>
      <c r="Y221">
        <v>-53920</v>
      </c>
      <c r="Z221">
        <v>30653142</v>
      </c>
      <c r="AB221">
        <v>455</v>
      </c>
      <c r="AC221">
        <v>153335</v>
      </c>
      <c r="AD221">
        <v>-94</v>
      </c>
      <c r="AE221">
        <v>-31678</v>
      </c>
      <c r="AF221">
        <v>30704099</v>
      </c>
      <c r="AH221">
        <v>-342</v>
      </c>
      <c r="AI221">
        <v>-115254</v>
      </c>
      <c r="AJ221">
        <v>315</v>
      </c>
      <c r="AK221">
        <v>106155</v>
      </c>
      <c r="AL221">
        <v>30622499</v>
      </c>
      <c r="AN221">
        <v>-122</v>
      </c>
      <c r="AO221">
        <v>-41114</v>
      </c>
      <c r="AP221">
        <v>449</v>
      </c>
      <c r="AQ221">
        <v>151313</v>
      </c>
      <c r="AR221">
        <v>30662196</v>
      </c>
    </row>
    <row r="222" spans="5:44" x14ac:dyDescent="0.25">
      <c r="E222">
        <v>8</v>
      </c>
      <c r="F222">
        <v>219</v>
      </c>
      <c r="G222">
        <f>B2+TRUNC(32*E222*SIN(39/E222))</f>
        <v>-824</v>
      </c>
      <c r="H222">
        <f t="shared" si="16"/>
        <v>-206</v>
      </c>
      <c r="I222">
        <f t="shared" si="17"/>
        <v>-69422</v>
      </c>
      <c r="J222">
        <f>C2+TRUNC(32*E222*COS(39/E222))</f>
        <v>2007</v>
      </c>
      <c r="K222">
        <f t="shared" si="18"/>
        <v>501</v>
      </c>
      <c r="L222">
        <f t="shared" si="19"/>
        <v>168837</v>
      </c>
      <c r="M222">
        <f t="shared" si="20"/>
        <v>56719575</v>
      </c>
      <c r="P222">
        <v>52</v>
      </c>
      <c r="Q222">
        <v>17524</v>
      </c>
      <c r="R222">
        <v>462</v>
      </c>
      <c r="S222">
        <v>155694</v>
      </c>
      <c r="T222">
        <v>30749491</v>
      </c>
      <c r="V222">
        <v>465</v>
      </c>
      <c r="W222">
        <v>156705</v>
      </c>
      <c r="X222">
        <v>13</v>
      </c>
      <c r="Y222">
        <v>4381</v>
      </c>
      <c r="Z222">
        <v>30693816</v>
      </c>
      <c r="AB222">
        <v>363</v>
      </c>
      <c r="AC222">
        <v>122331</v>
      </c>
      <c r="AD222">
        <v>-291</v>
      </c>
      <c r="AE222">
        <v>-98067</v>
      </c>
      <c r="AF222">
        <v>30734978</v>
      </c>
      <c r="AH222">
        <v>-435</v>
      </c>
      <c r="AI222">
        <v>-146595</v>
      </c>
      <c r="AJ222">
        <v>166</v>
      </c>
      <c r="AK222">
        <v>55942</v>
      </c>
      <c r="AL222">
        <v>30636561</v>
      </c>
      <c r="AN222">
        <v>-43</v>
      </c>
      <c r="AO222">
        <v>-14491</v>
      </c>
      <c r="AP222">
        <v>463</v>
      </c>
      <c r="AQ222">
        <v>156031</v>
      </c>
      <c r="AR222">
        <v>30703886</v>
      </c>
    </row>
    <row r="223" spans="5:44" x14ac:dyDescent="0.25">
      <c r="E223">
        <v>8</v>
      </c>
      <c r="F223">
        <v>220</v>
      </c>
      <c r="G223">
        <f>B2+TRUNC(32*E223*SIN(40/E223))</f>
        <v>-817</v>
      </c>
      <c r="H223">
        <f t="shared" si="16"/>
        <v>-205</v>
      </c>
      <c r="I223">
        <f t="shared" si="17"/>
        <v>-69085</v>
      </c>
      <c r="J223">
        <f>C2+TRUNC(32*E223*COS(40/E223))</f>
        <v>2038</v>
      </c>
      <c r="K223">
        <f t="shared" si="18"/>
        <v>509</v>
      </c>
      <c r="L223">
        <f t="shared" si="19"/>
        <v>171533</v>
      </c>
      <c r="M223">
        <f t="shared" si="20"/>
        <v>59497971</v>
      </c>
      <c r="P223">
        <v>112</v>
      </c>
      <c r="Q223">
        <v>37744</v>
      </c>
      <c r="R223">
        <v>451</v>
      </c>
      <c r="S223">
        <v>151987</v>
      </c>
      <c r="T223">
        <v>30800724</v>
      </c>
      <c r="V223">
        <v>456</v>
      </c>
      <c r="W223">
        <v>153672</v>
      </c>
      <c r="X223">
        <v>-94</v>
      </c>
      <c r="Y223">
        <v>-31678</v>
      </c>
      <c r="Z223">
        <v>30755542</v>
      </c>
      <c r="AB223">
        <v>452</v>
      </c>
      <c r="AC223">
        <v>152324</v>
      </c>
      <c r="AD223">
        <v>-110</v>
      </c>
      <c r="AE223">
        <v>-37070</v>
      </c>
      <c r="AF223">
        <v>30755116</v>
      </c>
      <c r="AH223">
        <v>-446</v>
      </c>
      <c r="AI223">
        <v>-150302</v>
      </c>
      <c r="AJ223">
        <v>134</v>
      </c>
      <c r="AK223">
        <v>45158</v>
      </c>
      <c r="AL223">
        <v>30716300</v>
      </c>
      <c r="AN223">
        <v>-235</v>
      </c>
      <c r="AO223">
        <v>-79195</v>
      </c>
      <c r="AP223">
        <v>402</v>
      </c>
      <c r="AQ223">
        <v>135474</v>
      </c>
      <c r="AR223">
        <v>30711689</v>
      </c>
    </row>
    <row r="224" spans="5:44" x14ac:dyDescent="0.25">
      <c r="E224">
        <v>8</v>
      </c>
      <c r="F224">
        <v>221</v>
      </c>
      <c r="G224">
        <f>B2+TRUNC(32*E224*SIN(41/E224))</f>
        <v>-806</v>
      </c>
      <c r="H224">
        <f t="shared" si="16"/>
        <v>-202</v>
      </c>
      <c r="I224">
        <f t="shared" si="17"/>
        <v>-68074</v>
      </c>
      <c r="J224">
        <f>C2+TRUNC(32*E224*COS(41/E224))</f>
        <v>2068</v>
      </c>
      <c r="K224">
        <f t="shared" si="18"/>
        <v>517</v>
      </c>
      <c r="L224">
        <f t="shared" si="19"/>
        <v>174229</v>
      </c>
      <c r="M224">
        <f t="shared" si="20"/>
        <v>62126176</v>
      </c>
      <c r="P224">
        <v>30</v>
      </c>
      <c r="Q224">
        <v>10110</v>
      </c>
      <c r="R224">
        <v>465</v>
      </c>
      <c r="S224">
        <v>156705</v>
      </c>
      <c r="T224">
        <v>30895810</v>
      </c>
      <c r="V224">
        <v>424</v>
      </c>
      <c r="W224">
        <v>142888</v>
      </c>
      <c r="X224">
        <v>-192</v>
      </c>
      <c r="Y224">
        <v>-64704</v>
      </c>
      <c r="Z224">
        <v>30763706</v>
      </c>
      <c r="AB224">
        <v>410</v>
      </c>
      <c r="AC224">
        <v>138170</v>
      </c>
      <c r="AD224">
        <v>-221</v>
      </c>
      <c r="AE224">
        <v>-74477</v>
      </c>
      <c r="AF224">
        <v>30870380</v>
      </c>
      <c r="AH224">
        <v>-406</v>
      </c>
      <c r="AI224">
        <v>-136822</v>
      </c>
      <c r="AJ224">
        <v>229</v>
      </c>
      <c r="AK224">
        <v>77173</v>
      </c>
      <c r="AL224">
        <v>30766049</v>
      </c>
      <c r="AN224">
        <v>-159</v>
      </c>
      <c r="AO224">
        <v>-53583</v>
      </c>
      <c r="AP224">
        <v>438</v>
      </c>
      <c r="AQ224">
        <v>147606</v>
      </c>
      <c r="AR224">
        <v>30873207</v>
      </c>
    </row>
    <row r="225" spans="5:44" x14ac:dyDescent="0.25">
      <c r="E225">
        <v>8</v>
      </c>
      <c r="F225">
        <v>222</v>
      </c>
      <c r="G225">
        <f>B2+TRUNC(32*E225*SIN(42/E225))</f>
        <v>-791</v>
      </c>
      <c r="H225">
        <f t="shared" si="16"/>
        <v>-198</v>
      </c>
      <c r="I225">
        <f t="shared" si="17"/>
        <v>-66726</v>
      </c>
      <c r="J225">
        <f>C2+TRUNC(32*E225*COS(42/E225))</f>
        <v>2097</v>
      </c>
      <c r="K225">
        <f t="shared" si="18"/>
        <v>524</v>
      </c>
      <c r="L225">
        <f t="shared" si="19"/>
        <v>176588</v>
      </c>
      <c r="M225">
        <f t="shared" si="20"/>
        <v>64592468</v>
      </c>
      <c r="P225">
        <v>-31</v>
      </c>
      <c r="Q225">
        <v>-10447</v>
      </c>
      <c r="R225">
        <v>465</v>
      </c>
      <c r="S225">
        <v>156705</v>
      </c>
      <c r="T225">
        <v>30900097</v>
      </c>
      <c r="V225">
        <v>443</v>
      </c>
      <c r="W225">
        <v>149291</v>
      </c>
      <c r="X225">
        <v>-144</v>
      </c>
      <c r="Y225">
        <v>-48528</v>
      </c>
      <c r="Z225">
        <v>30878115</v>
      </c>
      <c r="AB225">
        <v>435</v>
      </c>
      <c r="AC225">
        <v>146595</v>
      </c>
      <c r="AD225">
        <v>-166</v>
      </c>
      <c r="AE225">
        <v>-55942</v>
      </c>
      <c r="AF225">
        <v>30921784</v>
      </c>
      <c r="AH225">
        <v>-429</v>
      </c>
      <c r="AI225">
        <v>-144573</v>
      </c>
      <c r="AJ225">
        <v>183</v>
      </c>
      <c r="AK225">
        <v>61671</v>
      </c>
      <c r="AL225">
        <v>30889051</v>
      </c>
      <c r="AN225">
        <v>-101</v>
      </c>
      <c r="AO225">
        <v>-34037</v>
      </c>
      <c r="AP225">
        <v>455</v>
      </c>
      <c r="AQ225">
        <v>153335</v>
      </c>
      <c r="AR225">
        <v>30910201</v>
      </c>
    </row>
    <row r="226" spans="5:44" x14ac:dyDescent="0.25">
      <c r="E226">
        <v>8</v>
      </c>
      <c r="F226">
        <v>223</v>
      </c>
      <c r="G226">
        <f>B2+TRUNC(32*E226*SIN(43/E226))</f>
        <v>-773</v>
      </c>
      <c r="H226">
        <f t="shared" si="16"/>
        <v>-194</v>
      </c>
      <c r="I226">
        <f t="shared" si="17"/>
        <v>-65378</v>
      </c>
      <c r="J226">
        <f>C2+TRUNC(32*E226*COS(43/E226))</f>
        <v>2123</v>
      </c>
      <c r="K226">
        <f t="shared" si="18"/>
        <v>530</v>
      </c>
      <c r="L226">
        <f t="shared" si="19"/>
        <v>178610</v>
      </c>
      <c r="M226">
        <f t="shared" si="20"/>
        <v>66707285</v>
      </c>
      <c r="P226">
        <v>-43</v>
      </c>
      <c r="Q226">
        <v>-14491</v>
      </c>
      <c r="R226">
        <v>464</v>
      </c>
      <c r="S226">
        <v>156368</v>
      </c>
      <c r="T226">
        <v>31027662</v>
      </c>
      <c r="V226">
        <v>460</v>
      </c>
      <c r="W226">
        <v>155020</v>
      </c>
      <c r="X226">
        <v>-71</v>
      </c>
      <c r="Y226">
        <v>-23927</v>
      </c>
      <c r="Z226">
        <v>30924454</v>
      </c>
      <c r="AB226">
        <v>448</v>
      </c>
      <c r="AC226">
        <v>150976</v>
      </c>
      <c r="AD226">
        <v>-127</v>
      </c>
      <c r="AE226">
        <v>-42799</v>
      </c>
      <c r="AF226">
        <v>30986127</v>
      </c>
      <c r="AH226">
        <v>-394</v>
      </c>
      <c r="AI226">
        <v>-132778</v>
      </c>
      <c r="AJ226">
        <v>249</v>
      </c>
      <c r="AK226">
        <v>83913</v>
      </c>
      <c r="AL226">
        <v>30922087</v>
      </c>
      <c r="AN226">
        <v>-60</v>
      </c>
      <c r="AO226">
        <v>-20220</v>
      </c>
      <c r="AP226">
        <v>462</v>
      </c>
      <c r="AQ226">
        <v>155694</v>
      </c>
      <c r="AR226">
        <v>31004405</v>
      </c>
    </row>
    <row r="227" spans="5:44" x14ac:dyDescent="0.25">
      <c r="E227">
        <v>8</v>
      </c>
      <c r="F227">
        <v>224</v>
      </c>
      <c r="G227">
        <f>B2+TRUNC(32*E227*SIN(44/E227))</f>
        <v>-752</v>
      </c>
      <c r="H227">
        <f t="shared" si="16"/>
        <v>-188</v>
      </c>
      <c r="I227">
        <f t="shared" si="17"/>
        <v>-63356</v>
      </c>
      <c r="J227">
        <f>C2+TRUNC(32*E227*COS(44/E227))</f>
        <v>2147</v>
      </c>
      <c r="K227">
        <f t="shared" si="18"/>
        <v>536</v>
      </c>
      <c r="L227">
        <f t="shared" si="19"/>
        <v>180632</v>
      </c>
      <c r="M227">
        <f t="shared" si="20"/>
        <v>68561394</v>
      </c>
      <c r="P227">
        <v>-72</v>
      </c>
      <c r="Q227">
        <v>-24264</v>
      </c>
      <c r="R227">
        <v>461</v>
      </c>
      <c r="S227">
        <v>155357</v>
      </c>
      <c r="T227">
        <v>31040622</v>
      </c>
      <c r="V227">
        <v>464</v>
      </c>
      <c r="W227">
        <v>156368</v>
      </c>
      <c r="X227">
        <v>-41</v>
      </c>
      <c r="Y227">
        <v>-13817</v>
      </c>
      <c r="Z227">
        <v>31046292</v>
      </c>
      <c r="AB227">
        <v>418</v>
      </c>
      <c r="AC227">
        <v>140866</v>
      </c>
      <c r="AD227">
        <v>-208</v>
      </c>
      <c r="AE227">
        <v>-70096</v>
      </c>
      <c r="AF227">
        <v>31052979</v>
      </c>
      <c r="AH227">
        <v>-377</v>
      </c>
      <c r="AI227">
        <v>-127049</v>
      </c>
      <c r="AJ227">
        <v>274</v>
      </c>
      <c r="AK227">
        <v>92338</v>
      </c>
      <c r="AL227">
        <v>30957615</v>
      </c>
      <c r="AN227">
        <v>-89</v>
      </c>
      <c r="AO227">
        <v>-29993</v>
      </c>
      <c r="AP227">
        <v>458</v>
      </c>
      <c r="AQ227">
        <v>154346</v>
      </c>
      <c r="AR227">
        <v>31042708</v>
      </c>
    </row>
    <row r="228" spans="5:44" x14ac:dyDescent="0.25">
      <c r="E228">
        <v>8</v>
      </c>
      <c r="F228">
        <v>225</v>
      </c>
      <c r="G228">
        <f>B2+TRUNC(32*E228*SIN(45/E228))</f>
        <v>-728</v>
      </c>
      <c r="H228">
        <f t="shared" si="16"/>
        <v>-182</v>
      </c>
      <c r="I228">
        <f t="shared" si="17"/>
        <v>-61334</v>
      </c>
      <c r="J228">
        <f>C2+TRUNC(32*E228*COS(45/E228))</f>
        <v>2168</v>
      </c>
      <c r="K228">
        <f t="shared" si="18"/>
        <v>542</v>
      </c>
      <c r="L228">
        <f t="shared" si="19"/>
        <v>182654</v>
      </c>
      <c r="M228">
        <f t="shared" si="20"/>
        <v>70028993</v>
      </c>
      <c r="P228">
        <v>14</v>
      </c>
      <c r="Q228">
        <v>4718</v>
      </c>
      <c r="R228">
        <v>466</v>
      </c>
      <c r="S228">
        <v>157042</v>
      </c>
      <c r="T228">
        <v>31097486</v>
      </c>
      <c r="V228">
        <v>453</v>
      </c>
      <c r="W228">
        <v>152661</v>
      </c>
      <c r="X228">
        <v>-115</v>
      </c>
      <c r="Y228">
        <v>-38755</v>
      </c>
      <c r="Z228">
        <v>31220254</v>
      </c>
      <c r="AB228">
        <v>440</v>
      </c>
      <c r="AC228">
        <v>148280</v>
      </c>
      <c r="AD228">
        <v>-155</v>
      </c>
      <c r="AE228">
        <v>-52235</v>
      </c>
      <c r="AF228">
        <v>31056902</v>
      </c>
      <c r="AH228">
        <v>-366</v>
      </c>
      <c r="AI228">
        <v>-123342</v>
      </c>
      <c r="AJ228">
        <v>290</v>
      </c>
      <c r="AK228">
        <v>97730</v>
      </c>
      <c r="AL228">
        <v>31129079</v>
      </c>
      <c r="AN228">
        <v>-144</v>
      </c>
      <c r="AO228">
        <v>-48528</v>
      </c>
      <c r="AP228">
        <v>443</v>
      </c>
      <c r="AQ228">
        <v>149291</v>
      </c>
      <c r="AR228">
        <v>31045418</v>
      </c>
    </row>
    <row r="229" spans="5:44" x14ac:dyDescent="0.25">
      <c r="E229">
        <v>8</v>
      </c>
      <c r="F229">
        <v>226</v>
      </c>
      <c r="G229">
        <f>B2+TRUNC(32*E229*SIN(46/E229))</f>
        <v>-702</v>
      </c>
      <c r="H229">
        <f t="shared" si="16"/>
        <v>-176</v>
      </c>
      <c r="I229">
        <f t="shared" si="17"/>
        <v>-59312</v>
      </c>
      <c r="J229">
        <f>C2+TRUNC(32*E229*COS(46/E229))</f>
        <v>2186</v>
      </c>
      <c r="K229">
        <f t="shared" si="18"/>
        <v>546</v>
      </c>
      <c r="L229">
        <f t="shared" si="19"/>
        <v>184002</v>
      </c>
      <c r="M229">
        <f t="shared" si="20"/>
        <v>71136404</v>
      </c>
      <c r="P229">
        <v>105</v>
      </c>
      <c r="Q229">
        <v>35385</v>
      </c>
      <c r="R229">
        <v>455</v>
      </c>
      <c r="S229">
        <v>153335</v>
      </c>
      <c r="T229">
        <v>31189705</v>
      </c>
      <c r="V229">
        <v>466</v>
      </c>
      <c r="W229">
        <v>157042</v>
      </c>
      <c r="X229">
        <v>-21</v>
      </c>
      <c r="Y229">
        <v>-7077</v>
      </c>
      <c r="Z229">
        <v>31224188</v>
      </c>
      <c r="AB229">
        <v>369</v>
      </c>
      <c r="AC229">
        <v>124353</v>
      </c>
      <c r="AD229">
        <v>-285</v>
      </c>
      <c r="AE229">
        <v>-96045</v>
      </c>
      <c r="AF229">
        <v>31128204</v>
      </c>
      <c r="AH229">
        <v>-349</v>
      </c>
      <c r="AI229">
        <v>-117613</v>
      </c>
      <c r="AJ229">
        <v>311</v>
      </c>
      <c r="AK229">
        <v>104807</v>
      </c>
      <c r="AL229">
        <v>31189526</v>
      </c>
      <c r="AN229">
        <v>-229</v>
      </c>
      <c r="AO229">
        <v>-77173</v>
      </c>
      <c r="AP229">
        <v>407</v>
      </c>
      <c r="AQ229">
        <v>137159</v>
      </c>
      <c r="AR229">
        <v>31131221</v>
      </c>
    </row>
    <row r="230" spans="5:44" x14ac:dyDescent="0.25">
      <c r="E230">
        <v>8</v>
      </c>
      <c r="F230">
        <v>227</v>
      </c>
      <c r="G230">
        <f>B2+TRUNC(32*E230*SIN(47/E230))</f>
        <v>-673</v>
      </c>
      <c r="H230">
        <f t="shared" si="16"/>
        <v>-169</v>
      </c>
      <c r="I230">
        <f t="shared" si="17"/>
        <v>-56953</v>
      </c>
      <c r="J230">
        <f>C2+TRUNC(32*E230*COS(47/E230))</f>
        <v>2200</v>
      </c>
      <c r="K230">
        <f t="shared" si="18"/>
        <v>550</v>
      </c>
      <c r="L230">
        <f t="shared" si="19"/>
        <v>185350</v>
      </c>
      <c r="M230">
        <f t="shared" si="20"/>
        <v>71718649</v>
      </c>
      <c r="P230">
        <v>72</v>
      </c>
      <c r="Q230">
        <v>24264</v>
      </c>
      <c r="R230">
        <v>461</v>
      </c>
      <c r="S230">
        <v>155357</v>
      </c>
      <c r="T230">
        <v>31258887</v>
      </c>
      <c r="V230">
        <v>467</v>
      </c>
      <c r="W230">
        <v>157379</v>
      </c>
      <c r="X230">
        <v>6</v>
      </c>
      <c r="Y230">
        <v>2022</v>
      </c>
      <c r="Z230">
        <v>31247867</v>
      </c>
      <c r="AB230">
        <v>389</v>
      </c>
      <c r="AC230">
        <v>131093</v>
      </c>
      <c r="AD230">
        <v>-258</v>
      </c>
      <c r="AE230">
        <v>-86946</v>
      </c>
      <c r="AF230">
        <v>31205737</v>
      </c>
      <c r="AH230">
        <v>-417</v>
      </c>
      <c r="AI230">
        <v>-140529</v>
      </c>
      <c r="AJ230">
        <v>211</v>
      </c>
      <c r="AK230">
        <v>71107</v>
      </c>
      <c r="AL230">
        <v>31233147</v>
      </c>
      <c r="AN230">
        <v>-198</v>
      </c>
      <c r="AO230">
        <v>-66726</v>
      </c>
      <c r="AP230">
        <v>423</v>
      </c>
      <c r="AQ230">
        <v>142551</v>
      </c>
      <c r="AR230">
        <v>31183343</v>
      </c>
    </row>
    <row r="231" spans="5:44" x14ac:dyDescent="0.25">
      <c r="E231">
        <v>8</v>
      </c>
      <c r="F231">
        <v>228</v>
      </c>
      <c r="G231">
        <f>B2+TRUNC(32*E231*SIN(48/E231))</f>
        <v>-643</v>
      </c>
      <c r="H231">
        <f t="shared" si="16"/>
        <v>-161</v>
      </c>
      <c r="I231">
        <f t="shared" si="17"/>
        <v>-54257</v>
      </c>
      <c r="J231">
        <f>C2+TRUNC(32*E231*COS(48/E231))</f>
        <v>2211</v>
      </c>
      <c r="K231">
        <f t="shared" si="18"/>
        <v>552</v>
      </c>
      <c r="L231">
        <f t="shared" si="19"/>
        <v>186024</v>
      </c>
      <c r="M231">
        <f t="shared" si="20"/>
        <v>71963867</v>
      </c>
      <c r="P231">
        <v>-17</v>
      </c>
      <c r="Q231">
        <v>-5729</v>
      </c>
      <c r="R231">
        <v>467</v>
      </c>
      <c r="S231">
        <v>157379</v>
      </c>
      <c r="T231">
        <v>31317902</v>
      </c>
      <c r="V231">
        <v>450</v>
      </c>
      <c r="W231">
        <v>151650</v>
      </c>
      <c r="X231">
        <v>-127</v>
      </c>
      <c r="Y231">
        <v>-42799</v>
      </c>
      <c r="Z231">
        <v>31418087</v>
      </c>
      <c r="AB231">
        <v>431</v>
      </c>
      <c r="AC231">
        <v>145247</v>
      </c>
      <c r="AD231">
        <v>-179</v>
      </c>
      <c r="AE231">
        <v>-60323</v>
      </c>
      <c r="AF231">
        <v>31273774</v>
      </c>
      <c r="AH231">
        <v>-423</v>
      </c>
      <c r="AI231">
        <v>-142551</v>
      </c>
      <c r="AJ231">
        <v>200</v>
      </c>
      <c r="AK231">
        <v>67400</v>
      </c>
      <c r="AL231">
        <v>31468832</v>
      </c>
      <c r="AN231">
        <v>-115</v>
      </c>
      <c r="AO231">
        <v>-38755</v>
      </c>
      <c r="AP231">
        <v>453</v>
      </c>
      <c r="AQ231">
        <v>152661</v>
      </c>
      <c r="AR231">
        <v>31301482</v>
      </c>
    </row>
    <row r="232" spans="5:44" x14ac:dyDescent="0.25">
      <c r="E232">
        <v>8</v>
      </c>
      <c r="F232">
        <v>229</v>
      </c>
      <c r="G232">
        <f>B2+TRUNC(32*E232*SIN(49/E232))</f>
        <v>-612</v>
      </c>
      <c r="H232">
        <f t="shared" si="16"/>
        <v>-153</v>
      </c>
      <c r="I232">
        <f t="shared" si="17"/>
        <v>-51561</v>
      </c>
      <c r="J232">
        <f>C2+TRUNC(32*E232*COS(49/E232))</f>
        <v>2218</v>
      </c>
      <c r="K232">
        <f t="shared" si="18"/>
        <v>554</v>
      </c>
      <c r="L232">
        <f t="shared" si="19"/>
        <v>186698</v>
      </c>
      <c r="M232">
        <f t="shared" si="20"/>
        <v>71749519</v>
      </c>
      <c r="P232">
        <v>44</v>
      </c>
      <c r="Q232">
        <v>14828</v>
      </c>
      <c r="R232">
        <v>466</v>
      </c>
      <c r="S232">
        <v>157042</v>
      </c>
      <c r="T232">
        <v>31464470</v>
      </c>
      <c r="V232">
        <v>457</v>
      </c>
      <c r="W232">
        <v>154009</v>
      </c>
      <c r="X232">
        <v>-102</v>
      </c>
      <c r="Y232">
        <v>-34374</v>
      </c>
      <c r="Z232">
        <v>31460593</v>
      </c>
      <c r="AB232">
        <v>405</v>
      </c>
      <c r="AC232">
        <v>136485</v>
      </c>
      <c r="AD232">
        <v>-234</v>
      </c>
      <c r="AE232">
        <v>-78858</v>
      </c>
      <c r="AF232">
        <v>31427002</v>
      </c>
      <c r="AH232">
        <v>-412</v>
      </c>
      <c r="AI232">
        <v>-138844</v>
      </c>
      <c r="AJ232">
        <v>223</v>
      </c>
      <c r="AK232">
        <v>75151</v>
      </c>
      <c r="AL232">
        <v>31486463</v>
      </c>
      <c r="AN232">
        <v>-173</v>
      </c>
      <c r="AO232">
        <v>-58301</v>
      </c>
      <c r="AP232">
        <v>435</v>
      </c>
      <c r="AQ232">
        <v>146595</v>
      </c>
      <c r="AR232">
        <v>31426339</v>
      </c>
    </row>
    <row r="233" spans="5:44" x14ac:dyDescent="0.25">
      <c r="E233">
        <v>8</v>
      </c>
      <c r="F233">
        <v>230</v>
      </c>
      <c r="G233">
        <f>B2+TRUNC(32*E233*SIN(50/E233))</f>
        <v>-580</v>
      </c>
      <c r="H233">
        <f t="shared" si="16"/>
        <v>-145</v>
      </c>
      <c r="I233">
        <f t="shared" si="17"/>
        <v>-48865</v>
      </c>
      <c r="J233">
        <f>C2+TRUNC(32*E233*COS(50/E233))</f>
        <v>2221</v>
      </c>
      <c r="K233">
        <f t="shared" si="18"/>
        <v>555</v>
      </c>
      <c r="L233">
        <f t="shared" si="19"/>
        <v>187035</v>
      </c>
      <c r="M233">
        <f t="shared" si="20"/>
        <v>71078145</v>
      </c>
      <c r="P233">
        <v>-55</v>
      </c>
      <c r="Q233">
        <v>-18535</v>
      </c>
      <c r="R233">
        <v>465</v>
      </c>
      <c r="S233">
        <v>156705</v>
      </c>
      <c r="T233">
        <v>31479981</v>
      </c>
      <c r="V233">
        <v>436</v>
      </c>
      <c r="W233">
        <v>146932</v>
      </c>
      <c r="X233">
        <v>-171</v>
      </c>
      <c r="Y233">
        <v>-57627</v>
      </c>
      <c r="Z233">
        <v>31580389</v>
      </c>
      <c r="AB233">
        <v>445</v>
      </c>
      <c r="AC233">
        <v>149965</v>
      </c>
      <c r="AD233">
        <v>-144</v>
      </c>
      <c r="AE233">
        <v>-48528</v>
      </c>
      <c r="AF233">
        <v>31490952</v>
      </c>
      <c r="AH233">
        <v>-441</v>
      </c>
      <c r="AI233">
        <v>-148617</v>
      </c>
      <c r="AJ233">
        <v>158</v>
      </c>
      <c r="AK233">
        <v>53246</v>
      </c>
      <c r="AL233">
        <v>31582331</v>
      </c>
      <c r="AN233">
        <v>-78</v>
      </c>
      <c r="AO233">
        <v>-26286</v>
      </c>
      <c r="AP233">
        <v>461</v>
      </c>
      <c r="AQ233">
        <v>155357</v>
      </c>
      <c r="AR233">
        <v>31505858</v>
      </c>
    </row>
    <row r="234" spans="5:44" x14ac:dyDescent="0.25">
      <c r="E234">
        <v>9</v>
      </c>
      <c r="F234">
        <v>231</v>
      </c>
      <c r="G234">
        <f>B2+TRUNC(32*E234*SIN(0/E234))</f>
        <v>-572</v>
      </c>
      <c r="H234">
        <f t="shared" si="16"/>
        <v>-143</v>
      </c>
      <c r="I234">
        <f t="shared" si="17"/>
        <v>-48191</v>
      </c>
      <c r="J234">
        <f>C2+TRUNC(32*E234*COS(0/E234))</f>
        <v>2254</v>
      </c>
      <c r="K234">
        <f t="shared" si="18"/>
        <v>563</v>
      </c>
      <c r="L234">
        <f t="shared" si="19"/>
        <v>189731</v>
      </c>
      <c r="M234">
        <f t="shared" si="20"/>
        <v>74862641</v>
      </c>
      <c r="P234">
        <v>98</v>
      </c>
      <c r="Q234">
        <v>33026</v>
      </c>
      <c r="R234">
        <v>458</v>
      </c>
      <c r="S234">
        <v>154346</v>
      </c>
      <c r="T234">
        <v>31617463</v>
      </c>
      <c r="V234">
        <v>442</v>
      </c>
      <c r="W234">
        <v>148954</v>
      </c>
      <c r="X234">
        <v>-155</v>
      </c>
      <c r="Y234">
        <v>-52235</v>
      </c>
      <c r="Z234">
        <v>31689964</v>
      </c>
      <c r="AB234">
        <v>375</v>
      </c>
      <c r="AC234">
        <v>126375</v>
      </c>
      <c r="AD234">
        <v>-280</v>
      </c>
      <c r="AE234">
        <v>-94360</v>
      </c>
      <c r="AF234">
        <v>31560485</v>
      </c>
      <c r="AH234">
        <v>-447</v>
      </c>
      <c r="AI234">
        <v>-150639</v>
      </c>
      <c r="AJ234">
        <v>142</v>
      </c>
      <c r="AK234">
        <v>47854</v>
      </c>
      <c r="AL234">
        <v>31667720</v>
      </c>
      <c r="AN234">
        <v>-223</v>
      </c>
      <c r="AO234">
        <v>-75151</v>
      </c>
      <c r="AP234">
        <v>412</v>
      </c>
      <c r="AQ234">
        <v>138844</v>
      </c>
      <c r="AR234">
        <v>31590173</v>
      </c>
    </row>
    <row r="235" spans="5:44" x14ac:dyDescent="0.25">
      <c r="E235">
        <v>9</v>
      </c>
      <c r="F235">
        <v>232</v>
      </c>
      <c r="G235">
        <f>B2+TRUNC(32*E235*SIN(1/E235))</f>
        <v>-541</v>
      </c>
      <c r="H235">
        <f t="shared" si="16"/>
        <v>-136</v>
      </c>
      <c r="I235">
        <f t="shared" si="17"/>
        <v>-45832</v>
      </c>
      <c r="J235">
        <f>C2+TRUNC(32*E235*COS(1/E235))</f>
        <v>2252</v>
      </c>
      <c r="K235">
        <f t="shared" si="18"/>
        <v>563</v>
      </c>
      <c r="L235">
        <f t="shared" si="19"/>
        <v>189731</v>
      </c>
      <c r="M235">
        <f t="shared" si="20"/>
        <v>73662670</v>
      </c>
      <c r="P235">
        <v>-99</v>
      </c>
      <c r="Q235">
        <v>-33363</v>
      </c>
      <c r="R235">
        <v>458</v>
      </c>
      <c r="S235">
        <v>154346</v>
      </c>
      <c r="T235">
        <v>31683479</v>
      </c>
      <c r="V235">
        <v>430</v>
      </c>
      <c r="W235">
        <v>144910</v>
      </c>
      <c r="X235">
        <v>-186</v>
      </c>
      <c r="Y235">
        <v>-62682</v>
      </c>
      <c r="Z235">
        <v>31698161</v>
      </c>
      <c r="AB235">
        <v>458</v>
      </c>
      <c r="AC235">
        <v>154346</v>
      </c>
      <c r="AD235">
        <v>-102</v>
      </c>
      <c r="AE235">
        <v>-34374</v>
      </c>
      <c r="AF235">
        <v>31738530</v>
      </c>
      <c r="AH235">
        <v>-333</v>
      </c>
      <c r="AI235">
        <v>-112221</v>
      </c>
      <c r="AJ235">
        <v>331</v>
      </c>
      <c r="AK235">
        <v>111547</v>
      </c>
      <c r="AL235">
        <v>31705314</v>
      </c>
      <c r="AN235">
        <v>-34</v>
      </c>
      <c r="AO235">
        <v>-11458</v>
      </c>
      <c r="AP235">
        <v>467</v>
      </c>
      <c r="AQ235">
        <v>157379</v>
      </c>
      <c r="AR235">
        <v>31698989</v>
      </c>
    </row>
    <row r="236" spans="5:44" x14ac:dyDescent="0.25">
      <c r="E236">
        <v>9</v>
      </c>
      <c r="F236">
        <v>233</v>
      </c>
      <c r="G236">
        <f>B2+TRUNC(32*E236*SIN(2/E236))</f>
        <v>-509</v>
      </c>
      <c r="H236">
        <f t="shared" si="16"/>
        <v>-128</v>
      </c>
      <c r="I236">
        <f t="shared" si="17"/>
        <v>-43136</v>
      </c>
      <c r="J236">
        <f>C2+TRUNC(32*E236*COS(2/E236))</f>
        <v>2246</v>
      </c>
      <c r="K236">
        <f t="shared" si="18"/>
        <v>561</v>
      </c>
      <c r="L236">
        <f t="shared" si="19"/>
        <v>189057</v>
      </c>
      <c r="M236">
        <f t="shared" si="20"/>
        <v>72008041</v>
      </c>
      <c r="P236">
        <v>-115</v>
      </c>
      <c r="Q236">
        <v>-38755</v>
      </c>
      <c r="R236">
        <v>455</v>
      </c>
      <c r="S236">
        <v>153335</v>
      </c>
      <c r="T236">
        <v>31758436</v>
      </c>
      <c r="V236">
        <v>468</v>
      </c>
      <c r="W236">
        <v>157716</v>
      </c>
      <c r="X236">
        <v>31</v>
      </c>
      <c r="Y236">
        <v>10447</v>
      </c>
      <c r="Z236">
        <v>31724109</v>
      </c>
      <c r="AB236">
        <v>461</v>
      </c>
      <c r="AC236">
        <v>155357</v>
      </c>
      <c r="AD236">
        <v>-86</v>
      </c>
      <c r="AE236">
        <v>-28982</v>
      </c>
      <c r="AF236">
        <v>31791500</v>
      </c>
      <c r="AH236">
        <v>-392</v>
      </c>
      <c r="AI236">
        <v>-132104</v>
      </c>
      <c r="AJ236">
        <v>257</v>
      </c>
      <c r="AK236">
        <v>86609</v>
      </c>
      <c r="AL236">
        <v>31710845</v>
      </c>
      <c r="AN236">
        <v>-18</v>
      </c>
      <c r="AO236">
        <v>-6066</v>
      </c>
      <c r="AP236">
        <v>468</v>
      </c>
      <c r="AQ236">
        <v>157716</v>
      </c>
      <c r="AR236">
        <v>31726381</v>
      </c>
    </row>
    <row r="237" spans="5:44" x14ac:dyDescent="0.25">
      <c r="E237">
        <v>9</v>
      </c>
      <c r="F237">
        <v>234</v>
      </c>
      <c r="G237">
        <f>B2+TRUNC(32*E237*SIN(3/E237))</f>
        <v>-478</v>
      </c>
      <c r="H237">
        <f t="shared" si="16"/>
        <v>-120</v>
      </c>
      <c r="I237">
        <f t="shared" si="17"/>
        <v>-40440</v>
      </c>
      <c r="J237">
        <f>C2+TRUNC(32*E237*COS(3/E237))</f>
        <v>2238</v>
      </c>
      <c r="K237">
        <f t="shared" si="18"/>
        <v>559</v>
      </c>
      <c r="L237">
        <f t="shared" si="19"/>
        <v>188383</v>
      </c>
      <c r="M237">
        <f t="shared" si="20"/>
        <v>70214424</v>
      </c>
      <c r="P237">
        <v>64</v>
      </c>
      <c r="Q237">
        <v>21568</v>
      </c>
      <c r="R237">
        <v>465</v>
      </c>
      <c r="S237">
        <v>156705</v>
      </c>
      <c r="T237">
        <v>31830611</v>
      </c>
      <c r="V237">
        <v>464</v>
      </c>
      <c r="W237">
        <v>156368</v>
      </c>
      <c r="X237">
        <v>-64</v>
      </c>
      <c r="Y237">
        <v>-21568</v>
      </c>
      <c r="Z237">
        <v>31726579</v>
      </c>
      <c r="AB237">
        <v>396</v>
      </c>
      <c r="AC237">
        <v>133452</v>
      </c>
      <c r="AD237">
        <v>-252</v>
      </c>
      <c r="AE237">
        <v>-84924</v>
      </c>
      <c r="AF237">
        <v>31811765</v>
      </c>
      <c r="AH237">
        <v>-436</v>
      </c>
      <c r="AI237">
        <v>-146932</v>
      </c>
      <c r="AJ237">
        <v>174</v>
      </c>
      <c r="AK237">
        <v>58638</v>
      </c>
      <c r="AL237">
        <v>31726146</v>
      </c>
      <c r="AN237">
        <v>-192</v>
      </c>
      <c r="AO237">
        <v>-64704</v>
      </c>
      <c r="AP237">
        <v>428</v>
      </c>
      <c r="AQ237">
        <v>144236</v>
      </c>
      <c r="AR237">
        <v>31767345</v>
      </c>
    </row>
    <row r="238" spans="5:44" x14ac:dyDescent="0.25">
      <c r="E238">
        <v>9</v>
      </c>
      <c r="F238">
        <v>235</v>
      </c>
      <c r="G238">
        <f>B2+TRUNC(32*E238*SIN(4/E238))</f>
        <v>-449</v>
      </c>
      <c r="H238">
        <f t="shared" si="16"/>
        <v>-113</v>
      </c>
      <c r="I238">
        <f t="shared" si="17"/>
        <v>-38081</v>
      </c>
      <c r="J238">
        <f>C2+TRUNC(32*E238*COS(4/E238))</f>
        <v>2226</v>
      </c>
      <c r="K238">
        <f t="shared" si="18"/>
        <v>556</v>
      </c>
      <c r="L238">
        <f t="shared" si="19"/>
        <v>187372</v>
      </c>
      <c r="M238">
        <f t="shared" si="20"/>
        <v>68073773</v>
      </c>
      <c r="P238">
        <v>-82</v>
      </c>
      <c r="Q238">
        <v>-27634</v>
      </c>
      <c r="R238">
        <v>462</v>
      </c>
      <c r="S238">
        <v>155694</v>
      </c>
      <c r="T238">
        <v>31834601</v>
      </c>
      <c r="V238">
        <v>469</v>
      </c>
      <c r="W238">
        <v>158053</v>
      </c>
      <c r="X238">
        <v>-2</v>
      </c>
      <c r="Y238">
        <v>-674</v>
      </c>
      <c r="Z238">
        <v>31844496</v>
      </c>
      <c r="AB238">
        <v>454</v>
      </c>
      <c r="AC238">
        <v>152998</v>
      </c>
      <c r="AD238">
        <v>-118</v>
      </c>
      <c r="AE238">
        <v>-39766</v>
      </c>
      <c r="AF238">
        <v>31845074</v>
      </c>
      <c r="AH238">
        <v>-355</v>
      </c>
      <c r="AI238">
        <v>-119635</v>
      </c>
      <c r="AJ238">
        <v>306</v>
      </c>
      <c r="AK238">
        <v>103122</v>
      </c>
      <c r="AL238">
        <v>31754198</v>
      </c>
      <c r="AN238">
        <v>-51</v>
      </c>
      <c r="AO238">
        <v>-17187</v>
      </c>
      <c r="AP238">
        <v>466</v>
      </c>
      <c r="AQ238">
        <v>157042</v>
      </c>
      <c r="AR238">
        <v>31836551</v>
      </c>
    </row>
    <row r="239" spans="5:44" x14ac:dyDescent="0.25">
      <c r="E239">
        <v>9</v>
      </c>
      <c r="F239">
        <v>236</v>
      </c>
      <c r="G239">
        <f>B2+TRUNC(32*E239*SIN(5/E239))</f>
        <v>-421</v>
      </c>
      <c r="H239">
        <f t="shared" si="16"/>
        <v>-106</v>
      </c>
      <c r="I239">
        <f t="shared" si="17"/>
        <v>-35722</v>
      </c>
      <c r="J239">
        <f>C2+TRUNC(32*E239*COS(5/E239))</f>
        <v>2210</v>
      </c>
      <c r="K239">
        <f t="shared" si="18"/>
        <v>552</v>
      </c>
      <c r="L239">
        <f t="shared" si="19"/>
        <v>186024</v>
      </c>
      <c r="M239">
        <f t="shared" si="20"/>
        <v>65579962</v>
      </c>
      <c r="P239">
        <v>21</v>
      </c>
      <c r="Q239">
        <v>7077</v>
      </c>
      <c r="R239">
        <v>469</v>
      </c>
      <c r="S239">
        <v>158053</v>
      </c>
      <c r="T239">
        <v>31980436</v>
      </c>
      <c r="V239">
        <v>467</v>
      </c>
      <c r="W239">
        <v>157379</v>
      </c>
      <c r="X239">
        <v>-49</v>
      </c>
      <c r="Y239">
        <v>-16513</v>
      </c>
      <c r="Z239">
        <v>31928412</v>
      </c>
      <c r="AB239">
        <v>417</v>
      </c>
      <c r="AC239">
        <v>140529</v>
      </c>
      <c r="AD239">
        <v>-215</v>
      </c>
      <c r="AE239">
        <v>-72455</v>
      </c>
      <c r="AF239">
        <v>31933186</v>
      </c>
      <c r="AH239">
        <v>-385</v>
      </c>
      <c r="AI239">
        <v>-129745</v>
      </c>
      <c r="AJ239">
        <v>269</v>
      </c>
      <c r="AK239">
        <v>90653</v>
      </c>
      <c r="AL239">
        <v>31894211</v>
      </c>
      <c r="AN239">
        <v>-152</v>
      </c>
      <c r="AO239">
        <v>-51224</v>
      </c>
      <c r="AP239">
        <v>444</v>
      </c>
      <c r="AQ239">
        <v>149628</v>
      </c>
      <c r="AR239">
        <v>31917040</v>
      </c>
    </row>
    <row r="240" spans="5:44" x14ac:dyDescent="0.25">
      <c r="E240">
        <v>9</v>
      </c>
      <c r="F240">
        <v>237</v>
      </c>
      <c r="G240">
        <f>B2+TRUNC(32*E240*SIN(6/E240))</f>
        <v>-394</v>
      </c>
      <c r="H240">
        <f t="shared" si="16"/>
        <v>-99</v>
      </c>
      <c r="I240">
        <f t="shared" si="17"/>
        <v>-33363</v>
      </c>
      <c r="J240">
        <f>C2+TRUNC(32*E240*COS(6/E240))</f>
        <v>2192</v>
      </c>
      <c r="K240">
        <f t="shared" si="18"/>
        <v>548</v>
      </c>
      <c r="L240">
        <f t="shared" si="19"/>
        <v>184676</v>
      </c>
      <c r="M240">
        <f t="shared" si="20"/>
        <v>62982635</v>
      </c>
      <c r="P240">
        <v>90</v>
      </c>
      <c r="Q240">
        <v>30330</v>
      </c>
      <c r="R240">
        <v>461</v>
      </c>
      <c r="S240">
        <v>155357</v>
      </c>
      <c r="T240">
        <v>32138522</v>
      </c>
      <c r="V240">
        <v>469</v>
      </c>
      <c r="W240">
        <v>158053</v>
      </c>
      <c r="X240">
        <v>-29</v>
      </c>
      <c r="Y240">
        <v>-9773</v>
      </c>
      <c r="Z240">
        <v>31942788</v>
      </c>
      <c r="AB240">
        <v>382</v>
      </c>
      <c r="AC240">
        <v>128734</v>
      </c>
      <c r="AD240">
        <v>-275</v>
      </c>
      <c r="AE240">
        <v>-92675</v>
      </c>
      <c r="AF240">
        <v>32087928</v>
      </c>
      <c r="AH240">
        <v>-373</v>
      </c>
      <c r="AI240">
        <v>-125701</v>
      </c>
      <c r="AJ240">
        <v>286</v>
      </c>
      <c r="AK240">
        <v>96382</v>
      </c>
      <c r="AL240">
        <v>31907802</v>
      </c>
      <c r="AN240">
        <v>-217</v>
      </c>
      <c r="AO240">
        <v>-73129</v>
      </c>
      <c r="AP240">
        <v>417</v>
      </c>
      <c r="AQ240">
        <v>140529</v>
      </c>
      <c r="AR240">
        <v>32089342</v>
      </c>
    </row>
    <row r="241" spans="5:44" x14ac:dyDescent="0.25">
      <c r="E241">
        <v>9</v>
      </c>
      <c r="F241">
        <v>238</v>
      </c>
      <c r="G241">
        <f>B2+TRUNC(32*E241*SIN(7/E241))</f>
        <v>-370</v>
      </c>
      <c r="H241">
        <f t="shared" si="16"/>
        <v>-93</v>
      </c>
      <c r="I241">
        <f t="shared" si="17"/>
        <v>-31341</v>
      </c>
      <c r="J241">
        <f>C2+TRUNC(32*E241*COS(7/E241))</f>
        <v>2171</v>
      </c>
      <c r="K241">
        <f t="shared" si="18"/>
        <v>542</v>
      </c>
      <c r="L241">
        <f t="shared" si="19"/>
        <v>182654</v>
      </c>
      <c r="M241">
        <f t="shared" si="20"/>
        <v>60221101</v>
      </c>
      <c r="P241">
        <v>-66</v>
      </c>
      <c r="Q241">
        <v>-22242</v>
      </c>
      <c r="R241">
        <v>466</v>
      </c>
      <c r="S241">
        <v>157042</v>
      </c>
      <c r="T241">
        <v>32196019</v>
      </c>
      <c r="V241">
        <v>449</v>
      </c>
      <c r="W241">
        <v>151313</v>
      </c>
      <c r="X241">
        <v>-139</v>
      </c>
      <c r="Y241">
        <v>-46843</v>
      </c>
      <c r="Z241">
        <v>32055761</v>
      </c>
      <c r="AB241">
        <v>451</v>
      </c>
      <c r="AC241">
        <v>151987</v>
      </c>
      <c r="AD241">
        <v>-135</v>
      </c>
      <c r="AE241">
        <v>-45495</v>
      </c>
      <c r="AF241">
        <v>32150895</v>
      </c>
      <c r="AH241">
        <v>-430</v>
      </c>
      <c r="AI241">
        <v>-144910</v>
      </c>
      <c r="AJ241">
        <v>190</v>
      </c>
      <c r="AK241">
        <v>64030</v>
      </c>
      <c r="AL241">
        <v>32028898</v>
      </c>
      <c r="AN241">
        <v>-68</v>
      </c>
      <c r="AO241">
        <v>-22916</v>
      </c>
      <c r="AP241">
        <v>465</v>
      </c>
      <c r="AQ241">
        <v>156705</v>
      </c>
      <c r="AR241">
        <v>32147430</v>
      </c>
    </row>
    <row r="242" spans="5:44" x14ac:dyDescent="0.25">
      <c r="E242">
        <v>9</v>
      </c>
      <c r="F242">
        <v>239</v>
      </c>
      <c r="G242">
        <f>B2+TRUNC(32*E242*SIN(8/E242))</f>
        <v>-349</v>
      </c>
      <c r="H242">
        <f t="shared" si="16"/>
        <v>-88</v>
      </c>
      <c r="I242">
        <f t="shared" si="17"/>
        <v>-29656</v>
      </c>
      <c r="J242">
        <f>C2+TRUNC(32*E242*COS(8/E242))</f>
        <v>2147</v>
      </c>
      <c r="K242">
        <f t="shared" si="18"/>
        <v>536</v>
      </c>
      <c r="L242">
        <f t="shared" si="19"/>
        <v>180632</v>
      </c>
      <c r="M242">
        <f t="shared" si="20"/>
        <v>57308775</v>
      </c>
      <c r="P242">
        <v>-24</v>
      </c>
      <c r="Q242">
        <v>-8088</v>
      </c>
      <c r="R242">
        <v>470</v>
      </c>
      <c r="S242">
        <v>158390</v>
      </c>
      <c r="T242">
        <v>32283123</v>
      </c>
      <c r="V242">
        <v>470</v>
      </c>
      <c r="W242">
        <v>158390</v>
      </c>
      <c r="X242">
        <v>23</v>
      </c>
      <c r="Y242">
        <v>7751</v>
      </c>
      <c r="Z242">
        <v>32211273</v>
      </c>
      <c r="AB242">
        <v>411</v>
      </c>
      <c r="AC242">
        <v>138507</v>
      </c>
      <c r="AD242">
        <v>-229</v>
      </c>
      <c r="AE242">
        <v>-77173</v>
      </c>
      <c r="AF242">
        <v>32226149</v>
      </c>
      <c r="AH242">
        <v>-339</v>
      </c>
      <c r="AI242">
        <v>-114243</v>
      </c>
      <c r="AJ242">
        <v>326</v>
      </c>
      <c r="AK242">
        <v>109862</v>
      </c>
      <c r="AL242">
        <v>32207622</v>
      </c>
      <c r="AN242">
        <v>-167</v>
      </c>
      <c r="AO242">
        <v>-56279</v>
      </c>
      <c r="AP242">
        <v>440</v>
      </c>
      <c r="AQ242">
        <v>148280</v>
      </c>
      <c r="AR242">
        <v>32269561</v>
      </c>
    </row>
    <row r="243" spans="5:44" x14ac:dyDescent="0.25">
      <c r="E243">
        <v>9</v>
      </c>
      <c r="F243">
        <v>240</v>
      </c>
      <c r="G243">
        <f>B2+TRUNC(32*E243*SIN(9/E243))</f>
        <v>-330</v>
      </c>
      <c r="H243">
        <f t="shared" si="16"/>
        <v>-83</v>
      </c>
      <c r="I243">
        <f t="shared" si="17"/>
        <v>-27971</v>
      </c>
      <c r="J243">
        <f>C2+TRUNC(32*E243*COS(9/E243))</f>
        <v>2121</v>
      </c>
      <c r="K243">
        <f t="shared" si="18"/>
        <v>530</v>
      </c>
      <c r="L243">
        <f t="shared" si="19"/>
        <v>178610</v>
      </c>
      <c r="M243">
        <f t="shared" si="20"/>
        <v>54347351</v>
      </c>
      <c r="P243">
        <v>36</v>
      </c>
      <c r="Q243">
        <v>12132</v>
      </c>
      <c r="R243">
        <v>469</v>
      </c>
      <c r="S243">
        <v>158053</v>
      </c>
      <c r="T243">
        <v>32297980</v>
      </c>
      <c r="V243">
        <v>471</v>
      </c>
      <c r="W243">
        <v>158727</v>
      </c>
      <c r="X243">
        <v>-10</v>
      </c>
      <c r="Y243">
        <v>-3370</v>
      </c>
      <c r="Z243">
        <v>32484765</v>
      </c>
      <c r="AB243">
        <v>437</v>
      </c>
      <c r="AC243">
        <v>147269</v>
      </c>
      <c r="AD243">
        <v>-174</v>
      </c>
      <c r="AE243">
        <v>-58638</v>
      </c>
      <c r="AF243">
        <v>32269979</v>
      </c>
      <c r="AH243">
        <v>-362</v>
      </c>
      <c r="AI243">
        <v>-121994</v>
      </c>
      <c r="AJ243">
        <v>302</v>
      </c>
      <c r="AK243">
        <v>101774</v>
      </c>
      <c r="AL243">
        <v>32406314</v>
      </c>
      <c r="AN243">
        <v>-96</v>
      </c>
      <c r="AO243">
        <v>-32352</v>
      </c>
      <c r="AP243">
        <v>461</v>
      </c>
      <c r="AQ243">
        <v>155357</v>
      </c>
      <c r="AR243">
        <v>32289324</v>
      </c>
    </row>
    <row r="244" spans="5:44" x14ac:dyDescent="0.25">
      <c r="E244">
        <v>9</v>
      </c>
      <c r="F244">
        <v>241</v>
      </c>
      <c r="G244">
        <f>B2+TRUNC(32*E244*SIN(10/E244))</f>
        <v>-314</v>
      </c>
      <c r="H244">
        <f t="shared" si="16"/>
        <v>-79</v>
      </c>
      <c r="I244">
        <f t="shared" si="17"/>
        <v>-26623</v>
      </c>
      <c r="J244">
        <f>C2+TRUNC(32*E244*COS(10/E244))</f>
        <v>2093</v>
      </c>
      <c r="K244">
        <f t="shared" si="18"/>
        <v>523</v>
      </c>
      <c r="L244">
        <f t="shared" si="19"/>
        <v>176251</v>
      </c>
      <c r="M244">
        <f t="shared" si="20"/>
        <v>51362907</v>
      </c>
      <c r="P244">
        <v>-37</v>
      </c>
      <c r="Q244">
        <v>-12469</v>
      </c>
      <c r="R244">
        <v>469</v>
      </c>
      <c r="S244">
        <v>158053</v>
      </c>
      <c r="T244">
        <v>32297980</v>
      </c>
      <c r="V244">
        <v>459</v>
      </c>
      <c r="W244">
        <v>154683</v>
      </c>
      <c r="X244">
        <v>-109</v>
      </c>
      <c r="Y244">
        <v>-36733</v>
      </c>
      <c r="Z244">
        <v>32529501</v>
      </c>
      <c r="AB244">
        <v>442</v>
      </c>
      <c r="AC244">
        <v>148954</v>
      </c>
      <c r="AD244">
        <v>-163</v>
      </c>
      <c r="AE244">
        <v>-54931</v>
      </c>
      <c r="AF244">
        <v>32336982</v>
      </c>
      <c r="AH244">
        <v>-418</v>
      </c>
      <c r="AI244">
        <v>-140866</v>
      </c>
      <c r="AJ244">
        <v>219</v>
      </c>
      <c r="AK244">
        <v>73803</v>
      </c>
      <c r="AL244">
        <v>32562416</v>
      </c>
      <c r="AN244">
        <v>-109</v>
      </c>
      <c r="AO244">
        <v>-36733</v>
      </c>
      <c r="AP244">
        <v>458</v>
      </c>
      <c r="AQ244">
        <v>154346</v>
      </c>
      <c r="AR244">
        <v>32297161</v>
      </c>
    </row>
    <row r="245" spans="5:44" x14ac:dyDescent="0.25">
      <c r="E245">
        <v>9</v>
      </c>
      <c r="F245">
        <v>242</v>
      </c>
      <c r="G245">
        <f>B2+TRUNC(32*E245*SIN(11/E245))</f>
        <v>-302</v>
      </c>
      <c r="H245">
        <f t="shared" si="16"/>
        <v>-76</v>
      </c>
      <c r="I245">
        <f t="shared" si="17"/>
        <v>-25612</v>
      </c>
      <c r="J245">
        <f>C2+TRUNC(32*E245*COS(11/E245))</f>
        <v>2064</v>
      </c>
      <c r="K245">
        <f t="shared" si="18"/>
        <v>516</v>
      </c>
      <c r="L245">
        <f t="shared" si="19"/>
        <v>173892</v>
      </c>
      <c r="M245">
        <f t="shared" si="20"/>
        <v>48470557</v>
      </c>
      <c r="P245">
        <v>57</v>
      </c>
      <c r="Q245">
        <v>19209</v>
      </c>
      <c r="R245">
        <v>468</v>
      </c>
      <c r="S245">
        <v>157716</v>
      </c>
      <c r="T245">
        <v>32523150</v>
      </c>
      <c r="V245">
        <v>464</v>
      </c>
      <c r="W245">
        <v>156368</v>
      </c>
      <c r="X245">
        <v>-88</v>
      </c>
      <c r="Y245">
        <v>-29656</v>
      </c>
      <c r="Z245">
        <v>32602090</v>
      </c>
      <c r="AB245">
        <v>402</v>
      </c>
      <c r="AC245">
        <v>135474</v>
      </c>
      <c r="AD245">
        <v>-247</v>
      </c>
      <c r="AE245">
        <v>-83239</v>
      </c>
      <c r="AF245">
        <v>32441372</v>
      </c>
      <c r="AH245">
        <v>-408</v>
      </c>
      <c r="AI245">
        <v>-137496</v>
      </c>
      <c r="AJ245">
        <v>238</v>
      </c>
      <c r="AK245">
        <v>80206</v>
      </c>
      <c r="AL245">
        <v>32572424</v>
      </c>
      <c r="AN245">
        <v>-186</v>
      </c>
      <c r="AO245">
        <v>-62682</v>
      </c>
      <c r="AP245">
        <v>433</v>
      </c>
      <c r="AQ245">
        <v>145921</v>
      </c>
      <c r="AR245">
        <v>32485877</v>
      </c>
    </row>
    <row r="246" spans="5:44" x14ac:dyDescent="0.25">
      <c r="E246">
        <v>9</v>
      </c>
      <c r="F246">
        <v>243</v>
      </c>
      <c r="G246">
        <f>B2+TRUNC(32*E246*SIN(12/E246))</f>
        <v>-293</v>
      </c>
      <c r="H246">
        <f t="shared" si="16"/>
        <v>-74</v>
      </c>
      <c r="I246">
        <f t="shared" si="17"/>
        <v>-24938</v>
      </c>
      <c r="J246">
        <f>C2+TRUNC(32*E246*COS(12/E246))</f>
        <v>2033</v>
      </c>
      <c r="K246">
        <f t="shared" si="18"/>
        <v>508</v>
      </c>
      <c r="L246">
        <f t="shared" si="19"/>
        <v>171196</v>
      </c>
      <c r="M246">
        <f t="shared" si="20"/>
        <v>45566560</v>
      </c>
      <c r="P246">
        <v>-3</v>
      </c>
      <c r="Q246">
        <v>-1011</v>
      </c>
      <c r="R246">
        <v>472</v>
      </c>
      <c r="S246">
        <v>159064</v>
      </c>
      <c r="T246">
        <v>32597741</v>
      </c>
      <c r="V246">
        <v>465</v>
      </c>
      <c r="W246">
        <v>156705</v>
      </c>
      <c r="X246">
        <v>-80</v>
      </c>
      <c r="Y246">
        <v>-26960</v>
      </c>
      <c r="Z246">
        <v>32616782</v>
      </c>
      <c r="AB246">
        <v>430</v>
      </c>
      <c r="AC246">
        <v>144910</v>
      </c>
      <c r="AD246">
        <v>-195</v>
      </c>
      <c r="AE246">
        <v>-65715</v>
      </c>
      <c r="AF246">
        <v>32574414</v>
      </c>
      <c r="AH246">
        <v>-442</v>
      </c>
      <c r="AI246">
        <v>-148954</v>
      </c>
      <c r="AJ246">
        <v>166</v>
      </c>
      <c r="AK246">
        <v>55942</v>
      </c>
      <c r="AL246">
        <v>32591292</v>
      </c>
      <c r="AN246">
        <v>-130</v>
      </c>
      <c r="AO246">
        <v>-43810</v>
      </c>
      <c r="AP246">
        <v>454</v>
      </c>
      <c r="AQ246">
        <v>152998</v>
      </c>
      <c r="AR246">
        <v>32576095</v>
      </c>
    </row>
    <row r="247" spans="5:44" x14ac:dyDescent="0.25">
      <c r="E247">
        <v>9</v>
      </c>
      <c r="F247">
        <v>244</v>
      </c>
      <c r="G247">
        <f>B2+TRUNC(32*E247*SIN(13/E247))</f>
        <v>-287</v>
      </c>
      <c r="H247">
        <f t="shared" si="16"/>
        <v>-72</v>
      </c>
      <c r="I247">
        <f t="shared" si="17"/>
        <v>-24264</v>
      </c>
      <c r="J247">
        <f>C2+TRUNC(32*E247*COS(13/E247))</f>
        <v>2002</v>
      </c>
      <c r="K247">
        <f t="shared" si="18"/>
        <v>500</v>
      </c>
      <c r="L247">
        <f t="shared" si="19"/>
        <v>168500</v>
      </c>
      <c r="M247">
        <f t="shared" si="20"/>
        <v>42831747</v>
      </c>
      <c r="P247">
        <v>83</v>
      </c>
      <c r="Q247">
        <v>27971</v>
      </c>
      <c r="R247">
        <v>465</v>
      </c>
      <c r="S247">
        <v>156705</v>
      </c>
      <c r="T247">
        <v>32648077</v>
      </c>
      <c r="V247">
        <v>436</v>
      </c>
      <c r="W247">
        <v>146932</v>
      </c>
      <c r="X247">
        <v>-181</v>
      </c>
      <c r="Y247">
        <v>-60997</v>
      </c>
      <c r="Z247">
        <v>32649704</v>
      </c>
      <c r="AB247">
        <v>388</v>
      </c>
      <c r="AC247">
        <v>130756</v>
      </c>
      <c r="AD247">
        <v>-270</v>
      </c>
      <c r="AE247">
        <v>-90990</v>
      </c>
      <c r="AF247">
        <v>32601962</v>
      </c>
      <c r="AH247">
        <v>-404</v>
      </c>
      <c r="AI247">
        <v>-136148</v>
      </c>
      <c r="AJ247">
        <v>245</v>
      </c>
      <c r="AK247">
        <v>82565</v>
      </c>
      <c r="AL247">
        <v>32614515</v>
      </c>
      <c r="AN247">
        <v>-210</v>
      </c>
      <c r="AO247">
        <v>-70770</v>
      </c>
      <c r="AP247">
        <v>423</v>
      </c>
      <c r="AQ247">
        <v>142551</v>
      </c>
      <c r="AR247">
        <v>32598874</v>
      </c>
    </row>
    <row r="248" spans="5:44" x14ac:dyDescent="0.25">
      <c r="E248">
        <v>9</v>
      </c>
      <c r="F248">
        <v>245</v>
      </c>
      <c r="G248">
        <f>B2+TRUNC(32*E248*SIN(14/E248))</f>
        <v>-285</v>
      </c>
      <c r="H248">
        <f t="shared" si="16"/>
        <v>-72</v>
      </c>
      <c r="I248">
        <f t="shared" si="17"/>
        <v>-24264</v>
      </c>
      <c r="J248">
        <f>C2+TRUNC(32*E248*COS(14/E248))</f>
        <v>1970</v>
      </c>
      <c r="K248">
        <f t="shared" si="18"/>
        <v>492</v>
      </c>
      <c r="L248">
        <f t="shared" si="19"/>
        <v>165804</v>
      </c>
      <c r="M248">
        <f t="shared" si="20"/>
        <v>40187992</v>
      </c>
      <c r="P248">
        <v>5</v>
      </c>
      <c r="Q248">
        <v>1685</v>
      </c>
      <c r="R248">
        <v>472</v>
      </c>
      <c r="S248">
        <v>159064</v>
      </c>
      <c r="T248">
        <v>32674192</v>
      </c>
      <c r="V248">
        <v>442</v>
      </c>
      <c r="W248">
        <v>148954</v>
      </c>
      <c r="X248">
        <v>-165</v>
      </c>
      <c r="Y248">
        <v>-55605</v>
      </c>
      <c r="Z248">
        <v>32664260</v>
      </c>
      <c r="AB248">
        <v>427</v>
      </c>
      <c r="AC248">
        <v>143899</v>
      </c>
      <c r="AD248">
        <v>-202</v>
      </c>
      <c r="AE248">
        <v>-68074</v>
      </c>
      <c r="AF248">
        <v>32662230</v>
      </c>
      <c r="AH248">
        <v>-448</v>
      </c>
      <c r="AI248">
        <v>-150976</v>
      </c>
      <c r="AJ248">
        <v>150</v>
      </c>
      <c r="AK248">
        <v>50550</v>
      </c>
      <c r="AL248">
        <v>32628497</v>
      </c>
      <c r="AN248">
        <v>-138</v>
      </c>
      <c r="AO248">
        <v>-46506</v>
      </c>
      <c r="AP248">
        <v>452</v>
      </c>
      <c r="AQ248">
        <v>152324</v>
      </c>
      <c r="AR248">
        <v>32651880</v>
      </c>
    </row>
    <row r="249" spans="5:44" x14ac:dyDescent="0.25">
      <c r="E249">
        <v>9</v>
      </c>
      <c r="F249">
        <v>246</v>
      </c>
      <c r="G249">
        <f>B2+TRUNC(32*E249*SIN(15/E249))</f>
        <v>-286</v>
      </c>
      <c r="H249">
        <f t="shared" si="16"/>
        <v>-72</v>
      </c>
      <c r="I249">
        <f t="shared" si="17"/>
        <v>-24264</v>
      </c>
      <c r="J249">
        <f>C2+TRUNC(32*E249*COS(15/E249))</f>
        <v>1939</v>
      </c>
      <c r="K249">
        <f t="shared" si="18"/>
        <v>484</v>
      </c>
      <c r="L249">
        <f t="shared" si="19"/>
        <v>163108</v>
      </c>
      <c r="M249">
        <f t="shared" si="20"/>
        <v>37778567</v>
      </c>
      <c r="P249">
        <v>-49</v>
      </c>
      <c r="Q249">
        <v>-16513</v>
      </c>
      <c r="R249">
        <v>470</v>
      </c>
      <c r="S249">
        <v>158390</v>
      </c>
      <c r="T249">
        <v>32725905</v>
      </c>
      <c r="V249">
        <v>456</v>
      </c>
      <c r="W249">
        <v>153672</v>
      </c>
      <c r="X249">
        <v>-122</v>
      </c>
      <c r="Y249">
        <v>-41114</v>
      </c>
      <c r="Z249">
        <v>32684619</v>
      </c>
      <c r="AB249">
        <v>447</v>
      </c>
      <c r="AC249">
        <v>150639</v>
      </c>
      <c r="AD249">
        <v>-152</v>
      </c>
      <c r="AE249">
        <v>-51224</v>
      </c>
      <c r="AF249">
        <v>32739086</v>
      </c>
      <c r="AH249">
        <v>-380</v>
      </c>
      <c r="AI249">
        <v>-128060</v>
      </c>
      <c r="AJ249">
        <v>282</v>
      </c>
      <c r="AK249">
        <v>95034</v>
      </c>
      <c r="AL249">
        <v>32694115</v>
      </c>
      <c r="AN249">
        <v>-85</v>
      </c>
      <c r="AO249">
        <v>-28645</v>
      </c>
      <c r="AP249">
        <v>465</v>
      </c>
      <c r="AQ249">
        <v>156705</v>
      </c>
      <c r="AR249">
        <v>32722060</v>
      </c>
    </row>
    <row r="250" spans="5:44" x14ac:dyDescent="0.25">
      <c r="E250">
        <v>9</v>
      </c>
      <c r="F250">
        <v>247</v>
      </c>
      <c r="G250">
        <f>B2+TRUNC(32*E250*SIN(16/E250))</f>
        <v>-291</v>
      </c>
      <c r="H250">
        <f t="shared" si="16"/>
        <v>-73</v>
      </c>
      <c r="I250">
        <f t="shared" si="17"/>
        <v>-24601</v>
      </c>
      <c r="J250">
        <f>C2+TRUNC(32*E250*COS(16/E250))</f>
        <v>1907</v>
      </c>
      <c r="K250">
        <f t="shared" si="18"/>
        <v>476</v>
      </c>
      <c r="L250">
        <f t="shared" si="19"/>
        <v>160412</v>
      </c>
      <c r="M250">
        <f t="shared" si="20"/>
        <v>35451640</v>
      </c>
      <c r="P250">
        <v>-92</v>
      </c>
      <c r="Q250">
        <v>-31004</v>
      </c>
      <c r="R250">
        <v>464</v>
      </c>
      <c r="S250">
        <v>156368</v>
      </c>
      <c r="T250">
        <v>32812916</v>
      </c>
      <c r="V250">
        <v>471</v>
      </c>
      <c r="W250">
        <v>158727</v>
      </c>
      <c r="X250">
        <v>-37</v>
      </c>
      <c r="Y250">
        <v>-12469</v>
      </c>
      <c r="Z250">
        <v>32704673</v>
      </c>
      <c r="AB250">
        <v>463</v>
      </c>
      <c r="AC250">
        <v>156031</v>
      </c>
      <c r="AD250">
        <v>-94</v>
      </c>
      <c r="AE250">
        <v>-31678</v>
      </c>
      <c r="AF250">
        <v>32812806</v>
      </c>
      <c r="AH250">
        <v>-425</v>
      </c>
      <c r="AI250">
        <v>-143225</v>
      </c>
      <c r="AJ250">
        <v>208</v>
      </c>
      <c r="AK250">
        <v>70096</v>
      </c>
      <c r="AL250">
        <v>32725081</v>
      </c>
      <c r="AN250">
        <v>-42</v>
      </c>
      <c r="AO250">
        <v>-14154</v>
      </c>
      <c r="AP250">
        <v>471</v>
      </c>
      <c r="AQ250">
        <v>158727</v>
      </c>
      <c r="AR250">
        <v>32749176</v>
      </c>
    </row>
    <row r="251" spans="5:44" x14ac:dyDescent="0.25">
      <c r="E251">
        <v>9</v>
      </c>
      <c r="F251">
        <v>248</v>
      </c>
      <c r="G251">
        <f>B2+TRUNC(32*E251*SIN(17/E251))</f>
        <v>-299</v>
      </c>
      <c r="H251">
        <f t="shared" si="16"/>
        <v>-75</v>
      </c>
      <c r="I251">
        <f t="shared" si="17"/>
        <v>-25275</v>
      </c>
      <c r="J251">
        <f>C2+TRUNC(32*E251*COS(17/E251))</f>
        <v>1876</v>
      </c>
      <c r="K251">
        <f t="shared" si="18"/>
        <v>469</v>
      </c>
      <c r="L251">
        <f t="shared" si="19"/>
        <v>158053</v>
      </c>
      <c r="M251">
        <f t="shared" si="20"/>
        <v>33339574</v>
      </c>
      <c r="P251">
        <v>-109</v>
      </c>
      <c r="Q251">
        <v>-36733</v>
      </c>
      <c r="R251">
        <v>460</v>
      </c>
      <c r="S251">
        <v>155020</v>
      </c>
      <c r="T251">
        <v>32818287</v>
      </c>
      <c r="V251">
        <v>472</v>
      </c>
      <c r="W251">
        <v>159064</v>
      </c>
      <c r="X251">
        <v>16</v>
      </c>
      <c r="Y251">
        <v>5392</v>
      </c>
      <c r="Z251">
        <v>32742657</v>
      </c>
      <c r="AB251">
        <v>460</v>
      </c>
      <c r="AC251">
        <v>155020</v>
      </c>
      <c r="AD251">
        <v>-110</v>
      </c>
      <c r="AE251">
        <v>-37070</v>
      </c>
      <c r="AF251">
        <v>32814566</v>
      </c>
      <c r="AH251">
        <v>-346</v>
      </c>
      <c r="AI251">
        <v>-116602</v>
      </c>
      <c r="AJ251">
        <v>322</v>
      </c>
      <c r="AK251">
        <v>108514</v>
      </c>
      <c r="AL251">
        <v>32751154</v>
      </c>
      <c r="AN251">
        <v>-25</v>
      </c>
      <c r="AO251">
        <v>-8425</v>
      </c>
      <c r="AP251">
        <v>472</v>
      </c>
      <c r="AQ251">
        <v>159064</v>
      </c>
      <c r="AR251">
        <v>32775570</v>
      </c>
    </row>
    <row r="252" spans="5:44" x14ac:dyDescent="0.25">
      <c r="E252">
        <v>9</v>
      </c>
      <c r="F252">
        <v>249</v>
      </c>
      <c r="G252">
        <f>B2+TRUNC(32*E252*SIN(18/E252))</f>
        <v>-311</v>
      </c>
      <c r="H252">
        <f t="shared" si="16"/>
        <v>-78</v>
      </c>
      <c r="I252">
        <f t="shared" si="17"/>
        <v>-26286</v>
      </c>
      <c r="J252">
        <f>C2+TRUNC(32*E252*COS(18/E252))</f>
        <v>1847</v>
      </c>
      <c r="K252">
        <f t="shared" si="18"/>
        <v>461</v>
      </c>
      <c r="L252">
        <f t="shared" si="19"/>
        <v>155357</v>
      </c>
      <c r="M252">
        <f t="shared" si="20"/>
        <v>31505858</v>
      </c>
      <c r="P252">
        <v>116</v>
      </c>
      <c r="Q252">
        <v>39092</v>
      </c>
      <c r="R252">
        <v>458</v>
      </c>
      <c r="S252">
        <v>154346</v>
      </c>
      <c r="T252">
        <v>32873251</v>
      </c>
      <c r="V252">
        <v>448</v>
      </c>
      <c r="W252">
        <v>150976</v>
      </c>
      <c r="X252">
        <v>-150</v>
      </c>
      <c r="Y252">
        <v>-50550</v>
      </c>
      <c r="Z252">
        <v>32781286</v>
      </c>
      <c r="AB252">
        <v>368</v>
      </c>
      <c r="AC252">
        <v>124016</v>
      </c>
      <c r="AD252">
        <v>-297</v>
      </c>
      <c r="AE252">
        <v>-100089</v>
      </c>
      <c r="AF252">
        <v>32850706</v>
      </c>
      <c r="AH252">
        <v>-437</v>
      </c>
      <c r="AI252">
        <v>-147269</v>
      </c>
      <c r="AJ252">
        <v>182</v>
      </c>
      <c r="AK252">
        <v>61334</v>
      </c>
      <c r="AL252">
        <v>32809195</v>
      </c>
      <c r="AN252">
        <v>-240</v>
      </c>
      <c r="AO252">
        <v>-80880</v>
      </c>
      <c r="AP252">
        <v>408</v>
      </c>
      <c r="AQ252">
        <v>137496</v>
      </c>
      <c r="AR252">
        <v>32866922</v>
      </c>
    </row>
    <row r="253" spans="5:44" x14ac:dyDescent="0.25">
      <c r="E253">
        <v>9</v>
      </c>
      <c r="F253">
        <v>250</v>
      </c>
      <c r="G253">
        <f>B2+TRUNC(32*E253*SIN(19/E253))</f>
        <v>-326</v>
      </c>
      <c r="H253">
        <f t="shared" si="16"/>
        <v>-82</v>
      </c>
      <c r="I253">
        <f t="shared" si="17"/>
        <v>-27634</v>
      </c>
      <c r="J253">
        <f>C2+TRUNC(32*E253*COS(19/E253))</f>
        <v>1818</v>
      </c>
      <c r="K253">
        <f t="shared" si="18"/>
        <v>454</v>
      </c>
      <c r="L253">
        <f t="shared" si="19"/>
        <v>152998</v>
      </c>
      <c r="M253">
        <f t="shared" si="20"/>
        <v>29792383</v>
      </c>
      <c r="P253">
        <v>-76</v>
      </c>
      <c r="Q253">
        <v>-25612</v>
      </c>
      <c r="R253">
        <v>467</v>
      </c>
      <c r="S253">
        <v>157379</v>
      </c>
      <c r="T253">
        <v>32969810</v>
      </c>
      <c r="V253">
        <v>430</v>
      </c>
      <c r="W253">
        <v>144910</v>
      </c>
      <c r="X253">
        <v>-197</v>
      </c>
      <c r="Y253">
        <v>-66389</v>
      </c>
      <c r="Z253">
        <v>32900851</v>
      </c>
      <c r="AB253">
        <v>465</v>
      </c>
      <c r="AC253">
        <v>156705</v>
      </c>
      <c r="AD253">
        <v>-85</v>
      </c>
      <c r="AE253">
        <v>-28645</v>
      </c>
      <c r="AF253">
        <v>32858465</v>
      </c>
      <c r="AH253">
        <v>-454</v>
      </c>
      <c r="AI253">
        <v>-152998</v>
      </c>
      <c r="AJ253">
        <v>135</v>
      </c>
      <c r="AK253">
        <v>45495</v>
      </c>
      <c r="AL253">
        <v>32850248</v>
      </c>
      <c r="AN253">
        <v>-123</v>
      </c>
      <c r="AO253">
        <v>-41451</v>
      </c>
      <c r="AP253">
        <v>457</v>
      </c>
      <c r="AQ253">
        <v>154009</v>
      </c>
      <c r="AR253">
        <v>32907955</v>
      </c>
    </row>
    <row r="254" spans="5:44" x14ac:dyDescent="0.25">
      <c r="E254">
        <v>9</v>
      </c>
      <c r="F254">
        <v>251</v>
      </c>
      <c r="G254">
        <f>B2+TRUNC(32*E254*SIN(20/E254))</f>
        <v>-343</v>
      </c>
      <c r="H254">
        <f t="shared" si="16"/>
        <v>-86</v>
      </c>
      <c r="I254">
        <f t="shared" si="17"/>
        <v>-28982</v>
      </c>
      <c r="J254">
        <f>C2+TRUNC(32*E254*COS(20/E254))</f>
        <v>1792</v>
      </c>
      <c r="K254">
        <f t="shared" si="18"/>
        <v>448</v>
      </c>
      <c r="L254">
        <f t="shared" si="19"/>
        <v>150976</v>
      </c>
      <c r="M254">
        <f t="shared" si="20"/>
        <v>28369054</v>
      </c>
      <c r="P254">
        <v>-10</v>
      </c>
      <c r="Q254">
        <v>-3370</v>
      </c>
      <c r="R254">
        <v>473</v>
      </c>
      <c r="S254">
        <v>159401</v>
      </c>
      <c r="T254">
        <v>32972144</v>
      </c>
      <c r="V254">
        <v>470</v>
      </c>
      <c r="W254">
        <v>158390</v>
      </c>
      <c r="X254">
        <v>-58</v>
      </c>
      <c r="Y254">
        <v>-19546</v>
      </c>
      <c r="Z254">
        <v>32935496</v>
      </c>
      <c r="AB254">
        <v>434</v>
      </c>
      <c r="AC254">
        <v>146258</v>
      </c>
      <c r="AD254">
        <v>-188</v>
      </c>
      <c r="AE254">
        <v>-63356</v>
      </c>
      <c r="AF254">
        <v>32959025</v>
      </c>
      <c r="AH254">
        <v>-392</v>
      </c>
      <c r="AI254">
        <v>-132104</v>
      </c>
      <c r="AJ254">
        <v>265</v>
      </c>
      <c r="AK254">
        <v>89305</v>
      </c>
      <c r="AL254">
        <v>32889674</v>
      </c>
      <c r="AN254">
        <v>-58</v>
      </c>
      <c r="AO254">
        <v>-19546</v>
      </c>
      <c r="AP254">
        <v>470</v>
      </c>
      <c r="AQ254">
        <v>158390</v>
      </c>
      <c r="AR254">
        <v>32952394</v>
      </c>
    </row>
    <row r="255" spans="5:44" x14ac:dyDescent="0.25">
      <c r="E255">
        <v>9</v>
      </c>
      <c r="F255">
        <v>252</v>
      </c>
      <c r="G255">
        <f>B2+TRUNC(32*E255*SIN(21/E255))</f>
        <v>-364</v>
      </c>
      <c r="H255">
        <f t="shared" si="16"/>
        <v>-91</v>
      </c>
      <c r="I255">
        <f t="shared" si="17"/>
        <v>-30667</v>
      </c>
      <c r="J255">
        <f>C2+TRUNC(32*E255*COS(21/E255))</f>
        <v>1768</v>
      </c>
      <c r="K255">
        <f t="shared" si="18"/>
        <v>442</v>
      </c>
      <c r="L255">
        <f t="shared" si="19"/>
        <v>148954</v>
      </c>
      <c r="M255">
        <f t="shared" si="20"/>
        <v>27178622</v>
      </c>
      <c r="P255">
        <v>28</v>
      </c>
      <c r="Q255">
        <v>9436</v>
      </c>
      <c r="R255">
        <v>473</v>
      </c>
      <c r="S255">
        <v>159401</v>
      </c>
      <c r="T255">
        <v>33251756</v>
      </c>
      <c r="V255">
        <v>464</v>
      </c>
      <c r="W255">
        <v>156368</v>
      </c>
      <c r="X255">
        <v>-96</v>
      </c>
      <c r="Y255">
        <v>-32352</v>
      </c>
      <c r="Z255">
        <v>33073964</v>
      </c>
      <c r="AB255">
        <v>456</v>
      </c>
      <c r="AC255">
        <v>153672</v>
      </c>
      <c r="AD255">
        <v>-126</v>
      </c>
      <c r="AE255">
        <v>-42462</v>
      </c>
      <c r="AF255">
        <v>32992304</v>
      </c>
      <c r="AH255">
        <v>-413</v>
      </c>
      <c r="AI255">
        <v>-139181</v>
      </c>
      <c r="AJ255">
        <v>232</v>
      </c>
      <c r="AK255">
        <v>78184</v>
      </c>
      <c r="AL255">
        <v>33040644</v>
      </c>
      <c r="AN255">
        <v>-180</v>
      </c>
      <c r="AO255">
        <v>-60660</v>
      </c>
      <c r="AP255">
        <v>439</v>
      </c>
      <c r="AQ255">
        <v>147943</v>
      </c>
      <c r="AR255">
        <v>33160276</v>
      </c>
    </row>
    <row r="256" spans="5:44" x14ac:dyDescent="0.25">
      <c r="E256">
        <v>9</v>
      </c>
      <c r="F256">
        <v>253</v>
      </c>
      <c r="G256">
        <f>B2+TRUNC(32*E256*SIN(22/E256))</f>
        <v>-388</v>
      </c>
      <c r="H256">
        <f t="shared" si="16"/>
        <v>-97</v>
      </c>
      <c r="I256">
        <f t="shared" si="17"/>
        <v>-32689</v>
      </c>
      <c r="J256">
        <f>C2+TRUNC(32*E256*COS(22/E256))</f>
        <v>1746</v>
      </c>
      <c r="K256">
        <f t="shared" si="18"/>
        <v>436</v>
      </c>
      <c r="L256">
        <f t="shared" si="19"/>
        <v>146932</v>
      </c>
      <c r="M256">
        <f t="shared" si="20"/>
        <v>26199001</v>
      </c>
      <c r="P256">
        <v>49</v>
      </c>
      <c r="Q256">
        <v>16513</v>
      </c>
      <c r="R256">
        <v>472</v>
      </c>
      <c r="S256">
        <v>159064</v>
      </c>
      <c r="T256">
        <v>33254044</v>
      </c>
      <c r="V256">
        <v>468</v>
      </c>
      <c r="W256">
        <v>157716</v>
      </c>
      <c r="X256">
        <v>-73</v>
      </c>
      <c r="Y256">
        <v>-24601</v>
      </c>
      <c r="Z256">
        <v>33114168</v>
      </c>
      <c r="AB256">
        <v>394</v>
      </c>
      <c r="AC256">
        <v>132778</v>
      </c>
      <c r="AD256">
        <v>-264</v>
      </c>
      <c r="AE256">
        <v>-88968</v>
      </c>
      <c r="AF256">
        <v>33157549</v>
      </c>
      <c r="AH256">
        <v>-369</v>
      </c>
      <c r="AI256">
        <v>-124353</v>
      </c>
      <c r="AJ256">
        <v>298</v>
      </c>
      <c r="AK256">
        <v>100426</v>
      </c>
      <c r="AL256">
        <v>33102532</v>
      </c>
      <c r="AN256">
        <v>-204</v>
      </c>
      <c r="AO256">
        <v>-68748</v>
      </c>
      <c r="AP256">
        <v>428</v>
      </c>
      <c r="AQ256">
        <v>144236</v>
      </c>
      <c r="AR256">
        <v>33181747</v>
      </c>
    </row>
    <row r="257" spans="5:44" x14ac:dyDescent="0.25">
      <c r="E257">
        <v>9</v>
      </c>
      <c r="F257">
        <v>254</v>
      </c>
      <c r="G257">
        <f>B2+TRUNC(32*E257*SIN(23/E257))</f>
        <v>-413</v>
      </c>
      <c r="H257">
        <f t="shared" si="16"/>
        <v>-104</v>
      </c>
      <c r="I257">
        <f t="shared" si="17"/>
        <v>-35048</v>
      </c>
      <c r="J257">
        <f>C2+TRUNC(32*E257*COS(23/E257))</f>
        <v>1727</v>
      </c>
      <c r="K257">
        <f t="shared" si="18"/>
        <v>431</v>
      </c>
      <c r="L257">
        <f t="shared" si="19"/>
        <v>145247</v>
      </c>
      <c r="M257">
        <f t="shared" si="20"/>
        <v>25451589</v>
      </c>
      <c r="P257">
        <v>76</v>
      </c>
      <c r="Q257">
        <v>25612</v>
      </c>
      <c r="R257">
        <v>468</v>
      </c>
      <c r="S257">
        <v>157716</v>
      </c>
      <c r="T257">
        <v>33267996</v>
      </c>
      <c r="V257">
        <v>474</v>
      </c>
      <c r="W257">
        <v>159738</v>
      </c>
      <c r="X257">
        <v>-18</v>
      </c>
      <c r="Y257">
        <v>-6066</v>
      </c>
      <c r="Z257">
        <v>33169803</v>
      </c>
      <c r="AB257">
        <v>408</v>
      </c>
      <c r="AC257">
        <v>137496</v>
      </c>
      <c r="AD257">
        <v>-242</v>
      </c>
      <c r="AE257">
        <v>-81554</v>
      </c>
      <c r="AF257">
        <v>33174743</v>
      </c>
      <c r="AH257">
        <v>-401</v>
      </c>
      <c r="AI257">
        <v>-135137</v>
      </c>
      <c r="AJ257">
        <v>253</v>
      </c>
      <c r="AK257">
        <v>85261</v>
      </c>
      <c r="AL257">
        <v>33121590</v>
      </c>
      <c r="AN257">
        <v>-160</v>
      </c>
      <c r="AO257">
        <v>-53920</v>
      </c>
      <c r="AP257">
        <v>446</v>
      </c>
      <c r="AQ257">
        <v>150302</v>
      </c>
      <c r="AR257">
        <v>33208757</v>
      </c>
    </row>
    <row r="258" spans="5:44" x14ac:dyDescent="0.25">
      <c r="E258">
        <v>9</v>
      </c>
      <c r="F258">
        <v>255</v>
      </c>
      <c r="G258">
        <f>B2+TRUNC(32*E258*SIN(24/E258))</f>
        <v>-441</v>
      </c>
      <c r="H258">
        <f t="shared" si="16"/>
        <v>-111</v>
      </c>
      <c r="I258">
        <f t="shared" si="17"/>
        <v>-37407</v>
      </c>
      <c r="J258">
        <f>C2+TRUNC(32*E258*COS(24/E258))</f>
        <v>1710</v>
      </c>
      <c r="K258">
        <f t="shared" si="18"/>
        <v>427</v>
      </c>
      <c r="L258">
        <f t="shared" si="19"/>
        <v>143899</v>
      </c>
      <c r="M258">
        <f t="shared" si="20"/>
        <v>24897401</v>
      </c>
      <c r="P258">
        <v>13</v>
      </c>
      <c r="Q258">
        <v>4381</v>
      </c>
      <c r="R258">
        <v>474</v>
      </c>
      <c r="S258">
        <v>159738</v>
      </c>
      <c r="T258">
        <v>33273755</v>
      </c>
      <c r="V258">
        <v>455</v>
      </c>
      <c r="W258">
        <v>153335</v>
      </c>
      <c r="X258">
        <v>-133</v>
      </c>
      <c r="Y258">
        <v>-44821</v>
      </c>
      <c r="Z258">
        <v>33227532</v>
      </c>
      <c r="AB258">
        <v>418</v>
      </c>
      <c r="AC258">
        <v>140866</v>
      </c>
      <c r="AD258">
        <v>-223</v>
      </c>
      <c r="AE258">
        <v>-75151</v>
      </c>
      <c r="AF258">
        <v>33201363</v>
      </c>
      <c r="AH258">
        <v>-431</v>
      </c>
      <c r="AI258">
        <v>-145247</v>
      </c>
      <c r="AJ258">
        <v>198</v>
      </c>
      <c r="AK258">
        <v>66726</v>
      </c>
      <c r="AL258">
        <v>33191499</v>
      </c>
      <c r="AN258">
        <v>-146</v>
      </c>
      <c r="AO258">
        <v>-49202</v>
      </c>
      <c r="AP258">
        <v>451</v>
      </c>
      <c r="AQ258">
        <v>151987</v>
      </c>
      <c r="AR258">
        <v>33229414</v>
      </c>
    </row>
    <row r="259" spans="5:44" x14ac:dyDescent="0.25">
      <c r="E259">
        <v>9</v>
      </c>
      <c r="F259">
        <v>256</v>
      </c>
      <c r="G259">
        <f>B2+TRUNC(32*E259*SIN(25/E259))</f>
        <v>-470</v>
      </c>
      <c r="H259">
        <f t="shared" si="16"/>
        <v>-118</v>
      </c>
      <c r="I259">
        <f t="shared" si="17"/>
        <v>-39766</v>
      </c>
      <c r="J259">
        <f>C2+TRUNC(32*E259*COS(25/E259))</f>
        <v>1697</v>
      </c>
      <c r="K259">
        <f t="shared" si="18"/>
        <v>424</v>
      </c>
      <c r="L259">
        <f t="shared" si="19"/>
        <v>142888</v>
      </c>
      <c r="M259">
        <f t="shared" si="20"/>
        <v>24612854</v>
      </c>
      <c r="P259">
        <v>109</v>
      </c>
      <c r="Q259">
        <v>36733</v>
      </c>
      <c r="R259">
        <v>462</v>
      </c>
      <c r="S259">
        <v>155694</v>
      </c>
      <c r="T259">
        <v>33341792</v>
      </c>
      <c r="V259">
        <v>474</v>
      </c>
      <c r="W259">
        <v>159738</v>
      </c>
      <c r="X259">
        <v>8</v>
      </c>
      <c r="Y259">
        <v>2696</v>
      </c>
      <c r="Z259">
        <v>33313342</v>
      </c>
      <c r="AB259">
        <v>425</v>
      </c>
      <c r="AC259">
        <v>143225</v>
      </c>
      <c r="AD259">
        <v>-210</v>
      </c>
      <c r="AE259">
        <v>-70770</v>
      </c>
      <c r="AF259">
        <v>33253767</v>
      </c>
      <c r="AH259">
        <v>-353</v>
      </c>
      <c r="AI259">
        <v>-118961</v>
      </c>
      <c r="AJ259">
        <v>318</v>
      </c>
      <c r="AK259">
        <v>107166</v>
      </c>
      <c r="AL259">
        <v>33237807</v>
      </c>
      <c r="AN259">
        <v>-234</v>
      </c>
      <c r="AO259">
        <v>-78858</v>
      </c>
      <c r="AP259">
        <v>413</v>
      </c>
      <c r="AQ259">
        <v>139181</v>
      </c>
      <c r="AR259">
        <v>33299990</v>
      </c>
    </row>
    <row r="260" spans="5:44" x14ac:dyDescent="0.25">
      <c r="E260">
        <v>9</v>
      </c>
      <c r="F260">
        <v>257</v>
      </c>
      <c r="G260">
        <f>B2+TRUNC(32*E260*SIN(26/E260))</f>
        <v>-500</v>
      </c>
      <c r="H260">
        <f t="shared" si="16"/>
        <v>-125</v>
      </c>
      <c r="I260">
        <f t="shared" si="17"/>
        <v>-42125</v>
      </c>
      <c r="J260">
        <f>C2+TRUNC(32*E260*COS(26/E260))</f>
        <v>1688</v>
      </c>
      <c r="K260">
        <f t="shared" si="18"/>
        <v>422</v>
      </c>
      <c r="L260">
        <f t="shared" si="19"/>
        <v>142214</v>
      </c>
      <c r="M260">
        <f t="shared" si="20"/>
        <v>24591189</v>
      </c>
      <c r="P260">
        <v>-60</v>
      </c>
      <c r="Q260">
        <v>-20220</v>
      </c>
      <c r="R260">
        <v>471</v>
      </c>
      <c r="S260">
        <v>158727</v>
      </c>
      <c r="T260">
        <v>33420700</v>
      </c>
      <c r="V260">
        <v>473</v>
      </c>
      <c r="W260">
        <v>159401</v>
      </c>
      <c r="X260">
        <v>-45</v>
      </c>
      <c r="Y260">
        <v>-15165</v>
      </c>
      <c r="Z260">
        <v>33590908</v>
      </c>
      <c r="AB260">
        <v>374</v>
      </c>
      <c r="AC260">
        <v>126038</v>
      </c>
      <c r="AD260">
        <v>-292</v>
      </c>
      <c r="AE260">
        <v>-98404</v>
      </c>
      <c r="AF260">
        <v>33255539</v>
      </c>
      <c r="AH260">
        <v>-387</v>
      </c>
      <c r="AI260">
        <v>-130419</v>
      </c>
      <c r="AJ260">
        <v>277</v>
      </c>
      <c r="AK260">
        <v>93349</v>
      </c>
      <c r="AL260">
        <v>33531048</v>
      </c>
      <c r="AN260">
        <v>-75</v>
      </c>
      <c r="AO260">
        <v>-25275</v>
      </c>
      <c r="AP260">
        <v>469</v>
      </c>
      <c r="AQ260">
        <v>158053</v>
      </c>
      <c r="AR260">
        <v>33339574</v>
      </c>
    </row>
    <row r="261" spans="5:44" x14ac:dyDescent="0.25">
      <c r="E261">
        <v>9</v>
      </c>
      <c r="F261">
        <v>258</v>
      </c>
      <c r="G261">
        <f>B2+TRUNC(32*E261*SIN(27/E261))</f>
        <v>-532</v>
      </c>
      <c r="H261">
        <f t="shared" si="16"/>
        <v>-133</v>
      </c>
      <c r="I261">
        <f t="shared" si="17"/>
        <v>-44821</v>
      </c>
      <c r="J261">
        <f>C2+TRUNC(32*E261*COS(27/E261))</f>
        <v>1681</v>
      </c>
      <c r="K261">
        <f t="shared" si="18"/>
        <v>420</v>
      </c>
      <c r="L261">
        <f t="shared" si="19"/>
        <v>141540</v>
      </c>
      <c r="M261">
        <f t="shared" si="20"/>
        <v>24741233</v>
      </c>
      <c r="P261">
        <v>-31</v>
      </c>
      <c r="Q261">
        <v>-10447</v>
      </c>
      <c r="R261">
        <v>475</v>
      </c>
      <c r="S261">
        <v>160075</v>
      </c>
      <c r="T261">
        <v>33708428</v>
      </c>
      <c r="V261">
        <v>442</v>
      </c>
      <c r="W261">
        <v>148954</v>
      </c>
      <c r="X261">
        <v>-176</v>
      </c>
      <c r="Y261">
        <v>-59312</v>
      </c>
      <c r="Z261">
        <v>33692768</v>
      </c>
      <c r="AB261">
        <v>465</v>
      </c>
      <c r="AC261">
        <v>156705</v>
      </c>
      <c r="AD261">
        <v>-93</v>
      </c>
      <c r="AE261">
        <v>-31341</v>
      </c>
      <c r="AF261">
        <v>33277724</v>
      </c>
      <c r="AH261">
        <v>-449</v>
      </c>
      <c r="AI261">
        <v>-151313</v>
      </c>
      <c r="AJ261">
        <v>158</v>
      </c>
      <c r="AK261">
        <v>53246</v>
      </c>
      <c r="AL261">
        <v>33687753</v>
      </c>
      <c r="AN261">
        <v>-104</v>
      </c>
      <c r="AO261">
        <v>-35048</v>
      </c>
      <c r="AP261">
        <v>464</v>
      </c>
      <c r="AQ261">
        <v>156368</v>
      </c>
      <c r="AR261">
        <v>33682274</v>
      </c>
    </row>
    <row r="262" spans="5:44" x14ac:dyDescent="0.25">
      <c r="E262">
        <v>9</v>
      </c>
      <c r="F262">
        <v>259</v>
      </c>
      <c r="G262">
        <f>B2+TRUNC(32*E262*SIN(28/E262))</f>
        <v>-564</v>
      </c>
      <c r="H262">
        <f t="shared" ref="H262:H325" si="21">FLOOR(G262/4,1)</f>
        <v>-141</v>
      </c>
      <c r="I262">
        <f t="shared" ref="I262:I325" si="22">H262*337</f>
        <v>-47517</v>
      </c>
      <c r="J262">
        <f>C2+TRUNC(32*E262*COS(28/E262))</f>
        <v>1679</v>
      </c>
      <c r="K262">
        <f t="shared" ref="K262:K325" si="23">FLOOR(J262/4,1)</f>
        <v>419</v>
      </c>
      <c r="L262">
        <f t="shared" ref="L262:L325" si="24">K262*337</f>
        <v>141203</v>
      </c>
      <c r="M262">
        <f t="shared" si="20"/>
        <v>25194569</v>
      </c>
      <c r="P262">
        <v>101</v>
      </c>
      <c r="Q262">
        <v>34037</v>
      </c>
      <c r="R262">
        <v>465</v>
      </c>
      <c r="S262">
        <v>156705</v>
      </c>
      <c r="T262">
        <v>33782933</v>
      </c>
      <c r="V262">
        <v>448</v>
      </c>
      <c r="W262">
        <v>150976</v>
      </c>
      <c r="X262">
        <v>-160</v>
      </c>
      <c r="Y262">
        <v>-53920</v>
      </c>
      <c r="Z262">
        <v>33739294</v>
      </c>
      <c r="AB262">
        <v>453</v>
      </c>
      <c r="AC262">
        <v>152661</v>
      </c>
      <c r="AD262">
        <v>-143</v>
      </c>
      <c r="AE262">
        <v>-48191</v>
      </c>
      <c r="AF262">
        <v>33375670</v>
      </c>
      <c r="AH262">
        <v>-444</v>
      </c>
      <c r="AI262">
        <v>-149628</v>
      </c>
      <c r="AJ262">
        <v>174</v>
      </c>
      <c r="AK262">
        <v>58638</v>
      </c>
      <c r="AL262">
        <v>33720561</v>
      </c>
      <c r="AN262">
        <v>-228</v>
      </c>
      <c r="AO262">
        <v>-76836</v>
      </c>
      <c r="AP262">
        <v>418</v>
      </c>
      <c r="AQ262">
        <v>140866</v>
      </c>
      <c r="AR262">
        <v>33773708</v>
      </c>
    </row>
    <row r="263" spans="5:44" x14ac:dyDescent="0.25">
      <c r="E263">
        <v>9</v>
      </c>
      <c r="F263">
        <v>260</v>
      </c>
      <c r="G263">
        <f>B2+TRUNC(32*E263*SIN(29/E263))</f>
        <v>-595</v>
      </c>
      <c r="H263">
        <f t="shared" si="21"/>
        <v>-149</v>
      </c>
      <c r="I263">
        <f t="shared" si="22"/>
        <v>-50213</v>
      </c>
      <c r="J263">
        <f>C2+TRUNC(32*E263*COS(29/E263))</f>
        <v>1679</v>
      </c>
      <c r="K263">
        <f t="shared" si="23"/>
        <v>419</v>
      </c>
      <c r="L263">
        <f t="shared" si="24"/>
        <v>141203</v>
      </c>
      <c r="M263">
        <f t="shared" si="20"/>
        <v>25774970</v>
      </c>
      <c r="P263">
        <v>-18</v>
      </c>
      <c r="Q263">
        <v>-6066</v>
      </c>
      <c r="R263">
        <v>476</v>
      </c>
      <c r="S263">
        <v>160412</v>
      </c>
      <c r="T263">
        <v>33805851</v>
      </c>
      <c r="V263">
        <v>437</v>
      </c>
      <c r="W263">
        <v>147269</v>
      </c>
      <c r="X263">
        <v>-191</v>
      </c>
      <c r="Y263">
        <v>-64367</v>
      </c>
      <c r="Z263">
        <v>33875622</v>
      </c>
      <c r="AB263">
        <v>444</v>
      </c>
      <c r="AC263">
        <v>149628</v>
      </c>
      <c r="AD263">
        <v>-170</v>
      </c>
      <c r="AE263">
        <v>-57290</v>
      </c>
      <c r="AF263">
        <v>33681605</v>
      </c>
      <c r="AH263">
        <v>-455</v>
      </c>
      <c r="AI263">
        <v>-153335</v>
      </c>
      <c r="AJ263">
        <v>143</v>
      </c>
      <c r="AK263">
        <v>48191</v>
      </c>
      <c r="AL263">
        <v>33775773</v>
      </c>
      <c r="AN263">
        <v>-198</v>
      </c>
      <c r="AO263">
        <v>-66726</v>
      </c>
      <c r="AP263">
        <v>433</v>
      </c>
      <c r="AQ263">
        <v>145921</v>
      </c>
      <c r="AR263">
        <v>33807619</v>
      </c>
    </row>
    <row r="264" spans="5:44" x14ac:dyDescent="0.25">
      <c r="E264">
        <v>9</v>
      </c>
      <c r="F264">
        <v>261</v>
      </c>
      <c r="G264">
        <f>B2+TRUNC(32*E264*SIN(30/E264))</f>
        <v>-626</v>
      </c>
      <c r="H264">
        <f t="shared" si="21"/>
        <v>-157</v>
      </c>
      <c r="I264">
        <f t="shared" si="22"/>
        <v>-52909</v>
      </c>
      <c r="J264">
        <f>C2+TRUNC(32*E264*COS(30/E264))</f>
        <v>1684</v>
      </c>
      <c r="K264">
        <f t="shared" si="23"/>
        <v>421</v>
      </c>
      <c r="L264">
        <f t="shared" si="24"/>
        <v>141877</v>
      </c>
      <c r="M264">
        <f t="shared" si="20"/>
        <v>26670729</v>
      </c>
      <c r="P264">
        <v>-102</v>
      </c>
      <c r="Q264">
        <v>-34374</v>
      </c>
      <c r="R264">
        <v>465</v>
      </c>
      <c r="S264">
        <v>156705</v>
      </c>
      <c r="T264">
        <v>33852251</v>
      </c>
      <c r="V264">
        <v>476</v>
      </c>
      <c r="W264">
        <v>160412</v>
      </c>
      <c r="X264">
        <v>-25</v>
      </c>
      <c r="Y264">
        <v>-8425</v>
      </c>
      <c r="Z264">
        <v>33900807</v>
      </c>
      <c r="AB264">
        <v>380</v>
      </c>
      <c r="AC264">
        <v>128060</v>
      </c>
      <c r="AD264">
        <v>-286</v>
      </c>
      <c r="AE264">
        <v>-96382</v>
      </c>
      <c r="AF264">
        <v>33700625</v>
      </c>
      <c r="AH264">
        <v>-376</v>
      </c>
      <c r="AI264">
        <v>-126712</v>
      </c>
      <c r="AJ264">
        <v>293</v>
      </c>
      <c r="AK264">
        <v>98741</v>
      </c>
      <c r="AL264">
        <v>33800289</v>
      </c>
      <c r="AN264">
        <v>-116</v>
      </c>
      <c r="AO264">
        <v>-39092</v>
      </c>
      <c r="AP264">
        <v>462</v>
      </c>
      <c r="AQ264">
        <v>155694</v>
      </c>
      <c r="AR264">
        <v>33809052</v>
      </c>
    </row>
    <row r="265" spans="5:44" x14ac:dyDescent="0.25">
      <c r="E265">
        <v>9</v>
      </c>
      <c r="F265">
        <v>262</v>
      </c>
      <c r="G265">
        <f>B2+TRUNC(32*E265*SIN(31/E265))</f>
        <v>-657</v>
      </c>
      <c r="H265">
        <f t="shared" si="21"/>
        <v>-165</v>
      </c>
      <c r="I265">
        <f t="shared" si="22"/>
        <v>-55605</v>
      </c>
      <c r="J265">
        <f>C2+TRUNC(32*E265*COS(31/E265))</f>
        <v>1692</v>
      </c>
      <c r="K265">
        <f t="shared" si="23"/>
        <v>423</v>
      </c>
      <c r="L265">
        <f t="shared" si="24"/>
        <v>142551</v>
      </c>
      <c r="M265">
        <f t="shared" si="20"/>
        <v>27785768</v>
      </c>
      <c r="P265">
        <v>69</v>
      </c>
      <c r="Q265">
        <v>23253</v>
      </c>
      <c r="R265">
        <v>471</v>
      </c>
      <c r="S265">
        <v>158727</v>
      </c>
      <c r="T265">
        <v>33862064</v>
      </c>
      <c r="V265">
        <v>475</v>
      </c>
      <c r="W265">
        <v>160075</v>
      </c>
      <c r="X265">
        <v>33</v>
      </c>
      <c r="Y265">
        <v>11121</v>
      </c>
      <c r="Z265">
        <v>33907142</v>
      </c>
      <c r="AB265">
        <v>465</v>
      </c>
      <c r="AC265">
        <v>156705</v>
      </c>
      <c r="AD265">
        <v>-101</v>
      </c>
      <c r="AE265">
        <v>-34037</v>
      </c>
      <c r="AF265">
        <v>33737696</v>
      </c>
      <c r="AH265">
        <v>-359</v>
      </c>
      <c r="AI265">
        <v>-120983</v>
      </c>
      <c r="AJ265">
        <v>313</v>
      </c>
      <c r="AK265">
        <v>105481</v>
      </c>
      <c r="AL265">
        <v>33865341</v>
      </c>
      <c r="AN265">
        <v>-33</v>
      </c>
      <c r="AO265">
        <v>-11121</v>
      </c>
      <c r="AP265">
        <v>475</v>
      </c>
      <c r="AQ265">
        <v>160075</v>
      </c>
      <c r="AR265">
        <v>33811806</v>
      </c>
    </row>
    <row r="266" spans="5:44" x14ac:dyDescent="0.25">
      <c r="E266">
        <v>9</v>
      </c>
      <c r="F266">
        <v>263</v>
      </c>
      <c r="G266">
        <f>B2+TRUNC(32*E266*SIN(32/E266))</f>
        <v>-687</v>
      </c>
      <c r="H266">
        <f t="shared" si="21"/>
        <v>-172</v>
      </c>
      <c r="I266">
        <f t="shared" si="22"/>
        <v>-57964</v>
      </c>
      <c r="J266">
        <f>C2+TRUNC(32*E266*COS(32/E266))</f>
        <v>1703</v>
      </c>
      <c r="K266">
        <f t="shared" si="23"/>
        <v>425</v>
      </c>
      <c r="L266">
        <f t="shared" si="24"/>
        <v>143225</v>
      </c>
      <c r="M266">
        <f t="shared" si="20"/>
        <v>29111256</v>
      </c>
      <c r="P266">
        <v>-118</v>
      </c>
      <c r="Q266">
        <v>-39766</v>
      </c>
      <c r="R266">
        <v>462</v>
      </c>
      <c r="S266">
        <v>155694</v>
      </c>
      <c r="T266">
        <v>33930941</v>
      </c>
      <c r="V266">
        <v>477</v>
      </c>
      <c r="W266">
        <v>160749</v>
      </c>
      <c r="X266">
        <v>0</v>
      </c>
      <c r="Y266">
        <v>0</v>
      </c>
      <c r="Z266">
        <v>33927791</v>
      </c>
      <c r="AB266">
        <v>440</v>
      </c>
      <c r="AC266">
        <v>148280</v>
      </c>
      <c r="AD266">
        <v>-182</v>
      </c>
      <c r="AE266">
        <v>-61334</v>
      </c>
      <c r="AF266">
        <v>33753404</v>
      </c>
      <c r="AH266">
        <v>-337</v>
      </c>
      <c r="AI266">
        <v>-113569</v>
      </c>
      <c r="AJ266">
        <v>337</v>
      </c>
      <c r="AK266">
        <v>113569</v>
      </c>
      <c r="AL266">
        <v>33911708</v>
      </c>
      <c r="AN266">
        <v>-49</v>
      </c>
      <c r="AO266">
        <v>-16513</v>
      </c>
      <c r="AP266">
        <v>474</v>
      </c>
      <c r="AQ266">
        <v>159738</v>
      </c>
      <c r="AR266">
        <v>33926971</v>
      </c>
    </row>
    <row r="267" spans="5:44" x14ac:dyDescent="0.25">
      <c r="E267">
        <v>9</v>
      </c>
      <c r="F267">
        <v>264</v>
      </c>
      <c r="G267">
        <f>B2+TRUNC(32*E267*SIN(33/E267))</f>
        <v>-716</v>
      </c>
      <c r="H267">
        <f t="shared" si="21"/>
        <v>-179</v>
      </c>
      <c r="I267">
        <f t="shared" si="22"/>
        <v>-60323</v>
      </c>
      <c r="J267">
        <f>C2+TRUNC(32*E267*COS(33/E267))</f>
        <v>1717</v>
      </c>
      <c r="K267">
        <f t="shared" si="23"/>
        <v>429</v>
      </c>
      <c r="L267">
        <f t="shared" si="24"/>
        <v>144573</v>
      </c>
      <c r="M267">
        <f t="shared" ref="M267:M330" si="25">TRUNC((G267^2+J267^2)^2/390625)</f>
        <v>30660495</v>
      </c>
      <c r="P267">
        <v>-86</v>
      </c>
      <c r="Q267">
        <v>-28982</v>
      </c>
      <c r="R267">
        <v>469</v>
      </c>
      <c r="S267">
        <v>158053</v>
      </c>
      <c r="T267">
        <v>33933476</v>
      </c>
      <c r="V267">
        <v>462</v>
      </c>
      <c r="W267">
        <v>155694</v>
      </c>
      <c r="X267">
        <v>-116</v>
      </c>
      <c r="Y267">
        <v>-39092</v>
      </c>
      <c r="Z267">
        <v>33946881</v>
      </c>
      <c r="AB267">
        <v>400</v>
      </c>
      <c r="AC267">
        <v>134800</v>
      </c>
      <c r="AD267">
        <v>-259</v>
      </c>
      <c r="AE267">
        <v>-87283</v>
      </c>
      <c r="AF267">
        <v>33815174</v>
      </c>
      <c r="AH267">
        <v>-420</v>
      </c>
      <c r="AI267">
        <v>-141540</v>
      </c>
      <c r="AJ267">
        <v>227</v>
      </c>
      <c r="AK267">
        <v>76499</v>
      </c>
      <c r="AL267">
        <v>33960921</v>
      </c>
      <c r="AN267">
        <v>-16</v>
      </c>
      <c r="AO267">
        <v>-5392</v>
      </c>
      <c r="AP267">
        <v>476</v>
      </c>
      <c r="AQ267">
        <v>160412</v>
      </c>
      <c r="AR267">
        <v>33932861</v>
      </c>
    </row>
    <row r="268" spans="5:44" x14ac:dyDescent="0.25">
      <c r="E268">
        <v>9</v>
      </c>
      <c r="F268">
        <v>265</v>
      </c>
      <c r="G268">
        <f>B2+TRUNC(32*E268*SIN(34/E268))</f>
        <v>-743</v>
      </c>
      <c r="H268">
        <f t="shared" si="21"/>
        <v>-186</v>
      </c>
      <c r="I268">
        <f t="shared" si="22"/>
        <v>-62682</v>
      </c>
      <c r="J268">
        <f>C2+TRUNC(32*E268*COS(34/E268))</f>
        <v>1735</v>
      </c>
      <c r="K268">
        <f t="shared" si="23"/>
        <v>433</v>
      </c>
      <c r="L268">
        <f t="shared" si="24"/>
        <v>145921</v>
      </c>
      <c r="M268">
        <f t="shared" si="25"/>
        <v>32485877</v>
      </c>
      <c r="P268">
        <v>42</v>
      </c>
      <c r="Q268">
        <v>14154</v>
      </c>
      <c r="R268">
        <v>475</v>
      </c>
      <c r="S268">
        <v>160075</v>
      </c>
      <c r="T268">
        <v>34033969</v>
      </c>
      <c r="V268">
        <v>465</v>
      </c>
      <c r="W268">
        <v>156705</v>
      </c>
      <c r="X268">
        <v>-104</v>
      </c>
      <c r="Y268">
        <v>-35048</v>
      </c>
      <c r="Z268">
        <v>33959336</v>
      </c>
      <c r="AB268">
        <v>462</v>
      </c>
      <c r="AC268">
        <v>155694</v>
      </c>
      <c r="AD268">
        <v>-118</v>
      </c>
      <c r="AE268">
        <v>-39766</v>
      </c>
      <c r="AF268">
        <v>33964856</v>
      </c>
      <c r="AH268">
        <v>-426</v>
      </c>
      <c r="AI268">
        <v>-143562</v>
      </c>
      <c r="AJ268">
        <v>216</v>
      </c>
      <c r="AK268">
        <v>72792</v>
      </c>
      <c r="AL268">
        <v>33981568</v>
      </c>
      <c r="AN268">
        <v>-174</v>
      </c>
      <c r="AO268">
        <v>-58638</v>
      </c>
      <c r="AP268">
        <v>444</v>
      </c>
      <c r="AQ268">
        <v>149628</v>
      </c>
      <c r="AR268">
        <v>33947552</v>
      </c>
    </row>
    <row r="269" spans="5:44" x14ac:dyDescent="0.25">
      <c r="E269">
        <v>9</v>
      </c>
      <c r="F269">
        <v>266</v>
      </c>
      <c r="G269">
        <f>B2+TRUNC(32*E269*SIN(35/E269))</f>
        <v>-767</v>
      </c>
      <c r="H269">
        <f t="shared" si="21"/>
        <v>-192</v>
      </c>
      <c r="I269">
        <f t="shared" si="22"/>
        <v>-64704</v>
      </c>
      <c r="J269">
        <f>C2+TRUNC(32*E269*COS(35/E269))</f>
        <v>1755</v>
      </c>
      <c r="K269">
        <f t="shared" si="23"/>
        <v>438</v>
      </c>
      <c r="L269">
        <f t="shared" si="24"/>
        <v>147606</v>
      </c>
      <c r="M269">
        <f t="shared" si="25"/>
        <v>34448710</v>
      </c>
      <c r="P269">
        <v>-43</v>
      </c>
      <c r="Q269">
        <v>-14491</v>
      </c>
      <c r="R269">
        <v>475</v>
      </c>
      <c r="S269">
        <v>160075</v>
      </c>
      <c r="T269">
        <v>34033969</v>
      </c>
      <c r="V269">
        <v>455</v>
      </c>
      <c r="W269">
        <v>153335</v>
      </c>
      <c r="X269">
        <v>-144</v>
      </c>
      <c r="Y269">
        <v>-48528</v>
      </c>
      <c r="Z269">
        <v>33996847</v>
      </c>
      <c r="AB269">
        <v>414</v>
      </c>
      <c r="AC269">
        <v>139518</v>
      </c>
      <c r="AD269">
        <v>-236</v>
      </c>
      <c r="AE269">
        <v>-79532</v>
      </c>
      <c r="AF269">
        <v>33982687</v>
      </c>
      <c r="AH269">
        <v>-438</v>
      </c>
      <c r="AI269">
        <v>-147606</v>
      </c>
      <c r="AJ269">
        <v>190</v>
      </c>
      <c r="AK269">
        <v>64030</v>
      </c>
      <c r="AL269">
        <v>34014500</v>
      </c>
      <c r="AN269">
        <v>-93</v>
      </c>
      <c r="AO269">
        <v>-31341</v>
      </c>
      <c r="AP269">
        <v>468</v>
      </c>
      <c r="AQ269">
        <v>157716</v>
      </c>
      <c r="AR269">
        <v>33998974</v>
      </c>
    </row>
    <row r="270" spans="5:44" x14ac:dyDescent="0.25">
      <c r="E270">
        <v>9</v>
      </c>
      <c r="F270">
        <v>267</v>
      </c>
      <c r="G270">
        <f>B2+TRUNC(32*E270*SIN(36/E270))</f>
        <v>-789</v>
      </c>
      <c r="H270">
        <f t="shared" si="21"/>
        <v>-198</v>
      </c>
      <c r="I270">
        <f t="shared" si="22"/>
        <v>-66726</v>
      </c>
      <c r="J270">
        <f>C2+TRUNC(32*E270*COS(36/E270))</f>
        <v>1778</v>
      </c>
      <c r="K270">
        <f t="shared" si="23"/>
        <v>444</v>
      </c>
      <c r="L270">
        <f t="shared" si="24"/>
        <v>149628</v>
      </c>
      <c r="M270">
        <f t="shared" si="25"/>
        <v>36651981</v>
      </c>
      <c r="P270">
        <v>-70</v>
      </c>
      <c r="Q270">
        <v>-23590</v>
      </c>
      <c r="R270">
        <v>473</v>
      </c>
      <c r="S270">
        <v>159401</v>
      </c>
      <c r="T270">
        <v>34235567</v>
      </c>
      <c r="V270">
        <v>473</v>
      </c>
      <c r="W270">
        <v>159401</v>
      </c>
      <c r="X270">
        <v>-66</v>
      </c>
      <c r="Y270">
        <v>-22242</v>
      </c>
      <c r="Z270">
        <v>34093640</v>
      </c>
      <c r="AB270">
        <v>450</v>
      </c>
      <c r="AC270">
        <v>151650</v>
      </c>
      <c r="AD270">
        <v>-160</v>
      </c>
      <c r="AE270">
        <v>-53920</v>
      </c>
      <c r="AF270">
        <v>34026576</v>
      </c>
      <c r="AH270">
        <v>-400</v>
      </c>
      <c r="AI270">
        <v>-134800</v>
      </c>
      <c r="AJ270">
        <v>261</v>
      </c>
      <c r="AK270">
        <v>87957</v>
      </c>
      <c r="AL270">
        <v>34104403</v>
      </c>
      <c r="AN270">
        <v>-66</v>
      </c>
      <c r="AO270">
        <v>-22242</v>
      </c>
      <c r="AP270">
        <v>473</v>
      </c>
      <c r="AQ270">
        <v>159401</v>
      </c>
      <c r="AR270">
        <v>34205785</v>
      </c>
    </row>
    <row r="271" spans="5:44" x14ac:dyDescent="0.25">
      <c r="E271">
        <v>9</v>
      </c>
      <c r="F271">
        <v>268</v>
      </c>
      <c r="G271">
        <f>B2+TRUNC(32*E271*SIN(37/E271))</f>
        <v>-809</v>
      </c>
      <c r="H271">
        <f t="shared" si="21"/>
        <v>-203</v>
      </c>
      <c r="I271">
        <f t="shared" si="22"/>
        <v>-68411</v>
      </c>
      <c r="J271">
        <f>C2+TRUNC(32*E271*COS(37/E271))</f>
        <v>1804</v>
      </c>
      <c r="K271">
        <f t="shared" si="23"/>
        <v>451</v>
      </c>
      <c r="L271">
        <f t="shared" si="24"/>
        <v>151987</v>
      </c>
      <c r="M271">
        <f t="shared" si="25"/>
        <v>39115457</v>
      </c>
      <c r="P271">
        <v>94</v>
      </c>
      <c r="Q271">
        <v>31678</v>
      </c>
      <c r="R271">
        <v>468</v>
      </c>
      <c r="S271">
        <v>157716</v>
      </c>
      <c r="T271">
        <v>34264801</v>
      </c>
      <c r="V271">
        <v>478</v>
      </c>
      <c r="W271">
        <v>161086</v>
      </c>
      <c r="X271">
        <v>25</v>
      </c>
      <c r="Y271">
        <v>8425</v>
      </c>
      <c r="Z271">
        <v>34411889</v>
      </c>
      <c r="AB271">
        <v>459</v>
      </c>
      <c r="AC271">
        <v>154683</v>
      </c>
      <c r="AD271">
        <v>-134</v>
      </c>
      <c r="AE271">
        <v>-45158</v>
      </c>
      <c r="AF271">
        <v>34218793</v>
      </c>
      <c r="AH271">
        <v>-344</v>
      </c>
      <c r="AI271">
        <v>-115928</v>
      </c>
      <c r="AJ271">
        <v>333</v>
      </c>
      <c r="AK271">
        <v>112221</v>
      </c>
      <c r="AL271">
        <v>34382086</v>
      </c>
      <c r="AN271">
        <v>-153</v>
      </c>
      <c r="AO271">
        <v>-51561</v>
      </c>
      <c r="AP271">
        <v>453</v>
      </c>
      <c r="AQ271">
        <v>152661</v>
      </c>
      <c r="AR271">
        <v>34253170</v>
      </c>
    </row>
    <row r="272" spans="5:44" x14ac:dyDescent="0.25">
      <c r="E272">
        <v>9</v>
      </c>
      <c r="F272">
        <v>269</v>
      </c>
      <c r="G272">
        <f>B2+TRUNC(32*E272*SIN(38/E272))</f>
        <v>-826</v>
      </c>
      <c r="H272">
        <f t="shared" si="21"/>
        <v>-207</v>
      </c>
      <c r="I272">
        <f t="shared" si="22"/>
        <v>-69759</v>
      </c>
      <c r="J272">
        <f>C2+TRUNC(32*E272*COS(38/E272))</f>
        <v>1831</v>
      </c>
      <c r="K272">
        <f t="shared" si="23"/>
        <v>457</v>
      </c>
      <c r="L272">
        <f t="shared" si="24"/>
        <v>154009</v>
      </c>
      <c r="M272">
        <f t="shared" si="25"/>
        <v>41676568</v>
      </c>
      <c r="P272">
        <v>20</v>
      </c>
      <c r="Q272">
        <v>6740</v>
      </c>
      <c r="R272">
        <v>477</v>
      </c>
      <c r="S272">
        <v>160749</v>
      </c>
      <c r="T272">
        <v>34267349</v>
      </c>
      <c r="V272">
        <v>461</v>
      </c>
      <c r="W272">
        <v>155357</v>
      </c>
      <c r="X272">
        <v>-128</v>
      </c>
      <c r="Y272">
        <v>-43136</v>
      </c>
      <c r="Z272">
        <v>34458534</v>
      </c>
      <c r="AB272">
        <v>465</v>
      </c>
      <c r="AC272">
        <v>156705</v>
      </c>
      <c r="AD272">
        <v>-109</v>
      </c>
      <c r="AE272">
        <v>-36733</v>
      </c>
      <c r="AF272">
        <v>34239162</v>
      </c>
      <c r="AH272">
        <v>-394</v>
      </c>
      <c r="AI272">
        <v>-132778</v>
      </c>
      <c r="AJ272">
        <v>273</v>
      </c>
      <c r="AK272">
        <v>92001</v>
      </c>
      <c r="AL272">
        <v>34461182</v>
      </c>
      <c r="AN272">
        <v>-222</v>
      </c>
      <c r="AO272">
        <v>-74814</v>
      </c>
      <c r="AP272">
        <v>423</v>
      </c>
      <c r="AQ272">
        <v>142551</v>
      </c>
      <c r="AR272">
        <v>34255661</v>
      </c>
    </row>
    <row r="273" spans="5:44" x14ac:dyDescent="0.25">
      <c r="E273">
        <v>9</v>
      </c>
      <c r="F273">
        <v>270</v>
      </c>
      <c r="G273">
        <f>B2+TRUNC(32*E273*SIN(39/E273))</f>
        <v>-839</v>
      </c>
      <c r="H273">
        <f t="shared" si="21"/>
        <v>-210</v>
      </c>
      <c r="I273">
        <f t="shared" si="22"/>
        <v>-70770</v>
      </c>
      <c r="J273">
        <f>C2+TRUNC(32*E273*COS(39/E273))</f>
        <v>1860</v>
      </c>
      <c r="K273">
        <f t="shared" si="23"/>
        <v>465</v>
      </c>
      <c r="L273">
        <f t="shared" si="24"/>
        <v>156705</v>
      </c>
      <c r="M273">
        <f t="shared" si="25"/>
        <v>44377362</v>
      </c>
      <c r="P273">
        <v>61</v>
      </c>
      <c r="Q273">
        <v>20557</v>
      </c>
      <c r="R273">
        <v>475</v>
      </c>
      <c r="S273">
        <v>160075</v>
      </c>
      <c r="T273">
        <v>34490080</v>
      </c>
      <c r="V273">
        <v>476</v>
      </c>
      <c r="W273">
        <v>160412</v>
      </c>
      <c r="X273">
        <v>-53</v>
      </c>
      <c r="Y273">
        <v>-17861</v>
      </c>
      <c r="Z273">
        <v>34459661</v>
      </c>
      <c r="AB273">
        <v>387</v>
      </c>
      <c r="AC273">
        <v>130419</v>
      </c>
      <c r="AD273">
        <v>-281</v>
      </c>
      <c r="AE273">
        <v>-94697</v>
      </c>
      <c r="AF273">
        <v>34244649</v>
      </c>
      <c r="AH273">
        <v>-432</v>
      </c>
      <c r="AI273">
        <v>-145584</v>
      </c>
      <c r="AJ273">
        <v>206</v>
      </c>
      <c r="AK273">
        <v>69422</v>
      </c>
      <c r="AL273">
        <v>34478749</v>
      </c>
      <c r="AN273">
        <v>-192</v>
      </c>
      <c r="AO273">
        <v>-64704</v>
      </c>
      <c r="AP273">
        <v>438</v>
      </c>
      <c r="AQ273">
        <v>147606</v>
      </c>
      <c r="AR273">
        <v>34448710</v>
      </c>
    </row>
    <row r="274" spans="5:44" x14ac:dyDescent="0.25">
      <c r="E274">
        <v>9</v>
      </c>
      <c r="F274">
        <v>271</v>
      </c>
      <c r="G274">
        <f>B2+TRUNC(32*E274*SIN(40/E274))</f>
        <v>-849</v>
      </c>
      <c r="H274">
        <f t="shared" si="21"/>
        <v>-213</v>
      </c>
      <c r="I274">
        <f t="shared" si="22"/>
        <v>-71781</v>
      </c>
      <c r="J274">
        <f>C2+TRUNC(32*E274*COS(40/E274))</f>
        <v>1890</v>
      </c>
      <c r="K274">
        <f t="shared" si="23"/>
        <v>472</v>
      </c>
      <c r="L274">
        <f t="shared" si="24"/>
        <v>159064</v>
      </c>
      <c r="M274">
        <f t="shared" si="25"/>
        <v>47178237</v>
      </c>
      <c r="P274">
        <v>-54</v>
      </c>
      <c r="Q274">
        <v>-18198</v>
      </c>
      <c r="R274">
        <v>476</v>
      </c>
      <c r="S274">
        <v>160412</v>
      </c>
      <c r="T274">
        <v>34706576</v>
      </c>
      <c r="V274">
        <v>479</v>
      </c>
      <c r="W274">
        <v>161423</v>
      </c>
      <c r="X274">
        <v>-7</v>
      </c>
      <c r="Y274">
        <v>-2359</v>
      </c>
      <c r="Z274">
        <v>34587064</v>
      </c>
      <c r="AB274">
        <v>426</v>
      </c>
      <c r="AC274">
        <v>143562</v>
      </c>
      <c r="AD274">
        <v>-218</v>
      </c>
      <c r="AE274">
        <v>-73466</v>
      </c>
      <c r="AF274">
        <v>34269821</v>
      </c>
      <c r="AH274">
        <v>-366</v>
      </c>
      <c r="AI274">
        <v>-123342</v>
      </c>
      <c r="AJ274">
        <v>309</v>
      </c>
      <c r="AK274">
        <v>104133</v>
      </c>
      <c r="AL274">
        <v>34537022</v>
      </c>
      <c r="AN274">
        <v>-82</v>
      </c>
      <c r="AO274">
        <v>-27634</v>
      </c>
      <c r="AP274">
        <v>472</v>
      </c>
      <c r="AQ274">
        <v>159064</v>
      </c>
      <c r="AR274">
        <v>34662590</v>
      </c>
    </row>
    <row r="275" spans="5:44" x14ac:dyDescent="0.25">
      <c r="E275">
        <v>9</v>
      </c>
      <c r="F275">
        <v>272</v>
      </c>
      <c r="G275">
        <f>B2+TRUNC(32*E275*SIN(41/E275))</f>
        <v>-856</v>
      </c>
      <c r="H275">
        <f t="shared" si="21"/>
        <v>-214</v>
      </c>
      <c r="I275">
        <f t="shared" si="22"/>
        <v>-72118</v>
      </c>
      <c r="J275">
        <f>C2+TRUNC(32*E275*COS(41/E275))</f>
        <v>1922</v>
      </c>
      <c r="K275">
        <f t="shared" si="23"/>
        <v>480</v>
      </c>
      <c r="L275">
        <f t="shared" si="24"/>
        <v>161760</v>
      </c>
      <c r="M275">
        <f t="shared" si="25"/>
        <v>50167642</v>
      </c>
      <c r="P275">
        <v>34</v>
      </c>
      <c r="Q275">
        <v>11458</v>
      </c>
      <c r="R275">
        <v>479</v>
      </c>
      <c r="S275">
        <v>161423</v>
      </c>
      <c r="T275">
        <v>34859105</v>
      </c>
      <c r="V275">
        <v>478</v>
      </c>
      <c r="W275">
        <v>161086</v>
      </c>
      <c r="X275">
        <v>-33</v>
      </c>
      <c r="Y275">
        <v>-11121</v>
      </c>
      <c r="Z275">
        <v>34679039</v>
      </c>
      <c r="AB275">
        <v>406</v>
      </c>
      <c r="AC275">
        <v>136822</v>
      </c>
      <c r="AD275">
        <v>-254</v>
      </c>
      <c r="AE275">
        <v>-85598</v>
      </c>
      <c r="AF275">
        <v>34458233</v>
      </c>
      <c r="AH275">
        <v>-383</v>
      </c>
      <c r="AI275">
        <v>-129071</v>
      </c>
      <c r="AJ275">
        <v>289</v>
      </c>
      <c r="AK275">
        <v>97393</v>
      </c>
      <c r="AL275">
        <v>34646031</v>
      </c>
      <c r="AN275">
        <v>-167</v>
      </c>
      <c r="AO275">
        <v>-56279</v>
      </c>
      <c r="AP275">
        <v>450</v>
      </c>
      <c r="AQ275">
        <v>151650</v>
      </c>
      <c r="AR275">
        <v>34785913</v>
      </c>
    </row>
    <row r="276" spans="5:44" x14ac:dyDescent="0.25">
      <c r="E276">
        <v>9</v>
      </c>
      <c r="F276">
        <v>273</v>
      </c>
      <c r="G276">
        <f>B2+TRUNC(32*E276*SIN(42/E276))</f>
        <v>-859</v>
      </c>
      <c r="H276">
        <f t="shared" si="21"/>
        <v>-215</v>
      </c>
      <c r="I276">
        <f t="shared" si="22"/>
        <v>-72455</v>
      </c>
      <c r="J276">
        <f>C2+TRUNC(32*E276*COS(42/E276))</f>
        <v>1953</v>
      </c>
      <c r="K276">
        <f t="shared" si="23"/>
        <v>488</v>
      </c>
      <c r="L276">
        <f t="shared" si="24"/>
        <v>164456</v>
      </c>
      <c r="M276">
        <f t="shared" si="25"/>
        <v>53047099</v>
      </c>
      <c r="P276">
        <v>87</v>
      </c>
      <c r="Q276">
        <v>29319</v>
      </c>
      <c r="R276">
        <v>472</v>
      </c>
      <c r="S276">
        <v>159064</v>
      </c>
      <c r="T276">
        <v>34859520</v>
      </c>
      <c r="V276">
        <v>449</v>
      </c>
      <c r="W276">
        <v>151313</v>
      </c>
      <c r="X276">
        <v>-170</v>
      </c>
      <c r="Y276">
        <v>-57290</v>
      </c>
      <c r="Z276">
        <v>34819742</v>
      </c>
      <c r="AB276">
        <v>455</v>
      </c>
      <c r="AC276">
        <v>153335</v>
      </c>
      <c r="AD276">
        <v>-150</v>
      </c>
      <c r="AE276">
        <v>-50550</v>
      </c>
      <c r="AF276">
        <v>34662590</v>
      </c>
      <c r="AH276">
        <v>-450</v>
      </c>
      <c r="AI276">
        <v>-151650</v>
      </c>
      <c r="AJ276">
        <v>166</v>
      </c>
      <c r="AK276">
        <v>55942</v>
      </c>
      <c r="AL276">
        <v>34760721</v>
      </c>
      <c r="AN276">
        <v>-216</v>
      </c>
      <c r="AO276">
        <v>-72792</v>
      </c>
      <c r="AP276">
        <v>429</v>
      </c>
      <c r="AQ276">
        <v>144573</v>
      </c>
      <c r="AR276">
        <v>34813776</v>
      </c>
    </row>
    <row r="277" spans="5:44" x14ac:dyDescent="0.25">
      <c r="E277">
        <v>9</v>
      </c>
      <c r="F277">
        <v>274</v>
      </c>
      <c r="G277">
        <f>B2+TRUNC(32*E277*SIN(43/E277))</f>
        <v>-859</v>
      </c>
      <c r="H277">
        <f t="shared" si="21"/>
        <v>-215</v>
      </c>
      <c r="I277">
        <f t="shared" si="22"/>
        <v>-72455</v>
      </c>
      <c r="J277">
        <f>C2+TRUNC(32*E277*COS(43/E277))</f>
        <v>1984</v>
      </c>
      <c r="K277">
        <f t="shared" si="23"/>
        <v>496</v>
      </c>
      <c r="L277">
        <f t="shared" si="24"/>
        <v>167152</v>
      </c>
      <c r="M277">
        <f t="shared" si="25"/>
        <v>55929745</v>
      </c>
      <c r="P277">
        <v>-4</v>
      </c>
      <c r="Q277">
        <v>-1348</v>
      </c>
      <c r="R277">
        <v>480</v>
      </c>
      <c r="S277">
        <v>161760</v>
      </c>
      <c r="T277">
        <v>34864962</v>
      </c>
      <c r="V277">
        <v>473</v>
      </c>
      <c r="W277">
        <v>159401</v>
      </c>
      <c r="X277">
        <v>-83</v>
      </c>
      <c r="Y277">
        <v>-27971</v>
      </c>
      <c r="Z277">
        <v>34889152</v>
      </c>
      <c r="AB277">
        <v>393</v>
      </c>
      <c r="AC277">
        <v>132441</v>
      </c>
      <c r="AD277">
        <v>-276</v>
      </c>
      <c r="AE277">
        <v>-93012</v>
      </c>
      <c r="AF277">
        <v>34773910</v>
      </c>
      <c r="AH277">
        <v>-445</v>
      </c>
      <c r="AI277">
        <v>-149965</v>
      </c>
      <c r="AJ277">
        <v>182</v>
      </c>
      <c r="AK277">
        <v>61334</v>
      </c>
      <c r="AL277">
        <v>34841536</v>
      </c>
      <c r="AN277">
        <v>-131</v>
      </c>
      <c r="AO277">
        <v>-44147</v>
      </c>
      <c r="AP277">
        <v>462</v>
      </c>
      <c r="AQ277">
        <v>155694</v>
      </c>
      <c r="AR277">
        <v>34851170</v>
      </c>
    </row>
    <row r="278" spans="5:44" x14ac:dyDescent="0.25">
      <c r="E278">
        <v>9</v>
      </c>
      <c r="F278">
        <v>275</v>
      </c>
      <c r="G278">
        <f>B2+TRUNC(32*E278*SIN(44/E278))</f>
        <v>-855</v>
      </c>
      <c r="H278">
        <f t="shared" si="21"/>
        <v>-214</v>
      </c>
      <c r="I278">
        <f t="shared" si="22"/>
        <v>-72118</v>
      </c>
      <c r="J278">
        <f>C2+TRUNC(32*E278*COS(44/E278))</f>
        <v>2016</v>
      </c>
      <c r="K278">
        <f t="shared" si="23"/>
        <v>504</v>
      </c>
      <c r="L278">
        <f t="shared" si="24"/>
        <v>169848</v>
      </c>
      <c r="M278">
        <f t="shared" si="25"/>
        <v>58866482</v>
      </c>
      <c r="P278">
        <v>4</v>
      </c>
      <c r="Q278">
        <v>1348</v>
      </c>
      <c r="R278">
        <v>480</v>
      </c>
      <c r="S278">
        <v>161760</v>
      </c>
      <c r="T278">
        <v>34940545</v>
      </c>
      <c r="V278">
        <v>443</v>
      </c>
      <c r="W278">
        <v>149291</v>
      </c>
      <c r="X278">
        <v>-186</v>
      </c>
      <c r="Y278">
        <v>-62682</v>
      </c>
      <c r="Z278">
        <v>34906543</v>
      </c>
      <c r="AB278">
        <v>465</v>
      </c>
      <c r="AC278">
        <v>156705</v>
      </c>
      <c r="AD278">
        <v>-117</v>
      </c>
      <c r="AE278">
        <v>-39429</v>
      </c>
      <c r="AF278">
        <v>34782969</v>
      </c>
      <c r="AH278">
        <v>-456</v>
      </c>
      <c r="AI278">
        <v>-153672</v>
      </c>
      <c r="AJ278">
        <v>151</v>
      </c>
      <c r="AK278">
        <v>50887</v>
      </c>
      <c r="AL278">
        <v>34845012</v>
      </c>
      <c r="AN278">
        <v>-139</v>
      </c>
      <c r="AO278">
        <v>-46843</v>
      </c>
      <c r="AP278">
        <v>460</v>
      </c>
      <c r="AQ278">
        <v>155020</v>
      </c>
      <c r="AR278">
        <v>34904766</v>
      </c>
    </row>
    <row r="279" spans="5:44" x14ac:dyDescent="0.25">
      <c r="E279">
        <v>9</v>
      </c>
      <c r="F279">
        <v>276</v>
      </c>
      <c r="G279">
        <f>B2+TRUNC(32*E279*SIN(45/E279))</f>
        <v>-848</v>
      </c>
      <c r="H279">
        <f t="shared" si="21"/>
        <v>-212</v>
      </c>
      <c r="I279">
        <f t="shared" si="22"/>
        <v>-71444</v>
      </c>
      <c r="J279">
        <f>C2+TRUNC(32*E279*COS(45/E279))</f>
        <v>2047</v>
      </c>
      <c r="K279">
        <f t="shared" si="23"/>
        <v>511</v>
      </c>
      <c r="L279">
        <f t="shared" si="24"/>
        <v>172207</v>
      </c>
      <c r="M279">
        <f t="shared" si="25"/>
        <v>61699466</v>
      </c>
      <c r="P279">
        <v>-112</v>
      </c>
      <c r="Q279">
        <v>-37744</v>
      </c>
      <c r="R279">
        <v>467</v>
      </c>
      <c r="S279">
        <v>157379</v>
      </c>
      <c r="T279">
        <v>35021133</v>
      </c>
      <c r="V279">
        <v>455</v>
      </c>
      <c r="W279">
        <v>153335</v>
      </c>
      <c r="X279">
        <v>-155</v>
      </c>
      <c r="Y279">
        <v>-52235</v>
      </c>
      <c r="Z279">
        <v>34938956</v>
      </c>
      <c r="AB279">
        <v>421</v>
      </c>
      <c r="AC279">
        <v>141877</v>
      </c>
      <c r="AD279">
        <v>-231</v>
      </c>
      <c r="AE279">
        <v>-77847</v>
      </c>
      <c r="AF279">
        <v>34815381</v>
      </c>
      <c r="AH279">
        <v>-411</v>
      </c>
      <c r="AI279">
        <v>-138507</v>
      </c>
      <c r="AJ279">
        <v>248</v>
      </c>
      <c r="AK279">
        <v>83576</v>
      </c>
      <c r="AL279">
        <v>34847279</v>
      </c>
      <c r="AN279">
        <v>-40</v>
      </c>
      <c r="AO279">
        <v>-13480</v>
      </c>
      <c r="AP279">
        <v>479</v>
      </c>
      <c r="AQ279">
        <v>161423</v>
      </c>
      <c r="AR279">
        <v>34983079</v>
      </c>
    </row>
    <row r="280" spans="5:44" x14ac:dyDescent="0.25">
      <c r="E280">
        <v>9</v>
      </c>
      <c r="F280">
        <v>277</v>
      </c>
      <c r="G280">
        <f>B2+TRUNC(32*E280*SIN(46/E280))</f>
        <v>-837</v>
      </c>
      <c r="H280">
        <f t="shared" si="21"/>
        <v>-210</v>
      </c>
      <c r="I280">
        <f t="shared" si="22"/>
        <v>-70770</v>
      </c>
      <c r="J280">
        <f>C2+TRUNC(32*E280*COS(46/E280))</f>
        <v>2077</v>
      </c>
      <c r="K280">
        <f t="shared" si="23"/>
        <v>519</v>
      </c>
      <c r="L280">
        <f t="shared" si="24"/>
        <v>174903</v>
      </c>
      <c r="M280">
        <f t="shared" si="25"/>
        <v>64371686</v>
      </c>
      <c r="P280">
        <v>-96</v>
      </c>
      <c r="Q280">
        <v>-32352</v>
      </c>
      <c r="R280">
        <v>471</v>
      </c>
      <c r="S280">
        <v>158727</v>
      </c>
      <c r="T280">
        <v>35030280</v>
      </c>
      <c r="V280">
        <v>472</v>
      </c>
      <c r="W280">
        <v>159064</v>
      </c>
      <c r="X280">
        <v>-91</v>
      </c>
      <c r="Y280">
        <v>-30667</v>
      </c>
      <c r="Z280">
        <v>34949190</v>
      </c>
      <c r="AB280">
        <v>438</v>
      </c>
      <c r="AC280">
        <v>147606</v>
      </c>
      <c r="AD280">
        <v>-197</v>
      </c>
      <c r="AE280">
        <v>-66389</v>
      </c>
      <c r="AF280">
        <v>34902157</v>
      </c>
      <c r="AH280">
        <v>-415</v>
      </c>
      <c r="AI280">
        <v>-139855</v>
      </c>
      <c r="AJ280">
        <v>242</v>
      </c>
      <c r="AK280">
        <v>81554</v>
      </c>
      <c r="AL280">
        <v>34906808</v>
      </c>
      <c r="AN280">
        <v>-24</v>
      </c>
      <c r="AO280">
        <v>-8088</v>
      </c>
      <c r="AP280">
        <v>480</v>
      </c>
      <c r="AQ280">
        <v>161760</v>
      </c>
      <c r="AR280">
        <v>35032496</v>
      </c>
    </row>
    <row r="281" spans="5:44" x14ac:dyDescent="0.25">
      <c r="E281">
        <v>9</v>
      </c>
      <c r="F281">
        <v>278</v>
      </c>
      <c r="G281">
        <f>B2+TRUNC(32*E281*SIN(47/E281))</f>
        <v>-823</v>
      </c>
      <c r="H281">
        <f t="shared" si="21"/>
        <v>-206</v>
      </c>
      <c r="I281">
        <f t="shared" si="22"/>
        <v>-69422</v>
      </c>
      <c r="J281">
        <f>C2+TRUNC(32*E281*COS(47/E281))</f>
        <v>2106</v>
      </c>
      <c r="K281">
        <f t="shared" si="23"/>
        <v>526</v>
      </c>
      <c r="L281">
        <f t="shared" si="24"/>
        <v>177262</v>
      </c>
      <c r="M281">
        <f t="shared" si="25"/>
        <v>66914101</v>
      </c>
      <c r="P281">
        <v>-25</v>
      </c>
      <c r="Q281">
        <v>-8425</v>
      </c>
      <c r="R281">
        <v>480</v>
      </c>
      <c r="S281">
        <v>161760</v>
      </c>
      <c r="T281">
        <v>35112602</v>
      </c>
      <c r="V281">
        <v>480</v>
      </c>
      <c r="W281">
        <v>161760</v>
      </c>
      <c r="X281">
        <v>18</v>
      </c>
      <c r="Y281">
        <v>6066</v>
      </c>
      <c r="Z281">
        <v>34959784</v>
      </c>
      <c r="AB281">
        <v>435</v>
      </c>
      <c r="AC281">
        <v>146595</v>
      </c>
      <c r="AD281">
        <v>-204</v>
      </c>
      <c r="AE281">
        <v>-68748</v>
      </c>
      <c r="AF281">
        <v>34922540</v>
      </c>
      <c r="AH281">
        <v>-351</v>
      </c>
      <c r="AI281">
        <v>-118287</v>
      </c>
      <c r="AJ281">
        <v>329</v>
      </c>
      <c r="AK281">
        <v>110873</v>
      </c>
      <c r="AL281">
        <v>34945255</v>
      </c>
      <c r="AN281">
        <v>-111</v>
      </c>
      <c r="AO281">
        <v>-37407</v>
      </c>
      <c r="AP281">
        <v>468</v>
      </c>
      <c r="AQ281">
        <v>157716</v>
      </c>
      <c r="AR281">
        <v>35058392</v>
      </c>
    </row>
    <row r="282" spans="5:44" x14ac:dyDescent="0.25">
      <c r="E282">
        <v>9</v>
      </c>
      <c r="F282">
        <v>279</v>
      </c>
      <c r="G282">
        <f>B2+TRUNC(32*E282*SIN(48/E282))</f>
        <v>-806</v>
      </c>
      <c r="H282">
        <f t="shared" si="21"/>
        <v>-202</v>
      </c>
      <c r="I282">
        <f t="shared" si="22"/>
        <v>-68074</v>
      </c>
      <c r="J282">
        <f>C2+TRUNC(32*E282*COS(48/E282))</f>
        <v>2133</v>
      </c>
      <c r="K282">
        <f t="shared" si="23"/>
        <v>533</v>
      </c>
      <c r="L282">
        <f t="shared" si="24"/>
        <v>179621</v>
      </c>
      <c r="M282">
        <f t="shared" si="25"/>
        <v>69204429</v>
      </c>
      <c r="P282">
        <v>119</v>
      </c>
      <c r="Q282">
        <v>40103</v>
      </c>
      <c r="R282">
        <v>466</v>
      </c>
      <c r="S282">
        <v>157042</v>
      </c>
      <c r="T282">
        <v>35155488</v>
      </c>
      <c r="V282">
        <v>437</v>
      </c>
      <c r="W282">
        <v>147269</v>
      </c>
      <c r="X282">
        <v>-201</v>
      </c>
      <c r="Y282">
        <v>-67737</v>
      </c>
      <c r="Z282">
        <v>35154539</v>
      </c>
      <c r="AB282">
        <v>473</v>
      </c>
      <c r="AC282">
        <v>159401</v>
      </c>
      <c r="AD282">
        <v>-86</v>
      </c>
      <c r="AE282">
        <v>-28982</v>
      </c>
      <c r="AF282">
        <v>35041285</v>
      </c>
      <c r="AH282">
        <v>-462</v>
      </c>
      <c r="AI282">
        <v>-155694</v>
      </c>
      <c r="AJ282">
        <v>136</v>
      </c>
      <c r="AK282">
        <v>45832</v>
      </c>
      <c r="AL282">
        <v>35115617</v>
      </c>
      <c r="AN282">
        <v>-245</v>
      </c>
      <c r="AO282">
        <v>-82565</v>
      </c>
      <c r="AP282">
        <v>414</v>
      </c>
      <c r="AQ282">
        <v>139518</v>
      </c>
      <c r="AR282">
        <v>35123923</v>
      </c>
    </row>
    <row r="283" spans="5:44" x14ac:dyDescent="0.25">
      <c r="E283">
        <v>9</v>
      </c>
      <c r="F283">
        <v>280</v>
      </c>
      <c r="G283">
        <f>B2+TRUNC(32*E283*SIN(49/E283))</f>
        <v>-786</v>
      </c>
      <c r="H283">
        <f t="shared" si="21"/>
        <v>-197</v>
      </c>
      <c r="I283">
        <f t="shared" si="22"/>
        <v>-66389</v>
      </c>
      <c r="J283">
        <f>C2+TRUNC(32*E283*COS(49/E283))</f>
        <v>2158</v>
      </c>
      <c r="K283">
        <f t="shared" si="23"/>
        <v>539</v>
      </c>
      <c r="L283">
        <f t="shared" si="24"/>
        <v>181643</v>
      </c>
      <c r="M283">
        <f t="shared" si="25"/>
        <v>71227118</v>
      </c>
      <c r="P283">
        <v>-80</v>
      </c>
      <c r="Q283">
        <v>-26960</v>
      </c>
      <c r="R283">
        <v>474</v>
      </c>
      <c r="S283">
        <v>159738</v>
      </c>
      <c r="T283">
        <v>35185302</v>
      </c>
      <c r="V283">
        <v>461</v>
      </c>
      <c r="W283">
        <v>155357</v>
      </c>
      <c r="X283">
        <v>-139</v>
      </c>
      <c r="Y283">
        <v>-46843</v>
      </c>
      <c r="Z283">
        <v>35204969</v>
      </c>
      <c r="AB283">
        <v>447</v>
      </c>
      <c r="AC283">
        <v>150639</v>
      </c>
      <c r="AD283">
        <v>-178</v>
      </c>
      <c r="AE283">
        <v>-59986</v>
      </c>
      <c r="AF283">
        <v>35093112</v>
      </c>
      <c r="AH283">
        <v>-373</v>
      </c>
      <c r="AI283">
        <v>-125701</v>
      </c>
      <c r="AJ283">
        <v>305</v>
      </c>
      <c r="AK283">
        <v>102785</v>
      </c>
      <c r="AL283">
        <v>35207608</v>
      </c>
      <c r="AN283">
        <v>-186</v>
      </c>
      <c r="AO283">
        <v>-62682</v>
      </c>
      <c r="AP283">
        <v>444</v>
      </c>
      <c r="AQ283">
        <v>149628</v>
      </c>
      <c r="AR283">
        <v>35164425</v>
      </c>
    </row>
    <row r="284" spans="5:44" x14ac:dyDescent="0.25">
      <c r="E284">
        <v>9</v>
      </c>
      <c r="F284">
        <v>281</v>
      </c>
      <c r="G284">
        <f>B2+TRUNC(32*E284*SIN(50/E284))</f>
        <v>-763</v>
      </c>
      <c r="H284">
        <f t="shared" si="21"/>
        <v>-191</v>
      </c>
      <c r="I284">
        <f t="shared" si="22"/>
        <v>-64367</v>
      </c>
      <c r="J284">
        <f>C2+TRUNC(32*E284*COS(50/E284))</f>
        <v>2181</v>
      </c>
      <c r="K284">
        <f t="shared" si="23"/>
        <v>545</v>
      </c>
      <c r="L284">
        <f t="shared" si="24"/>
        <v>183665</v>
      </c>
      <c r="M284">
        <f t="shared" si="25"/>
        <v>72970684</v>
      </c>
      <c r="P284">
        <v>54</v>
      </c>
      <c r="Q284">
        <v>18198</v>
      </c>
      <c r="R284">
        <v>478</v>
      </c>
      <c r="S284">
        <v>161086</v>
      </c>
      <c r="T284">
        <v>35245309</v>
      </c>
      <c r="V284">
        <v>481</v>
      </c>
      <c r="W284">
        <v>162097</v>
      </c>
      <c r="X284">
        <v>-15</v>
      </c>
      <c r="Y284">
        <v>-5055</v>
      </c>
      <c r="Z284">
        <v>35290063</v>
      </c>
      <c r="AB284">
        <v>374</v>
      </c>
      <c r="AC284">
        <v>126038</v>
      </c>
      <c r="AD284">
        <v>-303</v>
      </c>
      <c r="AE284">
        <v>-102111</v>
      </c>
      <c r="AF284">
        <v>35143251</v>
      </c>
      <c r="AH284">
        <v>-439</v>
      </c>
      <c r="AI284">
        <v>-147943</v>
      </c>
      <c r="AJ284">
        <v>198</v>
      </c>
      <c r="AK284">
        <v>66726</v>
      </c>
      <c r="AL284">
        <v>35214710</v>
      </c>
      <c r="AN284">
        <v>-57</v>
      </c>
      <c r="AO284">
        <v>-19209</v>
      </c>
      <c r="AP284">
        <v>478</v>
      </c>
      <c r="AQ284">
        <v>161086</v>
      </c>
      <c r="AR284">
        <v>35167158</v>
      </c>
    </row>
    <row r="285" spans="5:44" x14ac:dyDescent="0.25">
      <c r="E285">
        <v>9</v>
      </c>
      <c r="F285">
        <v>282</v>
      </c>
      <c r="G285">
        <f>B2+TRUNC(32*E285*SIN(51/E285))</f>
        <v>-738</v>
      </c>
      <c r="H285">
        <f t="shared" si="21"/>
        <v>-185</v>
      </c>
      <c r="I285">
        <f t="shared" si="22"/>
        <v>-62345</v>
      </c>
      <c r="J285">
        <f>C2+TRUNC(32*E285*COS(51/E285))</f>
        <v>2200</v>
      </c>
      <c r="K285">
        <f t="shared" si="23"/>
        <v>550</v>
      </c>
      <c r="L285">
        <f t="shared" si="24"/>
        <v>185350</v>
      </c>
      <c r="M285">
        <f t="shared" si="25"/>
        <v>74225640</v>
      </c>
      <c r="P285">
        <v>-37</v>
      </c>
      <c r="Q285">
        <v>-12469</v>
      </c>
      <c r="R285">
        <v>480</v>
      </c>
      <c r="S285">
        <v>161760</v>
      </c>
      <c r="T285">
        <v>35406384</v>
      </c>
      <c r="V285">
        <v>469</v>
      </c>
      <c r="W285">
        <v>158053</v>
      </c>
      <c r="X285">
        <v>-111</v>
      </c>
      <c r="Y285">
        <v>-37407</v>
      </c>
      <c r="Z285">
        <v>35343025</v>
      </c>
      <c r="AB285">
        <v>412</v>
      </c>
      <c r="AC285">
        <v>138844</v>
      </c>
      <c r="AD285">
        <v>-249</v>
      </c>
      <c r="AE285">
        <v>-83913</v>
      </c>
      <c r="AF285">
        <v>35145926</v>
      </c>
      <c r="AH285">
        <v>-427</v>
      </c>
      <c r="AI285">
        <v>-143899</v>
      </c>
      <c r="AJ285">
        <v>224</v>
      </c>
      <c r="AK285">
        <v>75488</v>
      </c>
      <c r="AL285">
        <v>35366142</v>
      </c>
      <c r="AN285">
        <v>-210</v>
      </c>
      <c r="AO285">
        <v>-70770</v>
      </c>
      <c r="AP285">
        <v>434</v>
      </c>
      <c r="AQ285">
        <v>146258</v>
      </c>
      <c r="AR285">
        <v>35349017</v>
      </c>
    </row>
    <row r="286" spans="5:44" x14ac:dyDescent="0.25">
      <c r="E286">
        <v>9</v>
      </c>
      <c r="F286">
        <v>283</v>
      </c>
      <c r="G286">
        <f>B2+TRUNC(32*E286*SIN(52/E286))</f>
        <v>-711</v>
      </c>
      <c r="H286">
        <f t="shared" si="21"/>
        <v>-178</v>
      </c>
      <c r="I286">
        <f t="shared" si="22"/>
        <v>-59986</v>
      </c>
      <c r="J286">
        <f>C2+TRUNC(32*E286*COS(52/E286))</f>
        <v>2217</v>
      </c>
      <c r="K286">
        <f t="shared" si="23"/>
        <v>554</v>
      </c>
      <c r="L286">
        <f t="shared" si="24"/>
        <v>186698</v>
      </c>
      <c r="M286">
        <f t="shared" si="25"/>
        <v>75220512</v>
      </c>
      <c r="P286">
        <v>80</v>
      </c>
      <c r="Q286">
        <v>26960</v>
      </c>
      <c r="R286">
        <v>475</v>
      </c>
      <c r="S286">
        <v>160075</v>
      </c>
      <c r="T286">
        <v>35426380</v>
      </c>
      <c r="V286">
        <v>478</v>
      </c>
      <c r="W286">
        <v>161086</v>
      </c>
      <c r="X286">
        <v>-61</v>
      </c>
      <c r="Y286">
        <v>-20557</v>
      </c>
      <c r="Z286">
        <v>35454441</v>
      </c>
      <c r="AB286">
        <v>464</v>
      </c>
      <c r="AC286">
        <v>156368</v>
      </c>
      <c r="AD286">
        <v>-126</v>
      </c>
      <c r="AE286">
        <v>-42462</v>
      </c>
      <c r="AF286">
        <v>35176893</v>
      </c>
      <c r="AH286">
        <v>-389</v>
      </c>
      <c r="AI286">
        <v>-131093</v>
      </c>
      <c r="AJ286">
        <v>285</v>
      </c>
      <c r="AK286">
        <v>96045</v>
      </c>
      <c r="AL286">
        <v>35440323</v>
      </c>
      <c r="AN286">
        <v>-100</v>
      </c>
      <c r="AO286">
        <v>-33700</v>
      </c>
      <c r="AP286">
        <v>471</v>
      </c>
      <c r="AQ286">
        <v>158727</v>
      </c>
      <c r="AR286">
        <v>35410554</v>
      </c>
    </row>
    <row r="287" spans="5:44" x14ac:dyDescent="0.25">
      <c r="E287">
        <v>9</v>
      </c>
      <c r="F287">
        <v>284</v>
      </c>
      <c r="G287">
        <f>B2+TRUNC(32*E287*SIN(53/E287))</f>
        <v>-682</v>
      </c>
      <c r="H287">
        <f t="shared" si="21"/>
        <v>-171</v>
      </c>
      <c r="I287">
        <f t="shared" si="22"/>
        <v>-57627</v>
      </c>
      <c r="J287">
        <f>C2+TRUNC(32*E287*COS(53/E287))</f>
        <v>2231</v>
      </c>
      <c r="K287">
        <f t="shared" si="23"/>
        <v>557</v>
      </c>
      <c r="L287">
        <f t="shared" si="24"/>
        <v>187709</v>
      </c>
      <c r="M287">
        <f t="shared" si="25"/>
        <v>75828846</v>
      </c>
      <c r="P287">
        <v>-11</v>
      </c>
      <c r="Q287">
        <v>-3707</v>
      </c>
      <c r="R287">
        <v>482</v>
      </c>
      <c r="S287">
        <v>162434</v>
      </c>
      <c r="T287">
        <v>35483027</v>
      </c>
      <c r="V287">
        <v>476</v>
      </c>
      <c r="W287">
        <v>160412</v>
      </c>
      <c r="X287">
        <v>-75</v>
      </c>
      <c r="Y287">
        <v>-25275</v>
      </c>
      <c r="Z287">
        <v>35480340</v>
      </c>
      <c r="AB287">
        <v>465</v>
      </c>
      <c r="AC287">
        <v>156705</v>
      </c>
      <c r="AD287">
        <v>-125</v>
      </c>
      <c r="AE287">
        <v>-42125</v>
      </c>
      <c r="AF287">
        <v>35370025</v>
      </c>
      <c r="AH287">
        <v>-401</v>
      </c>
      <c r="AI287">
        <v>-135137</v>
      </c>
      <c r="AJ287">
        <v>268</v>
      </c>
      <c r="AK287">
        <v>90316</v>
      </c>
      <c r="AL287">
        <v>35464959</v>
      </c>
      <c r="AN287">
        <v>-124</v>
      </c>
      <c r="AO287">
        <v>-41788</v>
      </c>
      <c r="AP287">
        <v>466</v>
      </c>
      <c r="AQ287">
        <v>157042</v>
      </c>
      <c r="AR287">
        <v>35436056</v>
      </c>
    </row>
    <row r="288" spans="5:44" x14ac:dyDescent="0.25">
      <c r="E288">
        <v>9</v>
      </c>
      <c r="F288">
        <v>285</v>
      </c>
      <c r="G288">
        <f>B2+TRUNC(32*E288*SIN(54/E288))</f>
        <v>-652</v>
      </c>
      <c r="H288">
        <f t="shared" si="21"/>
        <v>-163</v>
      </c>
      <c r="I288">
        <f t="shared" si="22"/>
        <v>-54931</v>
      </c>
      <c r="J288">
        <f>C2+TRUNC(32*E288*COS(54/E288))</f>
        <v>2242</v>
      </c>
      <c r="K288">
        <f t="shared" si="23"/>
        <v>560</v>
      </c>
      <c r="L288">
        <f t="shared" si="24"/>
        <v>188720</v>
      </c>
      <c r="M288">
        <f t="shared" si="25"/>
        <v>76084950</v>
      </c>
      <c r="P288">
        <v>-64</v>
      </c>
      <c r="Q288">
        <v>-21568</v>
      </c>
      <c r="R288">
        <v>478</v>
      </c>
      <c r="S288">
        <v>161086</v>
      </c>
      <c r="T288">
        <v>35504151</v>
      </c>
      <c r="V288">
        <v>480</v>
      </c>
      <c r="W288">
        <v>161760</v>
      </c>
      <c r="X288">
        <v>-41</v>
      </c>
      <c r="Y288">
        <v>-13817</v>
      </c>
      <c r="Z288">
        <v>35505829</v>
      </c>
      <c r="AB288">
        <v>399</v>
      </c>
      <c r="AC288">
        <v>134463</v>
      </c>
      <c r="AD288">
        <v>-271</v>
      </c>
      <c r="AE288">
        <v>-91327</v>
      </c>
      <c r="AF288">
        <v>35387079</v>
      </c>
      <c r="AH288">
        <v>-409</v>
      </c>
      <c r="AI288">
        <v>-137833</v>
      </c>
      <c r="AJ288">
        <v>256</v>
      </c>
      <c r="AK288">
        <v>86272</v>
      </c>
      <c r="AL288">
        <v>35476451</v>
      </c>
      <c r="AN288">
        <v>-73</v>
      </c>
      <c r="AO288">
        <v>-24601</v>
      </c>
      <c r="AP288">
        <v>476</v>
      </c>
      <c r="AQ288">
        <v>160412</v>
      </c>
      <c r="AR288">
        <v>35451640</v>
      </c>
    </row>
    <row r="289" spans="5:44" x14ac:dyDescent="0.25">
      <c r="E289">
        <v>9</v>
      </c>
      <c r="F289">
        <v>286</v>
      </c>
      <c r="G289">
        <f>B2+TRUNC(32*E289*SIN(55/E289))</f>
        <v>-621</v>
      </c>
      <c r="H289">
        <f t="shared" si="21"/>
        <v>-156</v>
      </c>
      <c r="I289">
        <f t="shared" si="22"/>
        <v>-52572</v>
      </c>
      <c r="J289">
        <f>C2+TRUNC(32*E289*COS(55/E289))</f>
        <v>2249</v>
      </c>
      <c r="K289">
        <f t="shared" si="23"/>
        <v>562</v>
      </c>
      <c r="L289">
        <f t="shared" si="24"/>
        <v>189394</v>
      </c>
      <c r="M289">
        <f t="shared" si="25"/>
        <v>75861089</v>
      </c>
      <c r="P289">
        <v>12</v>
      </c>
      <c r="Q289">
        <v>4044</v>
      </c>
      <c r="R289">
        <v>482</v>
      </c>
      <c r="S289">
        <v>162434</v>
      </c>
      <c r="T289">
        <v>35563647</v>
      </c>
      <c r="V289">
        <v>472</v>
      </c>
      <c r="W289">
        <v>159064</v>
      </c>
      <c r="X289">
        <v>-98</v>
      </c>
      <c r="Y289">
        <v>-33026</v>
      </c>
      <c r="Z289">
        <v>35521237</v>
      </c>
      <c r="AB289">
        <v>452</v>
      </c>
      <c r="AC289">
        <v>152324</v>
      </c>
      <c r="AD289">
        <v>-167</v>
      </c>
      <c r="AE289">
        <v>-56279</v>
      </c>
      <c r="AF289">
        <v>35401643</v>
      </c>
      <c r="AH289">
        <v>-357</v>
      </c>
      <c r="AI289">
        <v>-120309</v>
      </c>
      <c r="AJ289">
        <v>324</v>
      </c>
      <c r="AK289">
        <v>109188</v>
      </c>
      <c r="AL289">
        <v>35551835</v>
      </c>
      <c r="AN289">
        <v>-147</v>
      </c>
      <c r="AO289">
        <v>-49539</v>
      </c>
      <c r="AP289">
        <v>459</v>
      </c>
      <c r="AQ289">
        <v>154683</v>
      </c>
      <c r="AR289">
        <v>35505314</v>
      </c>
    </row>
    <row r="290" spans="5:44" x14ac:dyDescent="0.25">
      <c r="E290">
        <v>9</v>
      </c>
      <c r="F290">
        <v>287</v>
      </c>
      <c r="G290">
        <f>B2+TRUNC(32*E290*SIN(56/E290))</f>
        <v>-589</v>
      </c>
      <c r="H290">
        <f t="shared" si="21"/>
        <v>-148</v>
      </c>
      <c r="I290">
        <f t="shared" si="22"/>
        <v>-49876</v>
      </c>
      <c r="J290">
        <f>C2+TRUNC(32*E290*COS(56/E290))</f>
        <v>2253</v>
      </c>
      <c r="K290">
        <f t="shared" si="23"/>
        <v>563</v>
      </c>
      <c r="L290">
        <f t="shared" si="24"/>
        <v>189731</v>
      </c>
      <c r="M290">
        <f t="shared" si="25"/>
        <v>75284914</v>
      </c>
      <c r="P290">
        <v>112</v>
      </c>
      <c r="Q290">
        <v>37744</v>
      </c>
      <c r="R290">
        <v>469</v>
      </c>
      <c r="S290">
        <v>158053</v>
      </c>
      <c r="T290">
        <v>35570975</v>
      </c>
      <c r="V290">
        <v>482</v>
      </c>
      <c r="W290">
        <v>162434</v>
      </c>
      <c r="X290">
        <v>10</v>
      </c>
      <c r="Y290">
        <v>3370</v>
      </c>
      <c r="Z290">
        <v>35553342</v>
      </c>
      <c r="AB290">
        <v>443</v>
      </c>
      <c r="AC290">
        <v>149291</v>
      </c>
      <c r="AD290">
        <v>-191</v>
      </c>
      <c r="AE290">
        <v>-64367</v>
      </c>
      <c r="AF290">
        <v>35438266</v>
      </c>
      <c r="AH290">
        <v>-421</v>
      </c>
      <c r="AI290">
        <v>-141877</v>
      </c>
      <c r="AJ290">
        <v>236</v>
      </c>
      <c r="AK290">
        <v>79532</v>
      </c>
      <c r="AL290">
        <v>35567482</v>
      </c>
      <c r="AN290">
        <v>-239</v>
      </c>
      <c r="AO290">
        <v>-80543</v>
      </c>
      <c r="AP290">
        <v>419</v>
      </c>
      <c r="AQ290">
        <v>141203</v>
      </c>
      <c r="AR290">
        <v>35573284</v>
      </c>
    </row>
    <row r="291" spans="5:44" x14ac:dyDescent="0.25">
      <c r="E291">
        <v>10</v>
      </c>
      <c r="F291">
        <v>288</v>
      </c>
      <c r="G291">
        <f>B2+TRUNC(32*E291*SIN(0/E291))</f>
        <v>-572</v>
      </c>
      <c r="H291">
        <f t="shared" si="21"/>
        <v>-143</v>
      </c>
      <c r="I291">
        <f t="shared" si="22"/>
        <v>-48191</v>
      </c>
      <c r="J291">
        <f>C2+TRUNC(32*E291*COS(0/E291))</f>
        <v>2286</v>
      </c>
      <c r="K291">
        <f t="shared" si="23"/>
        <v>571</v>
      </c>
      <c r="L291">
        <f t="shared" si="24"/>
        <v>192427</v>
      </c>
      <c r="M291">
        <f t="shared" si="25"/>
        <v>78939102</v>
      </c>
      <c r="P291">
        <v>27</v>
      </c>
      <c r="Q291">
        <v>9099</v>
      </c>
      <c r="R291">
        <v>482</v>
      </c>
      <c r="S291">
        <v>162434</v>
      </c>
      <c r="T291">
        <v>35816394</v>
      </c>
      <c r="V291">
        <v>467</v>
      </c>
      <c r="W291">
        <v>157379</v>
      </c>
      <c r="X291">
        <v>-123</v>
      </c>
      <c r="Y291">
        <v>-41451</v>
      </c>
      <c r="Z291">
        <v>35750832</v>
      </c>
      <c r="AB291">
        <v>461</v>
      </c>
      <c r="AC291">
        <v>155357</v>
      </c>
      <c r="AD291">
        <v>-142</v>
      </c>
      <c r="AE291">
        <v>-47854</v>
      </c>
      <c r="AF291">
        <v>35488231</v>
      </c>
      <c r="AH291">
        <v>-433</v>
      </c>
      <c r="AI291">
        <v>-145921</v>
      </c>
      <c r="AJ291">
        <v>214</v>
      </c>
      <c r="AK291">
        <v>72118</v>
      </c>
      <c r="AL291">
        <v>35731472</v>
      </c>
      <c r="AN291">
        <v>-161</v>
      </c>
      <c r="AO291">
        <v>-54257</v>
      </c>
      <c r="AP291">
        <v>455</v>
      </c>
      <c r="AQ291">
        <v>153335</v>
      </c>
      <c r="AR291">
        <v>35722004</v>
      </c>
    </row>
    <row r="292" spans="5:44" x14ac:dyDescent="0.25">
      <c r="E292">
        <v>10</v>
      </c>
      <c r="F292">
        <v>289</v>
      </c>
      <c r="G292">
        <f>B2+TRUNC(32*E292*SIN(1/E292))</f>
        <v>-541</v>
      </c>
      <c r="H292">
        <f t="shared" si="21"/>
        <v>-136</v>
      </c>
      <c r="I292">
        <f t="shared" si="22"/>
        <v>-45832</v>
      </c>
      <c r="J292">
        <f>C2+TRUNC(32*E292*COS(1/E292))</f>
        <v>2284</v>
      </c>
      <c r="K292">
        <f t="shared" si="23"/>
        <v>571</v>
      </c>
      <c r="L292">
        <f t="shared" si="24"/>
        <v>192427</v>
      </c>
      <c r="M292">
        <f t="shared" si="25"/>
        <v>77703153</v>
      </c>
      <c r="P292">
        <v>47</v>
      </c>
      <c r="Q292">
        <v>15839</v>
      </c>
      <c r="R292">
        <v>481</v>
      </c>
      <c r="S292">
        <v>162097</v>
      </c>
      <c r="T292">
        <v>35974526</v>
      </c>
      <c r="V292">
        <v>455</v>
      </c>
      <c r="W292">
        <v>153335</v>
      </c>
      <c r="X292">
        <v>-165</v>
      </c>
      <c r="Y292">
        <v>-55605</v>
      </c>
      <c r="Z292">
        <v>35980898</v>
      </c>
      <c r="AB292">
        <v>473</v>
      </c>
      <c r="AC292">
        <v>159401</v>
      </c>
      <c r="AD292">
        <v>-94</v>
      </c>
      <c r="AE292">
        <v>-31678</v>
      </c>
      <c r="AF292">
        <v>35489661</v>
      </c>
      <c r="AH292">
        <v>-457</v>
      </c>
      <c r="AI292">
        <v>-154009</v>
      </c>
      <c r="AJ292">
        <v>159</v>
      </c>
      <c r="AK292">
        <v>53583</v>
      </c>
      <c r="AL292">
        <v>35903546</v>
      </c>
      <c r="AN292">
        <v>-180</v>
      </c>
      <c r="AO292">
        <v>-60660</v>
      </c>
      <c r="AP292">
        <v>449</v>
      </c>
      <c r="AQ292">
        <v>151313</v>
      </c>
      <c r="AR292">
        <v>35898944</v>
      </c>
    </row>
    <row r="293" spans="5:44" x14ac:dyDescent="0.25">
      <c r="E293">
        <v>10</v>
      </c>
      <c r="F293">
        <v>290</v>
      </c>
      <c r="G293">
        <f>B2+TRUNC(32*E293*SIN(2/E293))</f>
        <v>-509</v>
      </c>
      <c r="H293">
        <f t="shared" si="21"/>
        <v>-128</v>
      </c>
      <c r="I293">
        <f t="shared" si="22"/>
        <v>-43136</v>
      </c>
      <c r="J293">
        <f>C2+TRUNC(32*E293*COS(2/E293))</f>
        <v>2279</v>
      </c>
      <c r="K293">
        <f t="shared" si="23"/>
        <v>569</v>
      </c>
      <c r="L293">
        <f t="shared" si="24"/>
        <v>191753</v>
      </c>
      <c r="M293">
        <f t="shared" si="25"/>
        <v>76119957</v>
      </c>
      <c r="P293">
        <v>72</v>
      </c>
      <c r="Q293">
        <v>24264</v>
      </c>
      <c r="R293">
        <v>478</v>
      </c>
      <c r="S293">
        <v>161086</v>
      </c>
      <c r="T293">
        <v>36025444</v>
      </c>
      <c r="V293">
        <v>449</v>
      </c>
      <c r="W293">
        <v>151313</v>
      </c>
      <c r="X293">
        <v>-180</v>
      </c>
      <c r="Y293">
        <v>-60660</v>
      </c>
      <c r="Z293">
        <v>35995488</v>
      </c>
      <c r="AB293">
        <v>380</v>
      </c>
      <c r="AC293">
        <v>128060</v>
      </c>
      <c r="AD293">
        <v>-298</v>
      </c>
      <c r="AE293">
        <v>-100426</v>
      </c>
      <c r="AF293">
        <v>35562845</v>
      </c>
      <c r="AH293">
        <v>-452</v>
      </c>
      <c r="AI293">
        <v>-152324</v>
      </c>
      <c r="AJ293">
        <v>175</v>
      </c>
      <c r="AK293">
        <v>58975</v>
      </c>
      <c r="AL293">
        <v>35962089</v>
      </c>
      <c r="AN293">
        <v>-90</v>
      </c>
      <c r="AO293">
        <v>-30330</v>
      </c>
      <c r="AP293">
        <v>475</v>
      </c>
      <c r="AQ293">
        <v>160075</v>
      </c>
      <c r="AR293">
        <v>35991802</v>
      </c>
    </row>
    <row r="294" spans="5:44" x14ac:dyDescent="0.25">
      <c r="E294">
        <v>10</v>
      </c>
      <c r="F294">
        <v>291</v>
      </c>
      <c r="G294">
        <f>B2+TRUNC(32*E294*SIN(3/E294))</f>
        <v>-478</v>
      </c>
      <c r="H294">
        <f t="shared" si="21"/>
        <v>-120</v>
      </c>
      <c r="I294">
        <f t="shared" si="22"/>
        <v>-40440</v>
      </c>
      <c r="J294">
        <f>C2+TRUNC(32*E294*COS(3/E294))</f>
        <v>2271</v>
      </c>
      <c r="K294">
        <f t="shared" si="23"/>
        <v>567</v>
      </c>
      <c r="L294">
        <f t="shared" si="24"/>
        <v>191079</v>
      </c>
      <c r="M294">
        <f t="shared" si="25"/>
        <v>74260961</v>
      </c>
      <c r="P294">
        <v>-47</v>
      </c>
      <c r="Q294">
        <v>-15839</v>
      </c>
      <c r="R294">
        <v>482</v>
      </c>
      <c r="S294">
        <v>162434</v>
      </c>
      <c r="T294">
        <v>36048553</v>
      </c>
      <c r="V294">
        <v>483</v>
      </c>
      <c r="W294">
        <v>162771</v>
      </c>
      <c r="X294">
        <v>-23</v>
      </c>
      <c r="Y294">
        <v>-7751</v>
      </c>
      <c r="Z294">
        <v>36041214</v>
      </c>
      <c r="AB294">
        <v>433</v>
      </c>
      <c r="AC294">
        <v>145921</v>
      </c>
      <c r="AD294">
        <v>-212</v>
      </c>
      <c r="AE294">
        <v>-71444</v>
      </c>
      <c r="AF294">
        <v>35604210</v>
      </c>
      <c r="AH294">
        <v>-380</v>
      </c>
      <c r="AI294">
        <v>-128060</v>
      </c>
      <c r="AJ294">
        <v>300</v>
      </c>
      <c r="AK294">
        <v>101100</v>
      </c>
      <c r="AL294">
        <v>35971167</v>
      </c>
      <c r="AN294">
        <v>-204</v>
      </c>
      <c r="AO294">
        <v>-68748</v>
      </c>
      <c r="AP294">
        <v>439</v>
      </c>
      <c r="AQ294">
        <v>147943</v>
      </c>
      <c r="AR294">
        <v>35993184</v>
      </c>
    </row>
    <row r="295" spans="5:44" x14ac:dyDescent="0.25">
      <c r="E295">
        <v>10</v>
      </c>
      <c r="F295">
        <v>292</v>
      </c>
      <c r="G295">
        <f>B2+TRUNC(32*E295*SIN(4/E295))</f>
        <v>-448</v>
      </c>
      <c r="H295">
        <f t="shared" si="21"/>
        <v>-112</v>
      </c>
      <c r="I295">
        <f t="shared" si="22"/>
        <v>-37744</v>
      </c>
      <c r="J295">
        <f>C2+TRUNC(32*E295*COS(4/E295))</f>
        <v>2260</v>
      </c>
      <c r="K295">
        <f t="shared" si="23"/>
        <v>565</v>
      </c>
      <c r="L295">
        <f t="shared" si="24"/>
        <v>190405</v>
      </c>
      <c r="M295">
        <f t="shared" si="25"/>
        <v>72135913</v>
      </c>
      <c r="P295">
        <v>104</v>
      </c>
      <c r="Q295">
        <v>35048</v>
      </c>
      <c r="R295">
        <v>473</v>
      </c>
      <c r="S295">
        <v>159401</v>
      </c>
      <c r="T295">
        <v>36100389</v>
      </c>
      <c r="V295">
        <v>461</v>
      </c>
      <c r="W295">
        <v>155357</v>
      </c>
      <c r="X295">
        <v>-149</v>
      </c>
      <c r="Y295">
        <v>-50213</v>
      </c>
      <c r="Z295">
        <v>36106677</v>
      </c>
      <c r="AB295">
        <v>427</v>
      </c>
      <c r="AC295">
        <v>143899</v>
      </c>
      <c r="AD295">
        <v>-226</v>
      </c>
      <c r="AE295">
        <v>-76162</v>
      </c>
      <c r="AF295">
        <v>35729808</v>
      </c>
      <c r="AH295">
        <v>-446</v>
      </c>
      <c r="AI295">
        <v>-150302</v>
      </c>
      <c r="AJ295">
        <v>190</v>
      </c>
      <c r="AK295">
        <v>64030</v>
      </c>
      <c r="AL295">
        <v>36089239</v>
      </c>
      <c r="AN295">
        <v>-233</v>
      </c>
      <c r="AO295">
        <v>-78521</v>
      </c>
      <c r="AP295">
        <v>424</v>
      </c>
      <c r="AQ295">
        <v>142888</v>
      </c>
      <c r="AR295">
        <v>36064579</v>
      </c>
    </row>
    <row r="296" spans="5:44" x14ac:dyDescent="0.25">
      <c r="E296">
        <v>10</v>
      </c>
      <c r="F296">
        <v>293</v>
      </c>
      <c r="G296">
        <f>B2+TRUNC(32*E296*SIN(5/E296))</f>
        <v>-419</v>
      </c>
      <c r="H296">
        <f t="shared" si="21"/>
        <v>-105</v>
      </c>
      <c r="I296">
        <f t="shared" si="22"/>
        <v>-35385</v>
      </c>
      <c r="J296">
        <f>C2+TRUNC(32*E296*COS(5/E296))</f>
        <v>2246</v>
      </c>
      <c r="K296">
        <f t="shared" si="23"/>
        <v>561</v>
      </c>
      <c r="L296">
        <f t="shared" si="24"/>
        <v>189057</v>
      </c>
      <c r="M296">
        <f t="shared" si="25"/>
        <v>69757961</v>
      </c>
      <c r="P296">
        <v>-89</v>
      </c>
      <c r="Q296">
        <v>-29993</v>
      </c>
      <c r="R296">
        <v>476</v>
      </c>
      <c r="S296">
        <v>160412</v>
      </c>
      <c r="T296">
        <v>36184016</v>
      </c>
      <c r="V296">
        <v>443</v>
      </c>
      <c r="W296">
        <v>149291</v>
      </c>
      <c r="X296">
        <v>-195</v>
      </c>
      <c r="Y296">
        <v>-65715</v>
      </c>
      <c r="Z296">
        <v>36173488</v>
      </c>
      <c r="AB296">
        <v>418</v>
      </c>
      <c r="AC296">
        <v>140866</v>
      </c>
      <c r="AD296">
        <v>-243</v>
      </c>
      <c r="AE296">
        <v>-81891</v>
      </c>
      <c r="AF296">
        <v>35943574</v>
      </c>
      <c r="AH296">
        <v>-463</v>
      </c>
      <c r="AI296">
        <v>-156031</v>
      </c>
      <c r="AJ296">
        <v>144</v>
      </c>
      <c r="AK296">
        <v>48528</v>
      </c>
      <c r="AL296">
        <v>36104312</v>
      </c>
      <c r="AN296">
        <v>-32</v>
      </c>
      <c r="AO296">
        <v>-10784</v>
      </c>
      <c r="AP296">
        <v>483</v>
      </c>
      <c r="AQ296">
        <v>162771</v>
      </c>
      <c r="AR296">
        <v>36119753</v>
      </c>
    </row>
    <row r="297" spans="5:44" x14ac:dyDescent="0.25">
      <c r="E297">
        <v>10</v>
      </c>
      <c r="F297">
        <v>294</v>
      </c>
      <c r="G297">
        <f>B2+TRUNC(32*E297*SIN(6/E297))</f>
        <v>-392</v>
      </c>
      <c r="H297">
        <f t="shared" si="21"/>
        <v>-98</v>
      </c>
      <c r="I297">
        <f t="shared" si="22"/>
        <v>-33026</v>
      </c>
      <c r="J297">
        <f>C2+TRUNC(32*E297*COS(6/E297))</f>
        <v>2230</v>
      </c>
      <c r="K297">
        <f t="shared" si="23"/>
        <v>557</v>
      </c>
      <c r="L297">
        <f t="shared" si="24"/>
        <v>187709</v>
      </c>
      <c r="M297">
        <f t="shared" si="25"/>
        <v>67281045</v>
      </c>
      <c r="P297">
        <v>-105</v>
      </c>
      <c r="Q297">
        <v>-35385</v>
      </c>
      <c r="R297">
        <v>473</v>
      </c>
      <c r="S297">
        <v>159401</v>
      </c>
      <c r="T297">
        <v>36189349</v>
      </c>
      <c r="V297">
        <v>484</v>
      </c>
      <c r="W297">
        <v>163108</v>
      </c>
      <c r="X297">
        <v>2</v>
      </c>
      <c r="Y297">
        <v>674</v>
      </c>
      <c r="Z297">
        <v>36189214</v>
      </c>
      <c r="AB297">
        <v>473</v>
      </c>
      <c r="AC297">
        <v>159401</v>
      </c>
      <c r="AD297">
        <v>-102</v>
      </c>
      <c r="AE297">
        <v>-34374</v>
      </c>
      <c r="AF297">
        <v>35967079</v>
      </c>
      <c r="AH297">
        <v>-364</v>
      </c>
      <c r="AI297">
        <v>-122668</v>
      </c>
      <c r="AJ297">
        <v>320</v>
      </c>
      <c r="AK297">
        <v>107840</v>
      </c>
      <c r="AL297">
        <v>36153494</v>
      </c>
      <c r="AN297">
        <v>-48</v>
      </c>
      <c r="AO297">
        <v>-16176</v>
      </c>
      <c r="AP297">
        <v>482</v>
      </c>
      <c r="AQ297">
        <v>162434</v>
      </c>
      <c r="AR297">
        <v>36211509</v>
      </c>
    </row>
    <row r="298" spans="5:44" x14ac:dyDescent="0.25">
      <c r="E298">
        <v>10</v>
      </c>
      <c r="F298">
        <v>295</v>
      </c>
      <c r="G298">
        <f>B2+TRUNC(32*E298*SIN(7/E298))</f>
        <v>-366</v>
      </c>
      <c r="H298">
        <f t="shared" si="21"/>
        <v>-92</v>
      </c>
      <c r="I298">
        <f t="shared" si="22"/>
        <v>-31004</v>
      </c>
      <c r="J298">
        <f>C2+TRUNC(32*E298*COS(7/E298))</f>
        <v>2210</v>
      </c>
      <c r="K298">
        <f t="shared" si="23"/>
        <v>552</v>
      </c>
      <c r="L298">
        <f t="shared" si="24"/>
        <v>186024</v>
      </c>
      <c r="M298">
        <f t="shared" si="25"/>
        <v>64463068</v>
      </c>
      <c r="P298">
        <v>-121</v>
      </c>
      <c r="Q298">
        <v>-40777</v>
      </c>
      <c r="R298">
        <v>469</v>
      </c>
      <c r="S298">
        <v>158053</v>
      </c>
      <c r="T298">
        <v>36267952</v>
      </c>
      <c r="V298">
        <v>483</v>
      </c>
      <c r="W298">
        <v>162771</v>
      </c>
      <c r="X298">
        <v>35</v>
      </c>
      <c r="Y298">
        <v>11795</v>
      </c>
      <c r="Z298">
        <v>36265929</v>
      </c>
      <c r="AB298">
        <v>465</v>
      </c>
      <c r="AC298">
        <v>156705</v>
      </c>
      <c r="AD298">
        <v>-133</v>
      </c>
      <c r="AE298">
        <v>-44821</v>
      </c>
      <c r="AF298">
        <v>36001305</v>
      </c>
      <c r="AH298">
        <v>-342</v>
      </c>
      <c r="AI298">
        <v>-115254</v>
      </c>
      <c r="AJ298">
        <v>344</v>
      </c>
      <c r="AK298">
        <v>115928</v>
      </c>
      <c r="AL298">
        <v>36232020</v>
      </c>
      <c r="AN298">
        <v>-16</v>
      </c>
      <c r="AO298">
        <v>-5392</v>
      </c>
      <c r="AP298">
        <v>484</v>
      </c>
      <c r="AQ298">
        <v>163108</v>
      </c>
      <c r="AR298">
        <v>36258548</v>
      </c>
    </row>
    <row r="299" spans="5:44" x14ac:dyDescent="0.25">
      <c r="E299">
        <v>10</v>
      </c>
      <c r="F299">
        <v>296</v>
      </c>
      <c r="G299">
        <f>B2+TRUNC(32*E299*SIN(8/E299))</f>
        <v>-343</v>
      </c>
      <c r="H299">
        <f t="shared" si="21"/>
        <v>-86</v>
      </c>
      <c r="I299">
        <f t="shared" si="22"/>
        <v>-28982</v>
      </c>
      <c r="J299">
        <f>C2+TRUNC(32*E299*COS(8/E299))</f>
        <v>2188</v>
      </c>
      <c r="K299">
        <f t="shared" si="23"/>
        <v>547</v>
      </c>
      <c r="L299">
        <f t="shared" si="24"/>
        <v>184339</v>
      </c>
      <c r="M299">
        <f t="shared" si="25"/>
        <v>61590928</v>
      </c>
      <c r="P299">
        <v>-74</v>
      </c>
      <c r="Q299">
        <v>-24938</v>
      </c>
      <c r="R299">
        <v>480</v>
      </c>
      <c r="S299">
        <v>161760</v>
      </c>
      <c r="T299">
        <v>36428448</v>
      </c>
      <c r="V299">
        <v>483</v>
      </c>
      <c r="W299">
        <v>162771</v>
      </c>
      <c r="X299">
        <v>-49</v>
      </c>
      <c r="Y299">
        <v>-16513</v>
      </c>
      <c r="Z299">
        <v>36382572</v>
      </c>
      <c r="AB299">
        <v>405</v>
      </c>
      <c r="AC299">
        <v>136485</v>
      </c>
      <c r="AD299">
        <v>-266</v>
      </c>
      <c r="AE299">
        <v>-89642</v>
      </c>
      <c r="AF299">
        <v>36002323</v>
      </c>
      <c r="AH299">
        <v>-396</v>
      </c>
      <c r="AI299">
        <v>-133452</v>
      </c>
      <c r="AJ299">
        <v>280</v>
      </c>
      <c r="AK299">
        <v>94360</v>
      </c>
      <c r="AL299">
        <v>36327487</v>
      </c>
      <c r="AN299">
        <v>-64</v>
      </c>
      <c r="AO299">
        <v>-21568</v>
      </c>
      <c r="AP299">
        <v>481</v>
      </c>
      <c r="AQ299">
        <v>162097</v>
      </c>
      <c r="AR299">
        <v>36397571</v>
      </c>
    </row>
    <row r="300" spans="5:44" x14ac:dyDescent="0.25">
      <c r="E300">
        <v>10</v>
      </c>
      <c r="F300">
        <v>297</v>
      </c>
      <c r="G300">
        <f>B2+TRUNC(32*E300*SIN(9/E300))</f>
        <v>-322</v>
      </c>
      <c r="H300">
        <f t="shared" si="21"/>
        <v>-81</v>
      </c>
      <c r="I300">
        <f t="shared" si="22"/>
        <v>-27297</v>
      </c>
      <c r="J300">
        <f>C2+TRUNC(32*E300*COS(9/E300))</f>
        <v>2164</v>
      </c>
      <c r="K300">
        <f t="shared" si="23"/>
        <v>541</v>
      </c>
      <c r="L300">
        <f t="shared" si="24"/>
        <v>182317</v>
      </c>
      <c r="M300">
        <f t="shared" si="25"/>
        <v>58653051</v>
      </c>
      <c r="P300">
        <v>-19</v>
      </c>
      <c r="Q300">
        <v>-6403</v>
      </c>
      <c r="R300">
        <v>485</v>
      </c>
      <c r="S300">
        <v>163445</v>
      </c>
      <c r="T300">
        <v>36589491</v>
      </c>
      <c r="V300">
        <v>467</v>
      </c>
      <c r="W300">
        <v>157379</v>
      </c>
      <c r="X300">
        <v>-134</v>
      </c>
      <c r="Y300">
        <v>-45158</v>
      </c>
      <c r="Z300">
        <v>36545739</v>
      </c>
      <c r="AB300">
        <v>457</v>
      </c>
      <c r="AC300">
        <v>154009</v>
      </c>
      <c r="AD300">
        <v>-158</v>
      </c>
      <c r="AE300">
        <v>-53246</v>
      </c>
      <c r="AF300">
        <v>36013863</v>
      </c>
      <c r="AH300">
        <v>-440</v>
      </c>
      <c r="AI300">
        <v>-148280</v>
      </c>
      <c r="AJ300">
        <v>206</v>
      </c>
      <c r="AK300">
        <v>69422</v>
      </c>
      <c r="AL300">
        <v>36475917</v>
      </c>
      <c r="AN300">
        <v>-227</v>
      </c>
      <c r="AO300">
        <v>-76499</v>
      </c>
      <c r="AP300">
        <v>430</v>
      </c>
      <c r="AQ300">
        <v>144910</v>
      </c>
      <c r="AR300">
        <v>36563519</v>
      </c>
    </row>
    <row r="301" spans="5:44" x14ac:dyDescent="0.25">
      <c r="E301">
        <v>10</v>
      </c>
      <c r="F301">
        <v>298</v>
      </c>
      <c r="G301">
        <f>B2+TRUNC(32*E301*SIN(10/E301))</f>
        <v>-303</v>
      </c>
      <c r="H301">
        <f t="shared" si="21"/>
        <v>-76</v>
      </c>
      <c r="I301">
        <f t="shared" si="22"/>
        <v>-25612</v>
      </c>
      <c r="J301">
        <f>C2+TRUNC(32*E301*COS(10/E301))</f>
        <v>2138</v>
      </c>
      <c r="K301">
        <f t="shared" si="23"/>
        <v>534</v>
      </c>
      <c r="L301">
        <f t="shared" si="24"/>
        <v>179958</v>
      </c>
      <c r="M301">
        <f t="shared" si="25"/>
        <v>55660027</v>
      </c>
      <c r="P301">
        <v>97</v>
      </c>
      <c r="Q301">
        <v>32689</v>
      </c>
      <c r="R301">
        <v>476</v>
      </c>
      <c r="S301">
        <v>160412</v>
      </c>
      <c r="T301">
        <v>36600080</v>
      </c>
      <c r="V301">
        <v>481</v>
      </c>
      <c r="W301">
        <v>162097</v>
      </c>
      <c r="X301">
        <v>-69</v>
      </c>
      <c r="Y301">
        <v>-23253</v>
      </c>
      <c r="Z301">
        <v>36602500</v>
      </c>
      <c r="AB301">
        <v>386</v>
      </c>
      <c r="AC301">
        <v>130082</v>
      </c>
      <c r="AD301">
        <v>-292</v>
      </c>
      <c r="AE301">
        <v>-98404</v>
      </c>
      <c r="AF301">
        <v>36023984</v>
      </c>
      <c r="AH301">
        <v>-408</v>
      </c>
      <c r="AI301">
        <v>-137496</v>
      </c>
      <c r="AJ301">
        <v>264</v>
      </c>
      <c r="AK301">
        <v>88968</v>
      </c>
      <c r="AL301">
        <v>36591330</v>
      </c>
      <c r="AN301">
        <v>-119</v>
      </c>
      <c r="AO301">
        <v>-40103</v>
      </c>
      <c r="AP301">
        <v>471</v>
      </c>
      <c r="AQ301">
        <v>158727</v>
      </c>
      <c r="AR301">
        <v>36592336</v>
      </c>
    </row>
    <row r="302" spans="5:44" x14ac:dyDescent="0.25">
      <c r="E302">
        <v>10</v>
      </c>
      <c r="F302">
        <v>299</v>
      </c>
      <c r="G302">
        <f>B2+TRUNC(32*E302*SIN(11/E302))</f>
        <v>-287</v>
      </c>
      <c r="H302">
        <f t="shared" si="21"/>
        <v>-72</v>
      </c>
      <c r="I302">
        <f t="shared" si="22"/>
        <v>-24264</v>
      </c>
      <c r="J302">
        <f>C2+TRUNC(32*E302*COS(11/E302))</f>
        <v>2111</v>
      </c>
      <c r="K302">
        <f t="shared" si="23"/>
        <v>527</v>
      </c>
      <c r="L302">
        <f t="shared" si="24"/>
        <v>177599</v>
      </c>
      <c r="M302">
        <f t="shared" si="25"/>
        <v>52735249</v>
      </c>
      <c r="P302">
        <v>65</v>
      </c>
      <c r="Q302">
        <v>21905</v>
      </c>
      <c r="R302">
        <v>482</v>
      </c>
      <c r="S302">
        <v>162434</v>
      </c>
      <c r="T302">
        <v>36755836</v>
      </c>
      <c r="V302">
        <v>486</v>
      </c>
      <c r="W302">
        <v>163782</v>
      </c>
      <c r="X302">
        <v>27</v>
      </c>
      <c r="Y302">
        <v>9099</v>
      </c>
      <c r="Z302">
        <v>36791833</v>
      </c>
      <c r="AB302">
        <v>473</v>
      </c>
      <c r="AC302">
        <v>159401</v>
      </c>
      <c r="AD302">
        <v>-110</v>
      </c>
      <c r="AE302">
        <v>-37070</v>
      </c>
      <c r="AF302">
        <v>36487263</v>
      </c>
      <c r="AH302">
        <v>-349</v>
      </c>
      <c r="AI302">
        <v>-117613</v>
      </c>
      <c r="AJ302">
        <v>339</v>
      </c>
      <c r="AK302">
        <v>114243</v>
      </c>
      <c r="AL302">
        <v>36721660</v>
      </c>
      <c r="AN302">
        <v>-198</v>
      </c>
      <c r="AO302">
        <v>-66726</v>
      </c>
      <c r="AP302">
        <v>444</v>
      </c>
      <c r="AQ302">
        <v>149628</v>
      </c>
      <c r="AR302">
        <v>36651981</v>
      </c>
    </row>
    <row r="303" spans="5:44" x14ac:dyDescent="0.25">
      <c r="E303">
        <v>10</v>
      </c>
      <c r="F303">
        <v>300</v>
      </c>
      <c r="G303">
        <f>B2+TRUNC(32*E303*SIN(12/E303))</f>
        <v>-274</v>
      </c>
      <c r="H303">
        <f t="shared" si="21"/>
        <v>-69</v>
      </c>
      <c r="I303">
        <f t="shared" si="22"/>
        <v>-23253</v>
      </c>
      <c r="J303">
        <f>C2+TRUNC(32*E303*COS(12/E303))</f>
        <v>2081</v>
      </c>
      <c r="K303">
        <f t="shared" si="23"/>
        <v>520</v>
      </c>
      <c r="L303">
        <f t="shared" si="24"/>
        <v>175240</v>
      </c>
      <c r="M303">
        <f t="shared" si="25"/>
        <v>49688671</v>
      </c>
      <c r="P303">
        <v>39</v>
      </c>
      <c r="Q303">
        <v>13143</v>
      </c>
      <c r="R303">
        <v>485</v>
      </c>
      <c r="S303">
        <v>163445</v>
      </c>
      <c r="T303">
        <v>36819556</v>
      </c>
      <c r="V303">
        <v>475</v>
      </c>
      <c r="W303">
        <v>160075</v>
      </c>
      <c r="X303">
        <v>-106</v>
      </c>
      <c r="Y303">
        <v>-35722</v>
      </c>
      <c r="Z303">
        <v>36808683</v>
      </c>
      <c r="AB303">
        <v>392</v>
      </c>
      <c r="AC303">
        <v>132104</v>
      </c>
      <c r="AD303">
        <v>-287</v>
      </c>
      <c r="AE303">
        <v>-96719</v>
      </c>
      <c r="AF303">
        <v>36527421</v>
      </c>
      <c r="AH303">
        <v>-386</v>
      </c>
      <c r="AI303">
        <v>-130082</v>
      </c>
      <c r="AJ303">
        <v>296</v>
      </c>
      <c r="AK303">
        <v>99752</v>
      </c>
      <c r="AL303">
        <v>36782420</v>
      </c>
      <c r="AN303">
        <v>-174</v>
      </c>
      <c r="AO303">
        <v>-58638</v>
      </c>
      <c r="AP303">
        <v>454</v>
      </c>
      <c r="AQ303">
        <v>152998</v>
      </c>
      <c r="AR303">
        <v>36779800</v>
      </c>
    </row>
    <row r="304" spans="5:44" x14ac:dyDescent="0.25">
      <c r="E304">
        <v>10</v>
      </c>
      <c r="F304">
        <v>301</v>
      </c>
      <c r="G304">
        <f>B2+TRUNC(32*E304*SIN(13/E304))</f>
        <v>-264</v>
      </c>
      <c r="H304">
        <f t="shared" si="21"/>
        <v>-66</v>
      </c>
      <c r="I304">
        <f t="shared" si="22"/>
        <v>-22242</v>
      </c>
      <c r="J304">
        <f>C2+TRUNC(32*E304*COS(13/E304))</f>
        <v>2051</v>
      </c>
      <c r="K304">
        <f t="shared" si="23"/>
        <v>512</v>
      </c>
      <c r="L304">
        <f t="shared" si="24"/>
        <v>172544</v>
      </c>
      <c r="M304">
        <f t="shared" si="25"/>
        <v>46813993</v>
      </c>
      <c r="P304">
        <v>19</v>
      </c>
      <c r="Q304">
        <v>6403</v>
      </c>
      <c r="R304">
        <v>486</v>
      </c>
      <c r="S304">
        <v>163782</v>
      </c>
      <c r="T304">
        <v>36824352</v>
      </c>
      <c r="V304">
        <v>486</v>
      </c>
      <c r="W304">
        <v>163782</v>
      </c>
      <c r="X304">
        <v>-30</v>
      </c>
      <c r="Y304">
        <v>-10110</v>
      </c>
      <c r="Z304">
        <v>36840743</v>
      </c>
      <c r="AB304">
        <v>449</v>
      </c>
      <c r="AC304">
        <v>151313</v>
      </c>
      <c r="AD304">
        <v>-186</v>
      </c>
      <c r="AE304">
        <v>-62682</v>
      </c>
      <c r="AF304">
        <v>36573910</v>
      </c>
      <c r="AH304">
        <v>-428</v>
      </c>
      <c r="AI304">
        <v>-144236</v>
      </c>
      <c r="AJ304">
        <v>232</v>
      </c>
      <c r="AK304">
        <v>78184</v>
      </c>
      <c r="AL304">
        <v>36819090</v>
      </c>
      <c r="AN304">
        <v>-154</v>
      </c>
      <c r="AO304">
        <v>-51898</v>
      </c>
      <c r="AP304">
        <v>461</v>
      </c>
      <c r="AQ304">
        <v>155357</v>
      </c>
      <c r="AR304">
        <v>36788883</v>
      </c>
    </row>
    <row r="305" spans="5:44" x14ac:dyDescent="0.25">
      <c r="E305">
        <v>10</v>
      </c>
      <c r="F305">
        <v>302</v>
      </c>
      <c r="G305">
        <f>B2+TRUNC(32*E305*SIN(14/E305))</f>
        <v>-257</v>
      </c>
      <c r="H305">
        <f t="shared" si="21"/>
        <v>-65</v>
      </c>
      <c r="I305">
        <f t="shared" si="22"/>
        <v>-21905</v>
      </c>
      <c r="J305">
        <f>C2+TRUNC(32*E305*COS(14/E305))</f>
        <v>2020</v>
      </c>
      <c r="K305">
        <f t="shared" si="23"/>
        <v>505</v>
      </c>
      <c r="L305">
        <f t="shared" si="24"/>
        <v>170185</v>
      </c>
      <c r="M305">
        <f t="shared" si="25"/>
        <v>44014180</v>
      </c>
      <c r="P305">
        <v>-58</v>
      </c>
      <c r="Q305">
        <v>-19546</v>
      </c>
      <c r="R305">
        <v>483</v>
      </c>
      <c r="S305">
        <v>162771</v>
      </c>
      <c r="T305">
        <v>36826391</v>
      </c>
      <c r="V305">
        <v>487</v>
      </c>
      <c r="W305">
        <v>164119</v>
      </c>
      <c r="X305">
        <v>-5</v>
      </c>
      <c r="Y305">
        <v>-1685</v>
      </c>
      <c r="Z305">
        <v>36871204</v>
      </c>
      <c r="AB305">
        <v>465</v>
      </c>
      <c r="AC305">
        <v>156705</v>
      </c>
      <c r="AD305">
        <v>-141</v>
      </c>
      <c r="AE305">
        <v>-47517</v>
      </c>
      <c r="AF305">
        <v>36677849</v>
      </c>
      <c r="AH305">
        <v>-371</v>
      </c>
      <c r="AI305">
        <v>-125027</v>
      </c>
      <c r="AJ305">
        <v>316</v>
      </c>
      <c r="AK305">
        <v>106492</v>
      </c>
      <c r="AL305">
        <v>36850144</v>
      </c>
      <c r="AN305">
        <v>-107</v>
      </c>
      <c r="AO305">
        <v>-36059</v>
      </c>
      <c r="AP305">
        <v>475</v>
      </c>
      <c r="AQ305">
        <v>160075</v>
      </c>
      <c r="AR305">
        <v>36817303</v>
      </c>
    </row>
    <row r="306" spans="5:44" x14ac:dyDescent="0.25">
      <c r="E306">
        <v>10</v>
      </c>
      <c r="F306">
        <v>303</v>
      </c>
      <c r="G306">
        <f>B2+TRUNC(32*E306*SIN(15/E306))</f>
        <v>-253</v>
      </c>
      <c r="H306">
        <f t="shared" si="21"/>
        <v>-64</v>
      </c>
      <c r="I306">
        <f t="shared" si="22"/>
        <v>-21568</v>
      </c>
      <c r="J306">
        <f>C2+TRUNC(32*E306*COS(15/E306))</f>
        <v>1988</v>
      </c>
      <c r="K306">
        <f t="shared" si="23"/>
        <v>497</v>
      </c>
      <c r="L306">
        <f t="shared" si="24"/>
        <v>167489</v>
      </c>
      <c r="M306">
        <f t="shared" si="25"/>
        <v>41291481</v>
      </c>
      <c r="P306">
        <v>-31</v>
      </c>
      <c r="Q306">
        <v>-10447</v>
      </c>
      <c r="R306">
        <v>486</v>
      </c>
      <c r="S306">
        <v>163782</v>
      </c>
      <c r="T306">
        <v>36845424</v>
      </c>
      <c r="V306">
        <v>473</v>
      </c>
      <c r="W306">
        <v>159401</v>
      </c>
      <c r="X306">
        <v>-118</v>
      </c>
      <c r="Y306">
        <v>-39766</v>
      </c>
      <c r="Z306">
        <v>37106557</v>
      </c>
      <c r="AB306">
        <v>424</v>
      </c>
      <c r="AC306">
        <v>142888</v>
      </c>
      <c r="AD306">
        <v>-238</v>
      </c>
      <c r="AE306">
        <v>-80206</v>
      </c>
      <c r="AF306">
        <v>36725636</v>
      </c>
      <c r="AH306">
        <v>-458</v>
      </c>
      <c r="AI306">
        <v>-154346</v>
      </c>
      <c r="AJ306">
        <v>168</v>
      </c>
      <c r="AK306">
        <v>56616</v>
      </c>
      <c r="AL306">
        <v>37118468</v>
      </c>
      <c r="AN306">
        <v>-81</v>
      </c>
      <c r="AO306">
        <v>-27297</v>
      </c>
      <c r="AP306">
        <v>480</v>
      </c>
      <c r="AQ306">
        <v>161760</v>
      </c>
      <c r="AR306">
        <v>36835810</v>
      </c>
    </row>
    <row r="307" spans="5:44" x14ac:dyDescent="0.25">
      <c r="E307">
        <v>10</v>
      </c>
      <c r="F307">
        <v>304</v>
      </c>
      <c r="G307">
        <f>B2+TRUNC(32*E307*SIN(16/E307))</f>
        <v>-253</v>
      </c>
      <c r="H307">
        <f t="shared" si="21"/>
        <v>-64</v>
      </c>
      <c r="I307">
        <f t="shared" si="22"/>
        <v>-21568</v>
      </c>
      <c r="J307">
        <f>C2+TRUNC(32*E307*COS(16/E307))</f>
        <v>1957</v>
      </c>
      <c r="K307">
        <f t="shared" si="23"/>
        <v>489</v>
      </c>
      <c r="L307">
        <f t="shared" si="24"/>
        <v>164793</v>
      </c>
      <c r="M307">
        <f t="shared" si="25"/>
        <v>38815053</v>
      </c>
      <c r="P307">
        <v>90</v>
      </c>
      <c r="Q307">
        <v>30330</v>
      </c>
      <c r="R307">
        <v>479</v>
      </c>
      <c r="S307">
        <v>161423</v>
      </c>
      <c r="T307">
        <v>37142588</v>
      </c>
      <c r="V307">
        <v>455</v>
      </c>
      <c r="W307">
        <v>153335</v>
      </c>
      <c r="X307">
        <v>-175</v>
      </c>
      <c r="Y307">
        <v>-58975</v>
      </c>
      <c r="Z307">
        <v>37144402</v>
      </c>
      <c r="AB307">
        <v>411</v>
      </c>
      <c r="AC307">
        <v>138507</v>
      </c>
      <c r="AD307">
        <v>-260</v>
      </c>
      <c r="AE307">
        <v>-87620</v>
      </c>
      <c r="AF307">
        <v>36726024</v>
      </c>
      <c r="AH307">
        <v>-435</v>
      </c>
      <c r="AI307">
        <v>-146595</v>
      </c>
      <c r="AJ307">
        <v>222</v>
      </c>
      <c r="AK307">
        <v>74814</v>
      </c>
      <c r="AL307">
        <v>37146957</v>
      </c>
      <c r="AN307">
        <v>-221</v>
      </c>
      <c r="AO307">
        <v>-74477</v>
      </c>
      <c r="AP307">
        <v>435</v>
      </c>
      <c r="AQ307">
        <v>146595</v>
      </c>
      <c r="AR307">
        <v>37141808</v>
      </c>
    </row>
    <row r="308" spans="5:44" x14ac:dyDescent="0.25">
      <c r="E308">
        <v>10</v>
      </c>
      <c r="F308">
        <v>305</v>
      </c>
      <c r="G308">
        <f>B2+TRUNC(32*E308*SIN(17/E308))</f>
        <v>-255</v>
      </c>
      <c r="H308">
        <f t="shared" si="21"/>
        <v>-64</v>
      </c>
      <c r="I308">
        <f t="shared" si="22"/>
        <v>-21568</v>
      </c>
      <c r="J308">
        <f>C2+TRUNC(32*E308*COS(17/E308))</f>
        <v>1925</v>
      </c>
      <c r="K308">
        <f t="shared" si="23"/>
        <v>481</v>
      </c>
      <c r="L308">
        <f t="shared" si="24"/>
        <v>162097</v>
      </c>
      <c r="M308">
        <f t="shared" si="25"/>
        <v>36397571</v>
      </c>
      <c r="P308">
        <v>3</v>
      </c>
      <c r="Q308">
        <v>1011</v>
      </c>
      <c r="R308">
        <v>488</v>
      </c>
      <c r="S308">
        <v>164456</v>
      </c>
      <c r="T308">
        <v>37246667</v>
      </c>
      <c r="V308">
        <v>480</v>
      </c>
      <c r="W308">
        <v>161760</v>
      </c>
      <c r="X308">
        <v>-85</v>
      </c>
      <c r="Y308">
        <v>-28645</v>
      </c>
      <c r="Z308">
        <v>37203617</v>
      </c>
      <c r="AB308">
        <v>434</v>
      </c>
      <c r="AC308">
        <v>146258</v>
      </c>
      <c r="AD308">
        <v>-220</v>
      </c>
      <c r="AE308">
        <v>-74140</v>
      </c>
      <c r="AF308">
        <v>36734324</v>
      </c>
      <c r="AH308">
        <v>-453</v>
      </c>
      <c r="AI308">
        <v>-152661</v>
      </c>
      <c r="AJ308">
        <v>183</v>
      </c>
      <c r="AK308">
        <v>61671</v>
      </c>
      <c r="AL308">
        <v>37156729</v>
      </c>
      <c r="AN308">
        <v>-140</v>
      </c>
      <c r="AO308">
        <v>-47180</v>
      </c>
      <c r="AP308">
        <v>467</v>
      </c>
      <c r="AQ308">
        <v>157379</v>
      </c>
      <c r="AR308">
        <v>37222142</v>
      </c>
    </row>
    <row r="309" spans="5:44" x14ac:dyDescent="0.25">
      <c r="E309">
        <v>10</v>
      </c>
      <c r="F309">
        <v>306</v>
      </c>
      <c r="G309">
        <f>B2+TRUNC(32*E309*SIN(18/E309))</f>
        <v>-261</v>
      </c>
      <c r="H309">
        <f t="shared" si="21"/>
        <v>-66</v>
      </c>
      <c r="I309">
        <f t="shared" si="22"/>
        <v>-22242</v>
      </c>
      <c r="J309">
        <f>C2+TRUNC(32*E309*COS(18/E309))</f>
        <v>1894</v>
      </c>
      <c r="K309">
        <f t="shared" si="23"/>
        <v>473</v>
      </c>
      <c r="L309">
        <f t="shared" si="24"/>
        <v>159401</v>
      </c>
      <c r="M309">
        <f t="shared" si="25"/>
        <v>34205785</v>
      </c>
      <c r="P309">
        <v>-5</v>
      </c>
      <c r="Q309">
        <v>-1685</v>
      </c>
      <c r="R309">
        <v>488</v>
      </c>
      <c r="S309">
        <v>164456</v>
      </c>
      <c r="T309">
        <v>37326039</v>
      </c>
      <c r="V309">
        <v>461</v>
      </c>
      <c r="W309">
        <v>155357</v>
      </c>
      <c r="X309">
        <v>-159</v>
      </c>
      <c r="Y309">
        <v>-53583</v>
      </c>
      <c r="Z309">
        <v>37204378</v>
      </c>
      <c r="AB309">
        <v>454</v>
      </c>
      <c r="AC309">
        <v>152998</v>
      </c>
      <c r="AD309">
        <v>-175</v>
      </c>
      <c r="AE309">
        <v>-58975</v>
      </c>
      <c r="AF309">
        <v>36844414</v>
      </c>
      <c r="AH309">
        <v>-464</v>
      </c>
      <c r="AI309">
        <v>-156368</v>
      </c>
      <c r="AJ309">
        <v>152</v>
      </c>
      <c r="AK309">
        <v>51224</v>
      </c>
      <c r="AL309">
        <v>37173643</v>
      </c>
      <c r="AN309">
        <v>-133</v>
      </c>
      <c r="AO309">
        <v>-44821</v>
      </c>
      <c r="AP309">
        <v>470</v>
      </c>
      <c r="AQ309">
        <v>158390</v>
      </c>
      <c r="AR309">
        <v>37317476</v>
      </c>
    </row>
    <row r="310" spans="5:44" x14ac:dyDescent="0.25">
      <c r="E310">
        <v>10</v>
      </c>
      <c r="F310">
        <v>307</v>
      </c>
      <c r="G310">
        <f>B2+TRUNC(32*E310*SIN(19/E310))</f>
        <v>-270</v>
      </c>
      <c r="H310">
        <f t="shared" si="21"/>
        <v>-68</v>
      </c>
      <c r="I310">
        <f t="shared" si="22"/>
        <v>-22916</v>
      </c>
      <c r="J310">
        <f>C2+TRUNC(32*E310*COS(19/E310))</f>
        <v>1863</v>
      </c>
      <c r="K310">
        <f t="shared" si="23"/>
        <v>465</v>
      </c>
      <c r="L310">
        <f t="shared" si="24"/>
        <v>156705</v>
      </c>
      <c r="M310">
        <f t="shared" si="25"/>
        <v>32147430</v>
      </c>
      <c r="P310">
        <v>-99</v>
      </c>
      <c r="Q310">
        <v>-33363</v>
      </c>
      <c r="R310">
        <v>478</v>
      </c>
      <c r="S310">
        <v>161086</v>
      </c>
      <c r="T310">
        <v>37389291</v>
      </c>
      <c r="V310">
        <v>450</v>
      </c>
      <c r="W310">
        <v>151650</v>
      </c>
      <c r="X310">
        <v>-190</v>
      </c>
      <c r="Y310">
        <v>-64030</v>
      </c>
      <c r="Z310">
        <v>37220717</v>
      </c>
      <c r="AB310">
        <v>463</v>
      </c>
      <c r="AC310">
        <v>156031</v>
      </c>
      <c r="AD310">
        <v>-150</v>
      </c>
      <c r="AE310">
        <v>-50550</v>
      </c>
      <c r="AF310">
        <v>36844414</v>
      </c>
      <c r="AH310">
        <v>-403</v>
      </c>
      <c r="AI310">
        <v>-135811</v>
      </c>
      <c r="AJ310">
        <v>276</v>
      </c>
      <c r="AK310">
        <v>93012</v>
      </c>
      <c r="AL310">
        <v>37222201</v>
      </c>
      <c r="AN310">
        <v>-24</v>
      </c>
      <c r="AO310">
        <v>-8088</v>
      </c>
      <c r="AP310">
        <v>488</v>
      </c>
      <c r="AQ310">
        <v>164456</v>
      </c>
      <c r="AR310">
        <v>37336069</v>
      </c>
    </row>
    <row r="311" spans="5:44" x14ac:dyDescent="0.25">
      <c r="E311">
        <v>10</v>
      </c>
      <c r="F311">
        <v>308</v>
      </c>
      <c r="G311">
        <f>B2+TRUNC(32*E311*SIN(20/E311))</f>
        <v>-282</v>
      </c>
      <c r="H311">
        <f t="shared" si="21"/>
        <v>-71</v>
      </c>
      <c r="I311">
        <f t="shared" si="22"/>
        <v>-23927</v>
      </c>
      <c r="J311">
        <f>C2+TRUNC(32*E311*COS(20/E311))</f>
        <v>1833</v>
      </c>
      <c r="K311">
        <f t="shared" si="23"/>
        <v>458</v>
      </c>
      <c r="L311">
        <f t="shared" si="24"/>
        <v>154346</v>
      </c>
      <c r="M311">
        <f t="shared" si="25"/>
        <v>30283678</v>
      </c>
      <c r="P311">
        <v>-114</v>
      </c>
      <c r="Q311">
        <v>-38418</v>
      </c>
      <c r="R311">
        <v>475</v>
      </c>
      <c r="S311">
        <v>160075</v>
      </c>
      <c r="T311">
        <v>37390524</v>
      </c>
      <c r="V311">
        <v>485</v>
      </c>
      <c r="W311">
        <v>163445</v>
      </c>
      <c r="X311">
        <v>-56</v>
      </c>
      <c r="Y311">
        <v>-18872</v>
      </c>
      <c r="Z311">
        <v>37310732</v>
      </c>
      <c r="AB311">
        <v>473</v>
      </c>
      <c r="AC311">
        <v>159401</v>
      </c>
      <c r="AD311">
        <v>-118</v>
      </c>
      <c r="AE311">
        <v>-39766</v>
      </c>
      <c r="AF311">
        <v>37051062</v>
      </c>
      <c r="AH311">
        <v>-418</v>
      </c>
      <c r="AI311">
        <v>-140866</v>
      </c>
      <c r="AJ311">
        <v>252</v>
      </c>
      <c r="AK311">
        <v>84924</v>
      </c>
      <c r="AL311">
        <v>37232744</v>
      </c>
      <c r="AN311">
        <v>-40</v>
      </c>
      <c r="AO311">
        <v>-13480</v>
      </c>
      <c r="AP311">
        <v>487</v>
      </c>
      <c r="AQ311">
        <v>164119</v>
      </c>
      <c r="AR311">
        <v>37343890</v>
      </c>
    </row>
    <row r="312" spans="5:44" x14ac:dyDescent="0.25">
      <c r="E312">
        <v>10</v>
      </c>
      <c r="F312">
        <v>309</v>
      </c>
      <c r="G312">
        <f>B2+TRUNC(32*E312*SIN(21/E312))</f>
        <v>-296</v>
      </c>
      <c r="H312">
        <f t="shared" si="21"/>
        <v>-74</v>
      </c>
      <c r="I312">
        <f t="shared" si="22"/>
        <v>-24938</v>
      </c>
      <c r="J312">
        <f>C2+TRUNC(32*E312*COS(21/E312))</f>
        <v>1805</v>
      </c>
      <c r="K312">
        <f t="shared" si="23"/>
        <v>451</v>
      </c>
      <c r="L312">
        <f t="shared" si="24"/>
        <v>151987</v>
      </c>
      <c r="M312">
        <f t="shared" si="25"/>
        <v>28654883</v>
      </c>
      <c r="P312">
        <v>58</v>
      </c>
      <c r="Q312">
        <v>19546</v>
      </c>
      <c r="R312">
        <v>485</v>
      </c>
      <c r="S312">
        <v>163445</v>
      </c>
      <c r="T312">
        <v>37458081</v>
      </c>
      <c r="V312">
        <v>488</v>
      </c>
      <c r="W312">
        <v>164456</v>
      </c>
      <c r="X312">
        <v>19</v>
      </c>
      <c r="Y312">
        <v>6403</v>
      </c>
      <c r="Z312">
        <v>37362274</v>
      </c>
      <c r="AB312">
        <v>398</v>
      </c>
      <c r="AC312">
        <v>134126</v>
      </c>
      <c r="AD312">
        <v>-282</v>
      </c>
      <c r="AE312">
        <v>-95034</v>
      </c>
      <c r="AF312">
        <v>37136094</v>
      </c>
      <c r="AH312">
        <v>-356</v>
      </c>
      <c r="AI312">
        <v>-119972</v>
      </c>
      <c r="AJ312">
        <v>335</v>
      </c>
      <c r="AK312">
        <v>112895</v>
      </c>
      <c r="AL312">
        <v>37308094</v>
      </c>
      <c r="AN312">
        <v>-192</v>
      </c>
      <c r="AO312">
        <v>-64704</v>
      </c>
      <c r="AP312">
        <v>449</v>
      </c>
      <c r="AQ312">
        <v>151313</v>
      </c>
      <c r="AR312">
        <v>37388352</v>
      </c>
    </row>
    <row r="313" spans="5:44" x14ac:dyDescent="0.25">
      <c r="E313">
        <v>10</v>
      </c>
      <c r="F313">
        <v>310</v>
      </c>
      <c r="G313">
        <f>B2+TRUNC(32*E313*SIN(22/E313))</f>
        <v>-314</v>
      </c>
      <c r="H313">
        <f t="shared" si="21"/>
        <v>-79</v>
      </c>
      <c r="I313">
        <f t="shared" si="22"/>
        <v>-26623</v>
      </c>
      <c r="J313">
        <f>C2+TRUNC(32*E313*COS(22/E313))</f>
        <v>1778</v>
      </c>
      <c r="K313">
        <f t="shared" si="23"/>
        <v>444</v>
      </c>
      <c r="L313">
        <f t="shared" si="24"/>
        <v>149628</v>
      </c>
      <c r="M313">
        <f t="shared" si="25"/>
        <v>27204653</v>
      </c>
      <c r="P313">
        <v>-41</v>
      </c>
      <c r="Q313">
        <v>-13817</v>
      </c>
      <c r="R313">
        <v>487</v>
      </c>
      <c r="S313">
        <v>164119</v>
      </c>
      <c r="T313">
        <v>37464133</v>
      </c>
      <c r="V313">
        <v>480</v>
      </c>
      <c r="W313">
        <v>161760</v>
      </c>
      <c r="X313">
        <v>-93</v>
      </c>
      <c r="Y313">
        <v>-31341</v>
      </c>
      <c r="Z313">
        <v>37406649</v>
      </c>
      <c r="AB313">
        <v>442</v>
      </c>
      <c r="AC313">
        <v>148954</v>
      </c>
      <c r="AD313">
        <v>-207</v>
      </c>
      <c r="AE313">
        <v>-69759</v>
      </c>
      <c r="AF313">
        <v>37230010</v>
      </c>
      <c r="AH313">
        <v>-447</v>
      </c>
      <c r="AI313">
        <v>-150639</v>
      </c>
      <c r="AJ313">
        <v>198</v>
      </c>
      <c r="AK313">
        <v>66726</v>
      </c>
      <c r="AL313">
        <v>37361081</v>
      </c>
      <c r="AN313">
        <v>-56</v>
      </c>
      <c r="AO313">
        <v>-18872</v>
      </c>
      <c r="AP313">
        <v>485</v>
      </c>
      <c r="AQ313">
        <v>163445</v>
      </c>
      <c r="AR313">
        <v>37436580</v>
      </c>
    </row>
    <row r="314" spans="5:44" x14ac:dyDescent="0.25">
      <c r="E314">
        <v>10</v>
      </c>
      <c r="F314">
        <v>311</v>
      </c>
      <c r="G314">
        <f>B2+TRUNC(32*E314*SIN(23/E314))</f>
        <v>-334</v>
      </c>
      <c r="H314">
        <f t="shared" si="21"/>
        <v>-84</v>
      </c>
      <c r="I314">
        <f t="shared" si="22"/>
        <v>-28308</v>
      </c>
      <c r="J314">
        <f>C2+TRUNC(32*E314*COS(23/E314))</f>
        <v>1753</v>
      </c>
      <c r="K314">
        <f t="shared" si="23"/>
        <v>438</v>
      </c>
      <c r="L314">
        <f t="shared" si="24"/>
        <v>147606</v>
      </c>
      <c r="M314">
        <f t="shared" si="25"/>
        <v>25962122</v>
      </c>
      <c r="P314">
        <v>-83</v>
      </c>
      <c r="Q314">
        <v>-27971</v>
      </c>
      <c r="R314">
        <v>482</v>
      </c>
      <c r="S314">
        <v>162434</v>
      </c>
      <c r="T314">
        <v>37475632</v>
      </c>
      <c r="V314">
        <v>467</v>
      </c>
      <c r="W314">
        <v>157379</v>
      </c>
      <c r="X314">
        <v>-144</v>
      </c>
      <c r="Y314">
        <v>-48528</v>
      </c>
      <c r="Z314">
        <v>37430628</v>
      </c>
      <c r="AB314">
        <v>446</v>
      </c>
      <c r="AC314">
        <v>150302</v>
      </c>
      <c r="AD314">
        <v>-200</v>
      </c>
      <c r="AE314">
        <v>-67400</v>
      </c>
      <c r="AF314">
        <v>37314798</v>
      </c>
      <c r="AH314">
        <v>-423</v>
      </c>
      <c r="AI314">
        <v>-142551</v>
      </c>
      <c r="AJ314">
        <v>245</v>
      </c>
      <c r="AK314">
        <v>82565</v>
      </c>
      <c r="AL314">
        <v>37364837</v>
      </c>
      <c r="AN314">
        <v>-97</v>
      </c>
      <c r="AO314">
        <v>-32689</v>
      </c>
      <c r="AP314">
        <v>479</v>
      </c>
      <c r="AQ314">
        <v>161423</v>
      </c>
      <c r="AR314">
        <v>37447702</v>
      </c>
    </row>
    <row r="315" spans="5:44" x14ac:dyDescent="0.25">
      <c r="E315">
        <v>10</v>
      </c>
      <c r="F315">
        <v>312</v>
      </c>
      <c r="G315">
        <f>B2+TRUNC(32*E315*SIN(24/E315))</f>
        <v>-356</v>
      </c>
      <c r="H315">
        <f t="shared" si="21"/>
        <v>-89</v>
      </c>
      <c r="I315">
        <f t="shared" si="22"/>
        <v>-29993</v>
      </c>
      <c r="J315">
        <f>C2+TRUNC(32*E315*COS(24/E315))</f>
        <v>1731</v>
      </c>
      <c r="K315">
        <f t="shared" si="23"/>
        <v>432</v>
      </c>
      <c r="L315">
        <f t="shared" si="24"/>
        <v>145584</v>
      </c>
      <c r="M315">
        <f t="shared" si="25"/>
        <v>24969561</v>
      </c>
      <c r="P315">
        <v>122</v>
      </c>
      <c r="Q315">
        <v>41114</v>
      </c>
      <c r="R315">
        <v>473</v>
      </c>
      <c r="S315">
        <v>159401</v>
      </c>
      <c r="T315">
        <v>37536090</v>
      </c>
      <c r="V315">
        <v>444</v>
      </c>
      <c r="W315">
        <v>149628</v>
      </c>
      <c r="X315">
        <v>-205</v>
      </c>
      <c r="Y315">
        <v>-69085</v>
      </c>
      <c r="Z315">
        <v>37560385</v>
      </c>
      <c r="AB315">
        <v>465</v>
      </c>
      <c r="AC315">
        <v>156705</v>
      </c>
      <c r="AD315">
        <v>-149</v>
      </c>
      <c r="AE315">
        <v>-50213</v>
      </c>
      <c r="AF315">
        <v>37400759</v>
      </c>
      <c r="AH315">
        <v>-470</v>
      </c>
      <c r="AI315">
        <v>-158390</v>
      </c>
      <c r="AJ315">
        <v>137</v>
      </c>
      <c r="AK315">
        <v>46169</v>
      </c>
      <c r="AL315">
        <v>37466719</v>
      </c>
      <c r="AN315">
        <v>-250</v>
      </c>
      <c r="AO315">
        <v>-84250</v>
      </c>
      <c r="AP315">
        <v>420</v>
      </c>
      <c r="AQ315">
        <v>141540</v>
      </c>
      <c r="AR315">
        <v>37522838</v>
      </c>
    </row>
    <row r="316" spans="5:44" x14ac:dyDescent="0.25">
      <c r="E316">
        <v>10</v>
      </c>
      <c r="F316">
        <v>313</v>
      </c>
      <c r="G316">
        <f>B2+TRUNC(32*E316*SIN(25/E316))</f>
        <v>-381</v>
      </c>
      <c r="H316">
        <f t="shared" si="21"/>
        <v>-96</v>
      </c>
      <c r="I316">
        <f t="shared" si="22"/>
        <v>-32352</v>
      </c>
      <c r="J316">
        <f>C2+TRUNC(32*E316*COS(25/E316))</f>
        <v>1710</v>
      </c>
      <c r="K316">
        <f t="shared" si="23"/>
        <v>427</v>
      </c>
      <c r="L316">
        <f t="shared" si="24"/>
        <v>143899</v>
      </c>
      <c r="M316">
        <f t="shared" si="25"/>
        <v>24116129</v>
      </c>
      <c r="P316">
        <v>32</v>
      </c>
      <c r="Q316">
        <v>10784</v>
      </c>
      <c r="R316">
        <v>488</v>
      </c>
      <c r="S316">
        <v>164456</v>
      </c>
      <c r="T316">
        <v>37645724</v>
      </c>
      <c r="V316">
        <v>489</v>
      </c>
      <c r="W316">
        <v>164793</v>
      </c>
      <c r="X316">
        <v>-13</v>
      </c>
      <c r="Y316">
        <v>-4381</v>
      </c>
      <c r="Z316">
        <v>37600442</v>
      </c>
      <c r="AB316">
        <v>460</v>
      </c>
      <c r="AC316">
        <v>155020</v>
      </c>
      <c r="AD316">
        <v>-166</v>
      </c>
      <c r="AE316">
        <v>-55942</v>
      </c>
      <c r="AF316">
        <v>37431764</v>
      </c>
      <c r="AH316">
        <v>-378</v>
      </c>
      <c r="AI316">
        <v>-127386</v>
      </c>
      <c r="AJ316">
        <v>311</v>
      </c>
      <c r="AK316">
        <v>104807</v>
      </c>
      <c r="AL316">
        <v>37544481</v>
      </c>
      <c r="AN316">
        <v>-168</v>
      </c>
      <c r="AO316">
        <v>-56616</v>
      </c>
      <c r="AP316">
        <v>460</v>
      </c>
      <c r="AQ316">
        <v>155020</v>
      </c>
      <c r="AR316">
        <v>37614395</v>
      </c>
    </row>
    <row r="317" spans="5:44" x14ac:dyDescent="0.25">
      <c r="E317">
        <v>10</v>
      </c>
      <c r="F317">
        <v>314</v>
      </c>
      <c r="G317">
        <f>B2+TRUNC(32*E317*SIN(26/E317))</f>
        <v>-408</v>
      </c>
      <c r="H317">
        <f t="shared" si="21"/>
        <v>-102</v>
      </c>
      <c r="I317">
        <f t="shared" si="22"/>
        <v>-34374</v>
      </c>
      <c r="J317">
        <f>C2+TRUNC(32*E317*COS(26/E317))</f>
        <v>1692</v>
      </c>
      <c r="K317">
        <f t="shared" si="23"/>
        <v>423</v>
      </c>
      <c r="L317">
        <f t="shared" si="24"/>
        <v>142551</v>
      </c>
      <c r="M317">
        <f t="shared" si="25"/>
        <v>23492680</v>
      </c>
      <c r="P317">
        <v>-67</v>
      </c>
      <c r="Q317">
        <v>-22579</v>
      </c>
      <c r="R317">
        <v>485</v>
      </c>
      <c r="S317">
        <v>163445</v>
      </c>
      <c r="T317">
        <v>37800914</v>
      </c>
      <c r="V317">
        <v>488</v>
      </c>
      <c r="W317">
        <v>164456</v>
      </c>
      <c r="X317">
        <v>-38</v>
      </c>
      <c r="Y317">
        <v>-12806</v>
      </c>
      <c r="Z317">
        <v>37684060</v>
      </c>
      <c r="AB317">
        <v>417</v>
      </c>
      <c r="AC317">
        <v>140529</v>
      </c>
      <c r="AD317">
        <v>-255</v>
      </c>
      <c r="AE317">
        <v>-85935</v>
      </c>
      <c r="AF317">
        <v>37433291</v>
      </c>
      <c r="AH317">
        <v>-393</v>
      </c>
      <c r="AI317">
        <v>-132441</v>
      </c>
      <c r="AJ317">
        <v>292</v>
      </c>
      <c r="AK317">
        <v>98404</v>
      </c>
      <c r="AL317">
        <v>37642681</v>
      </c>
      <c r="AN317">
        <v>-215</v>
      </c>
      <c r="AO317">
        <v>-72455</v>
      </c>
      <c r="AP317">
        <v>440</v>
      </c>
      <c r="AQ317">
        <v>148280</v>
      </c>
      <c r="AR317">
        <v>37764623</v>
      </c>
    </row>
    <row r="318" spans="5:44" x14ac:dyDescent="0.25">
      <c r="E318">
        <v>10</v>
      </c>
      <c r="F318">
        <v>315</v>
      </c>
      <c r="G318">
        <f>B2+TRUNC(32*E318*SIN(27/E318))</f>
        <v>-436</v>
      </c>
      <c r="H318">
        <f t="shared" si="21"/>
        <v>-109</v>
      </c>
      <c r="I318">
        <f t="shared" si="22"/>
        <v>-36733</v>
      </c>
      <c r="J318">
        <f>C2+TRUNC(32*E318*COS(27/E318))</f>
        <v>1677</v>
      </c>
      <c r="K318">
        <f t="shared" si="23"/>
        <v>419</v>
      </c>
      <c r="L318">
        <f t="shared" si="24"/>
        <v>141203</v>
      </c>
      <c r="M318">
        <f t="shared" si="25"/>
        <v>23077263</v>
      </c>
      <c r="P318">
        <v>83</v>
      </c>
      <c r="Q318">
        <v>27971</v>
      </c>
      <c r="R318">
        <v>483</v>
      </c>
      <c r="S318">
        <v>162771</v>
      </c>
      <c r="T318">
        <v>37804750</v>
      </c>
      <c r="V318">
        <v>473</v>
      </c>
      <c r="W318">
        <v>159401</v>
      </c>
      <c r="X318">
        <v>-128</v>
      </c>
      <c r="Y318">
        <v>-43136</v>
      </c>
      <c r="Z318">
        <v>37858778</v>
      </c>
      <c r="AB318">
        <v>481</v>
      </c>
      <c r="AC318">
        <v>162097</v>
      </c>
      <c r="AD318">
        <v>-86</v>
      </c>
      <c r="AE318">
        <v>-28982</v>
      </c>
      <c r="AF318">
        <v>37434054</v>
      </c>
      <c r="AH318">
        <v>-441</v>
      </c>
      <c r="AI318">
        <v>-148617</v>
      </c>
      <c r="AJ318">
        <v>214</v>
      </c>
      <c r="AK318">
        <v>72118</v>
      </c>
      <c r="AL318">
        <v>37800225</v>
      </c>
      <c r="AN318">
        <v>-72</v>
      </c>
      <c r="AO318">
        <v>-24264</v>
      </c>
      <c r="AP318">
        <v>484</v>
      </c>
      <c r="AQ318">
        <v>163108</v>
      </c>
      <c r="AR318">
        <v>37778567</v>
      </c>
    </row>
    <row r="319" spans="5:44" x14ac:dyDescent="0.25">
      <c r="E319">
        <v>10</v>
      </c>
      <c r="F319">
        <v>316</v>
      </c>
      <c r="G319">
        <f>B2+TRUNC(32*E319*SIN(28/E319))</f>
        <v>-465</v>
      </c>
      <c r="H319">
        <f t="shared" si="21"/>
        <v>-117</v>
      </c>
      <c r="I319">
        <f t="shared" si="22"/>
        <v>-39429</v>
      </c>
      <c r="J319">
        <f>C2+TRUNC(32*E319*COS(28/E319))</f>
        <v>1665</v>
      </c>
      <c r="K319">
        <f t="shared" si="23"/>
        <v>416</v>
      </c>
      <c r="L319">
        <f t="shared" si="24"/>
        <v>140192</v>
      </c>
      <c r="M319">
        <f t="shared" si="25"/>
        <v>22862933</v>
      </c>
      <c r="P319">
        <v>114</v>
      </c>
      <c r="Q319">
        <v>38418</v>
      </c>
      <c r="R319">
        <v>477</v>
      </c>
      <c r="S319">
        <v>160749</v>
      </c>
      <c r="T319">
        <v>38043473</v>
      </c>
      <c r="V319">
        <v>484</v>
      </c>
      <c r="W319">
        <v>163108</v>
      </c>
      <c r="X319">
        <v>-78</v>
      </c>
      <c r="Y319">
        <v>-26286</v>
      </c>
      <c r="Z319">
        <v>37907545</v>
      </c>
      <c r="AB319">
        <v>380</v>
      </c>
      <c r="AC319">
        <v>128060</v>
      </c>
      <c r="AD319">
        <v>-308</v>
      </c>
      <c r="AE319">
        <v>-103796</v>
      </c>
      <c r="AF319">
        <v>37517565</v>
      </c>
      <c r="AH319">
        <v>-362</v>
      </c>
      <c r="AI319">
        <v>-121994</v>
      </c>
      <c r="AJ319">
        <v>330</v>
      </c>
      <c r="AK319">
        <v>111210</v>
      </c>
      <c r="AL319">
        <v>37887137</v>
      </c>
      <c r="AN319">
        <v>-244</v>
      </c>
      <c r="AO319">
        <v>-82228</v>
      </c>
      <c r="AP319">
        <v>426</v>
      </c>
      <c r="AQ319">
        <v>143562</v>
      </c>
      <c r="AR319">
        <v>37952400</v>
      </c>
    </row>
    <row r="320" spans="5:44" x14ac:dyDescent="0.25">
      <c r="E320">
        <v>10</v>
      </c>
      <c r="F320">
        <v>317</v>
      </c>
      <c r="G320">
        <f>B2+TRUNC(32*E320*SIN(29/E320))</f>
        <v>-496</v>
      </c>
      <c r="H320">
        <f t="shared" si="21"/>
        <v>-124</v>
      </c>
      <c r="I320">
        <f t="shared" si="22"/>
        <v>-41788</v>
      </c>
      <c r="J320">
        <f>C2+TRUNC(32*E320*COS(29/E320))</f>
        <v>1656</v>
      </c>
      <c r="K320">
        <f t="shared" si="23"/>
        <v>414</v>
      </c>
      <c r="L320">
        <f t="shared" si="24"/>
        <v>139518</v>
      </c>
      <c r="M320">
        <f t="shared" si="25"/>
        <v>22861434</v>
      </c>
      <c r="P320">
        <v>10</v>
      </c>
      <c r="Q320">
        <v>3370</v>
      </c>
      <c r="R320">
        <v>490</v>
      </c>
      <c r="S320">
        <v>165130</v>
      </c>
      <c r="T320">
        <v>38048526</v>
      </c>
      <c r="V320">
        <v>490</v>
      </c>
      <c r="W320">
        <v>165130</v>
      </c>
      <c r="X320">
        <v>11</v>
      </c>
      <c r="Y320">
        <v>3707</v>
      </c>
      <c r="Z320">
        <v>37978190</v>
      </c>
      <c r="AB320">
        <v>430</v>
      </c>
      <c r="AC320">
        <v>144910</v>
      </c>
      <c r="AD320">
        <v>-233</v>
      </c>
      <c r="AE320">
        <v>-78521</v>
      </c>
      <c r="AF320">
        <v>37623580</v>
      </c>
      <c r="AH320">
        <v>-416</v>
      </c>
      <c r="AI320">
        <v>-140192</v>
      </c>
      <c r="AJ320">
        <v>259</v>
      </c>
      <c r="AK320">
        <v>87283</v>
      </c>
      <c r="AL320">
        <v>37914402</v>
      </c>
      <c r="AN320">
        <v>-148</v>
      </c>
      <c r="AO320">
        <v>-49876</v>
      </c>
      <c r="AP320">
        <v>468</v>
      </c>
      <c r="AQ320">
        <v>157716</v>
      </c>
      <c r="AR320">
        <v>37994580</v>
      </c>
    </row>
    <row r="321" spans="5:44" x14ac:dyDescent="0.25">
      <c r="E321">
        <v>10</v>
      </c>
      <c r="F321">
        <v>318</v>
      </c>
      <c r="G321">
        <f>B2+TRUNC(32*E321*SIN(30/E321))</f>
        <v>-527</v>
      </c>
      <c r="H321">
        <f t="shared" si="21"/>
        <v>-132</v>
      </c>
      <c r="I321">
        <f t="shared" si="22"/>
        <v>-44484</v>
      </c>
      <c r="J321">
        <f>C2+TRUNC(32*E321*COS(30/E321))</f>
        <v>1650</v>
      </c>
      <c r="K321">
        <f t="shared" si="23"/>
        <v>412</v>
      </c>
      <c r="L321">
        <f t="shared" si="24"/>
        <v>138844</v>
      </c>
      <c r="M321">
        <f t="shared" si="25"/>
        <v>23043517</v>
      </c>
      <c r="P321">
        <v>50</v>
      </c>
      <c r="Q321">
        <v>16850</v>
      </c>
      <c r="R321">
        <v>488</v>
      </c>
      <c r="S321">
        <v>164456</v>
      </c>
      <c r="T321">
        <v>38206916</v>
      </c>
      <c r="V321">
        <v>487</v>
      </c>
      <c r="W321">
        <v>164119</v>
      </c>
      <c r="X321">
        <v>-64</v>
      </c>
      <c r="Y321">
        <v>-21568</v>
      </c>
      <c r="Z321">
        <v>38291839</v>
      </c>
      <c r="AB321">
        <v>473</v>
      </c>
      <c r="AC321">
        <v>159401</v>
      </c>
      <c r="AD321">
        <v>-126</v>
      </c>
      <c r="AE321">
        <v>-42462</v>
      </c>
      <c r="AF321">
        <v>37659391</v>
      </c>
      <c r="AH321">
        <v>-410</v>
      </c>
      <c r="AI321">
        <v>-138170</v>
      </c>
      <c r="AJ321">
        <v>272</v>
      </c>
      <c r="AK321">
        <v>91664</v>
      </c>
      <c r="AL321">
        <v>38277246</v>
      </c>
      <c r="AN321">
        <v>-186</v>
      </c>
      <c r="AO321">
        <v>-62682</v>
      </c>
      <c r="AP321">
        <v>455</v>
      </c>
      <c r="AQ321">
        <v>153335</v>
      </c>
      <c r="AR321">
        <v>38172250</v>
      </c>
    </row>
    <row r="322" spans="5:44" x14ac:dyDescent="0.25">
      <c r="E322">
        <v>10</v>
      </c>
      <c r="F322">
        <v>319</v>
      </c>
      <c r="G322">
        <f>B2+TRUNC(32*E322*SIN(31/E322))</f>
        <v>-559</v>
      </c>
      <c r="H322">
        <f t="shared" si="21"/>
        <v>-140</v>
      </c>
      <c r="I322">
        <f t="shared" si="22"/>
        <v>-47180</v>
      </c>
      <c r="J322">
        <f>C2+TRUNC(32*E322*COS(31/E322))</f>
        <v>1647</v>
      </c>
      <c r="K322">
        <f t="shared" si="23"/>
        <v>411</v>
      </c>
      <c r="L322">
        <f t="shared" si="24"/>
        <v>138507</v>
      </c>
      <c r="M322">
        <f t="shared" si="25"/>
        <v>23426993</v>
      </c>
      <c r="P322">
        <v>-12</v>
      </c>
      <c r="Q322">
        <v>-4044</v>
      </c>
      <c r="R322">
        <v>491</v>
      </c>
      <c r="S322">
        <v>165467</v>
      </c>
      <c r="T322">
        <v>38212752</v>
      </c>
      <c r="V322">
        <v>462</v>
      </c>
      <c r="W322">
        <v>155694</v>
      </c>
      <c r="X322">
        <v>-169</v>
      </c>
      <c r="Y322">
        <v>-56953</v>
      </c>
      <c r="Z322">
        <v>38328580</v>
      </c>
      <c r="AB322">
        <v>404</v>
      </c>
      <c r="AC322">
        <v>136148</v>
      </c>
      <c r="AD322">
        <v>-277</v>
      </c>
      <c r="AE322">
        <v>-93349</v>
      </c>
      <c r="AF322">
        <v>37728075</v>
      </c>
      <c r="AH322">
        <v>-459</v>
      </c>
      <c r="AI322">
        <v>-154683</v>
      </c>
      <c r="AJ322">
        <v>176</v>
      </c>
      <c r="AK322">
        <v>59312</v>
      </c>
      <c r="AL322">
        <v>38299680</v>
      </c>
      <c r="AN322">
        <v>-126</v>
      </c>
      <c r="AO322">
        <v>-42462</v>
      </c>
      <c r="AP322">
        <v>475</v>
      </c>
      <c r="AQ322">
        <v>160075</v>
      </c>
      <c r="AR322">
        <v>38202466</v>
      </c>
    </row>
    <row r="323" spans="5:44" x14ac:dyDescent="0.25">
      <c r="E323">
        <v>10</v>
      </c>
      <c r="F323">
        <v>320</v>
      </c>
      <c r="G323">
        <f>B2+TRUNC(32*E323*SIN(32/E323))</f>
        <v>-590</v>
      </c>
      <c r="H323">
        <f t="shared" si="21"/>
        <v>-148</v>
      </c>
      <c r="I323">
        <f t="shared" si="22"/>
        <v>-49876</v>
      </c>
      <c r="J323">
        <f>C2+TRUNC(32*E323*COS(32/E323))</f>
        <v>1647</v>
      </c>
      <c r="K323">
        <f t="shared" si="23"/>
        <v>411</v>
      </c>
      <c r="L323">
        <f t="shared" si="24"/>
        <v>138507</v>
      </c>
      <c r="M323">
        <f t="shared" si="25"/>
        <v>23981925</v>
      </c>
      <c r="P323">
        <v>-51</v>
      </c>
      <c r="Q323">
        <v>-17187</v>
      </c>
      <c r="R323">
        <v>489</v>
      </c>
      <c r="S323">
        <v>164793</v>
      </c>
      <c r="T323">
        <v>38284314</v>
      </c>
      <c r="V323">
        <v>481</v>
      </c>
      <c r="W323">
        <v>162097</v>
      </c>
      <c r="X323">
        <v>-100</v>
      </c>
      <c r="Y323">
        <v>-33700</v>
      </c>
      <c r="Z323">
        <v>38330481</v>
      </c>
      <c r="AB323">
        <v>481</v>
      </c>
      <c r="AC323">
        <v>162097</v>
      </c>
      <c r="AD323">
        <v>-95</v>
      </c>
      <c r="AE323">
        <v>-32015</v>
      </c>
      <c r="AF323">
        <v>37901339</v>
      </c>
      <c r="AH323">
        <v>-384</v>
      </c>
      <c r="AI323">
        <v>-129408</v>
      </c>
      <c r="AJ323">
        <v>307</v>
      </c>
      <c r="AK323">
        <v>103459</v>
      </c>
      <c r="AL323">
        <v>38335652</v>
      </c>
      <c r="AN323">
        <v>-88</v>
      </c>
      <c r="AO323">
        <v>-29656</v>
      </c>
      <c r="AP323">
        <v>483</v>
      </c>
      <c r="AQ323">
        <v>162771</v>
      </c>
      <c r="AR323">
        <v>38213306</v>
      </c>
    </row>
    <row r="324" spans="5:44" x14ac:dyDescent="0.25">
      <c r="E324">
        <v>10</v>
      </c>
      <c r="F324">
        <v>321</v>
      </c>
      <c r="G324">
        <f>B2+TRUNC(32*E324*SIN(33/E324))</f>
        <v>-622</v>
      </c>
      <c r="H324">
        <f t="shared" si="21"/>
        <v>-156</v>
      </c>
      <c r="I324">
        <f t="shared" si="22"/>
        <v>-52572</v>
      </c>
      <c r="J324">
        <f>C2+TRUNC(32*E324*COS(33/E324))</f>
        <v>1651</v>
      </c>
      <c r="K324">
        <f t="shared" si="23"/>
        <v>412</v>
      </c>
      <c r="L324">
        <f t="shared" si="24"/>
        <v>138844</v>
      </c>
      <c r="M324">
        <f t="shared" si="25"/>
        <v>24803348</v>
      </c>
      <c r="P324">
        <v>-24</v>
      </c>
      <c r="Q324">
        <v>-8088</v>
      </c>
      <c r="R324">
        <v>491</v>
      </c>
      <c r="S324">
        <v>165467</v>
      </c>
      <c r="T324">
        <v>38349602</v>
      </c>
      <c r="V324">
        <v>491</v>
      </c>
      <c r="W324">
        <v>165467</v>
      </c>
      <c r="X324">
        <v>-21</v>
      </c>
      <c r="Y324">
        <v>-7077</v>
      </c>
      <c r="Z324">
        <v>38378124</v>
      </c>
      <c r="AB324">
        <v>386</v>
      </c>
      <c r="AC324">
        <v>130082</v>
      </c>
      <c r="AD324">
        <v>-303</v>
      </c>
      <c r="AE324">
        <v>-102111</v>
      </c>
      <c r="AF324">
        <v>37954608</v>
      </c>
      <c r="AH324">
        <v>-465</v>
      </c>
      <c r="AI324">
        <v>-156705</v>
      </c>
      <c r="AJ324">
        <v>161</v>
      </c>
      <c r="AK324">
        <v>54257</v>
      </c>
      <c r="AL324">
        <v>38378639</v>
      </c>
      <c r="AN324">
        <v>-114</v>
      </c>
      <c r="AO324">
        <v>-38418</v>
      </c>
      <c r="AP324">
        <v>478</v>
      </c>
      <c r="AQ324">
        <v>161086</v>
      </c>
      <c r="AR324">
        <v>38291443</v>
      </c>
    </row>
    <row r="325" spans="5:44" x14ac:dyDescent="0.25">
      <c r="E325">
        <v>10</v>
      </c>
      <c r="F325">
        <v>322</v>
      </c>
      <c r="G325">
        <f>B2+TRUNC(32*E325*SIN(34/E325))</f>
        <v>-653</v>
      </c>
      <c r="H325">
        <f t="shared" si="21"/>
        <v>-164</v>
      </c>
      <c r="I325">
        <f t="shared" si="22"/>
        <v>-55268</v>
      </c>
      <c r="J325">
        <f>C2+TRUNC(32*E325*COS(34/E325))</f>
        <v>1657</v>
      </c>
      <c r="K325">
        <f t="shared" si="23"/>
        <v>414</v>
      </c>
      <c r="L325">
        <f t="shared" si="24"/>
        <v>139518</v>
      </c>
      <c r="M325">
        <f t="shared" si="25"/>
        <v>25758597</v>
      </c>
      <c r="P325">
        <v>75</v>
      </c>
      <c r="Q325">
        <v>25275</v>
      </c>
      <c r="R325">
        <v>486</v>
      </c>
      <c r="S325">
        <v>163782</v>
      </c>
      <c r="T325">
        <v>38424704</v>
      </c>
      <c r="V325">
        <v>456</v>
      </c>
      <c r="W325">
        <v>153672</v>
      </c>
      <c r="X325">
        <v>-184</v>
      </c>
      <c r="Y325">
        <v>-62008</v>
      </c>
      <c r="Z325">
        <v>38430100</v>
      </c>
      <c r="AB325">
        <v>441</v>
      </c>
      <c r="AC325">
        <v>148617</v>
      </c>
      <c r="AD325">
        <v>-214</v>
      </c>
      <c r="AE325">
        <v>-72118</v>
      </c>
      <c r="AF325">
        <v>38044717</v>
      </c>
      <c r="AH325">
        <v>-429</v>
      </c>
      <c r="AI325">
        <v>-144573</v>
      </c>
      <c r="AJ325">
        <v>240</v>
      </c>
      <c r="AK325">
        <v>80880</v>
      </c>
      <c r="AL325">
        <v>38380998</v>
      </c>
      <c r="AN325">
        <v>-209</v>
      </c>
      <c r="AO325">
        <v>-70433</v>
      </c>
      <c r="AP325">
        <v>445</v>
      </c>
      <c r="AQ325">
        <v>149965</v>
      </c>
      <c r="AR325">
        <v>38399893</v>
      </c>
    </row>
    <row r="326" spans="5:44" x14ac:dyDescent="0.25">
      <c r="E326">
        <v>10</v>
      </c>
      <c r="F326">
        <v>323</v>
      </c>
      <c r="G326">
        <f>B2+TRUNC(32*E326*SIN(35/E326))</f>
        <v>-684</v>
      </c>
      <c r="H326">
        <f t="shared" ref="H326:H389" si="26">FLOOR(G326/4,1)</f>
        <v>-171</v>
      </c>
      <c r="I326">
        <f t="shared" ref="I326:I389" si="27">H326*337</f>
        <v>-57627</v>
      </c>
      <c r="J326">
        <f>C2+TRUNC(32*E326*COS(35/E326))</f>
        <v>1667</v>
      </c>
      <c r="K326">
        <f t="shared" ref="K326:K389" si="28">FLOOR(J326/4,1)</f>
        <v>416</v>
      </c>
      <c r="L326">
        <f t="shared" ref="L326:L389" si="29">K326*337</f>
        <v>140192</v>
      </c>
      <c r="M326">
        <f t="shared" si="25"/>
        <v>26985863</v>
      </c>
      <c r="P326">
        <v>107</v>
      </c>
      <c r="Q326">
        <v>36059</v>
      </c>
      <c r="R326">
        <v>480</v>
      </c>
      <c r="S326">
        <v>161760</v>
      </c>
      <c r="T326">
        <v>38502025</v>
      </c>
      <c r="V326">
        <v>467</v>
      </c>
      <c r="W326">
        <v>157379</v>
      </c>
      <c r="X326">
        <v>-154</v>
      </c>
      <c r="Y326">
        <v>-51898</v>
      </c>
      <c r="Z326">
        <v>38492335</v>
      </c>
      <c r="AB326">
        <v>465</v>
      </c>
      <c r="AC326">
        <v>156705</v>
      </c>
      <c r="AD326">
        <v>-157</v>
      </c>
      <c r="AE326">
        <v>-52909</v>
      </c>
      <c r="AF326">
        <v>38171203</v>
      </c>
      <c r="AH326">
        <v>-454</v>
      </c>
      <c r="AI326">
        <v>-152998</v>
      </c>
      <c r="AJ326">
        <v>191</v>
      </c>
      <c r="AK326">
        <v>64367</v>
      </c>
      <c r="AL326">
        <v>38414708</v>
      </c>
      <c r="AN326">
        <v>-238</v>
      </c>
      <c r="AO326">
        <v>-80206</v>
      </c>
      <c r="AP326">
        <v>431</v>
      </c>
      <c r="AQ326">
        <v>145247</v>
      </c>
      <c r="AR326">
        <v>38464327</v>
      </c>
    </row>
    <row r="327" spans="5:44" x14ac:dyDescent="0.25">
      <c r="E327">
        <v>10</v>
      </c>
      <c r="F327">
        <v>324</v>
      </c>
      <c r="G327">
        <f>B2+TRUNC(32*E327*SIN(36/E327))</f>
        <v>-713</v>
      </c>
      <c r="H327">
        <f t="shared" si="26"/>
        <v>-179</v>
      </c>
      <c r="I327">
        <f t="shared" si="27"/>
        <v>-60323</v>
      </c>
      <c r="J327">
        <f>C2+TRUNC(32*E327*COS(36/E327))</f>
        <v>1680</v>
      </c>
      <c r="K327">
        <f t="shared" si="28"/>
        <v>420</v>
      </c>
      <c r="L327">
        <f t="shared" si="29"/>
        <v>141540</v>
      </c>
      <c r="M327">
        <f t="shared" si="25"/>
        <v>28400696</v>
      </c>
      <c r="P327">
        <v>24</v>
      </c>
      <c r="Q327">
        <v>8088</v>
      </c>
      <c r="R327">
        <v>492</v>
      </c>
      <c r="S327">
        <v>165804</v>
      </c>
      <c r="T327">
        <v>38595404</v>
      </c>
      <c r="V327">
        <v>490</v>
      </c>
      <c r="W327">
        <v>165130</v>
      </c>
      <c r="X327">
        <v>-46</v>
      </c>
      <c r="Y327">
        <v>-15502</v>
      </c>
      <c r="Z327">
        <v>38583080</v>
      </c>
      <c r="AB327">
        <v>423</v>
      </c>
      <c r="AC327">
        <v>142551</v>
      </c>
      <c r="AD327">
        <v>-250</v>
      </c>
      <c r="AE327">
        <v>-84250</v>
      </c>
      <c r="AF327">
        <v>38187515</v>
      </c>
      <c r="AH327">
        <v>-400</v>
      </c>
      <c r="AI327">
        <v>-134800</v>
      </c>
      <c r="AJ327">
        <v>287</v>
      </c>
      <c r="AK327">
        <v>96719</v>
      </c>
      <c r="AL327">
        <v>38507584</v>
      </c>
      <c r="AN327">
        <v>-162</v>
      </c>
      <c r="AO327">
        <v>-54594</v>
      </c>
      <c r="AP327">
        <v>465</v>
      </c>
      <c r="AQ327">
        <v>156705</v>
      </c>
      <c r="AR327">
        <v>38526272</v>
      </c>
    </row>
    <row r="328" spans="5:44" x14ac:dyDescent="0.25">
      <c r="E328">
        <v>10</v>
      </c>
      <c r="F328">
        <v>325</v>
      </c>
      <c r="G328">
        <f>B2+TRUNC(32*E328*SIN(37/E328))</f>
        <v>-741</v>
      </c>
      <c r="H328">
        <f t="shared" si="26"/>
        <v>-186</v>
      </c>
      <c r="I328">
        <f t="shared" si="27"/>
        <v>-62682</v>
      </c>
      <c r="J328">
        <f>C2+TRUNC(32*E328*COS(37/E328))</f>
        <v>1695</v>
      </c>
      <c r="K328">
        <f t="shared" si="28"/>
        <v>423</v>
      </c>
      <c r="L328">
        <f t="shared" si="29"/>
        <v>142551</v>
      </c>
      <c r="M328">
        <f t="shared" si="25"/>
        <v>29979672</v>
      </c>
      <c r="P328">
        <v>-108</v>
      </c>
      <c r="Q328">
        <v>-36396</v>
      </c>
      <c r="R328">
        <v>480</v>
      </c>
      <c r="S328">
        <v>161760</v>
      </c>
      <c r="T328">
        <v>38595484</v>
      </c>
      <c r="V328">
        <v>450</v>
      </c>
      <c r="W328">
        <v>151650</v>
      </c>
      <c r="X328">
        <v>-199</v>
      </c>
      <c r="Y328">
        <v>-67063</v>
      </c>
      <c r="Z328">
        <v>38595583</v>
      </c>
      <c r="AB328">
        <v>451</v>
      </c>
      <c r="AC328">
        <v>151987</v>
      </c>
      <c r="AD328">
        <v>-194</v>
      </c>
      <c r="AE328">
        <v>-65378</v>
      </c>
      <c r="AF328">
        <v>38228499</v>
      </c>
      <c r="AH328">
        <v>-471</v>
      </c>
      <c r="AI328">
        <v>-158727</v>
      </c>
      <c r="AJ328">
        <v>146</v>
      </c>
      <c r="AK328">
        <v>49202</v>
      </c>
      <c r="AL328">
        <v>38523710</v>
      </c>
      <c r="AN328">
        <v>-32</v>
      </c>
      <c r="AO328">
        <v>-10784</v>
      </c>
      <c r="AP328">
        <v>491</v>
      </c>
      <c r="AQ328">
        <v>165467</v>
      </c>
      <c r="AR328">
        <v>38554780</v>
      </c>
    </row>
    <row r="329" spans="5:44" x14ac:dyDescent="0.25">
      <c r="E329">
        <v>10</v>
      </c>
      <c r="F329">
        <v>326</v>
      </c>
      <c r="G329">
        <f>B2+TRUNC(32*E329*SIN(38/E329))</f>
        <v>-767</v>
      </c>
      <c r="H329">
        <f t="shared" si="26"/>
        <v>-192</v>
      </c>
      <c r="I329">
        <f t="shared" si="27"/>
        <v>-64704</v>
      </c>
      <c r="J329">
        <f>C2+TRUNC(32*E329*COS(38/E329))</f>
        <v>1713</v>
      </c>
      <c r="K329">
        <f t="shared" si="28"/>
        <v>428</v>
      </c>
      <c r="L329">
        <f t="shared" si="29"/>
        <v>144236</v>
      </c>
      <c r="M329">
        <f t="shared" si="25"/>
        <v>31767345</v>
      </c>
      <c r="P329">
        <v>-92</v>
      </c>
      <c r="Q329">
        <v>-31004</v>
      </c>
      <c r="R329">
        <v>484</v>
      </c>
      <c r="S329">
        <v>163108</v>
      </c>
      <c r="T329">
        <v>38671642</v>
      </c>
      <c r="V329">
        <v>479</v>
      </c>
      <c r="W329">
        <v>161423</v>
      </c>
      <c r="X329">
        <v>-112</v>
      </c>
      <c r="Y329">
        <v>-37744</v>
      </c>
      <c r="Z329">
        <v>38604152</v>
      </c>
      <c r="AB329">
        <v>473</v>
      </c>
      <c r="AC329">
        <v>159401</v>
      </c>
      <c r="AD329">
        <v>-134</v>
      </c>
      <c r="AE329">
        <v>-45158</v>
      </c>
      <c r="AF329">
        <v>38313227</v>
      </c>
      <c r="AH329">
        <v>-436</v>
      </c>
      <c r="AI329">
        <v>-146932</v>
      </c>
      <c r="AJ329">
        <v>230</v>
      </c>
      <c r="AK329">
        <v>77510</v>
      </c>
      <c r="AL329">
        <v>38562410</v>
      </c>
      <c r="AN329">
        <v>-16</v>
      </c>
      <c r="AO329">
        <v>-5392</v>
      </c>
      <c r="AP329">
        <v>492</v>
      </c>
      <c r="AQ329">
        <v>165804</v>
      </c>
      <c r="AR329">
        <v>38631117</v>
      </c>
    </row>
    <row r="330" spans="5:44" x14ac:dyDescent="0.25">
      <c r="E330">
        <v>10</v>
      </c>
      <c r="F330">
        <v>327</v>
      </c>
      <c r="G330">
        <f>B2+TRUNC(32*E330*SIN(39/E330))</f>
        <v>-792</v>
      </c>
      <c r="H330">
        <f t="shared" si="26"/>
        <v>-198</v>
      </c>
      <c r="I330">
        <f t="shared" si="27"/>
        <v>-66726</v>
      </c>
      <c r="J330">
        <f>C2+TRUNC(32*E330*COS(39/E330))</f>
        <v>1734</v>
      </c>
      <c r="K330">
        <f t="shared" si="28"/>
        <v>433</v>
      </c>
      <c r="L330">
        <f t="shared" si="29"/>
        <v>145921</v>
      </c>
      <c r="M330">
        <f t="shared" si="25"/>
        <v>33807619</v>
      </c>
      <c r="P330">
        <v>-123</v>
      </c>
      <c r="Q330">
        <v>-41451</v>
      </c>
      <c r="R330">
        <v>477</v>
      </c>
      <c r="S330">
        <v>160749</v>
      </c>
      <c r="T330">
        <v>38741442</v>
      </c>
      <c r="V330">
        <v>492</v>
      </c>
      <c r="W330">
        <v>165804</v>
      </c>
      <c r="X330">
        <v>4</v>
      </c>
      <c r="Y330">
        <v>1348</v>
      </c>
      <c r="Z330">
        <v>38640585</v>
      </c>
      <c r="AB330">
        <v>456</v>
      </c>
      <c r="AC330">
        <v>153672</v>
      </c>
      <c r="AD330">
        <v>-183</v>
      </c>
      <c r="AE330">
        <v>-61671</v>
      </c>
      <c r="AF330">
        <v>38357291</v>
      </c>
      <c r="AH330">
        <v>-369</v>
      </c>
      <c r="AI330">
        <v>-124353</v>
      </c>
      <c r="AJ330">
        <v>326</v>
      </c>
      <c r="AK330">
        <v>109862</v>
      </c>
      <c r="AL330">
        <v>38564318</v>
      </c>
      <c r="AN330">
        <v>-48</v>
      </c>
      <c r="AO330">
        <v>-16176</v>
      </c>
      <c r="AP330">
        <v>490</v>
      </c>
      <c r="AQ330">
        <v>165130</v>
      </c>
      <c r="AR330">
        <v>38641938</v>
      </c>
    </row>
    <row r="331" spans="5:44" x14ac:dyDescent="0.25">
      <c r="E331">
        <v>10</v>
      </c>
      <c r="F331">
        <v>328</v>
      </c>
      <c r="G331">
        <f>B2+TRUNC(32*E331*SIN(40/E331))</f>
        <v>-814</v>
      </c>
      <c r="H331">
        <f t="shared" si="26"/>
        <v>-204</v>
      </c>
      <c r="I331">
        <f t="shared" si="27"/>
        <v>-68748</v>
      </c>
      <c r="J331">
        <f>C2+TRUNC(32*E331*COS(40/E331))</f>
        <v>1757</v>
      </c>
      <c r="K331">
        <f t="shared" si="28"/>
        <v>439</v>
      </c>
      <c r="L331">
        <f t="shared" si="29"/>
        <v>147943</v>
      </c>
      <c r="M331">
        <f t="shared" ref="M331:M394" si="30">TRUNC((G331^2+J331^2)^2/390625)</f>
        <v>35993184</v>
      </c>
      <c r="P331">
        <v>-76</v>
      </c>
      <c r="Q331">
        <v>-25612</v>
      </c>
      <c r="R331">
        <v>487</v>
      </c>
      <c r="S331">
        <v>164119</v>
      </c>
      <c r="T331">
        <v>38836148</v>
      </c>
      <c r="V331">
        <v>491</v>
      </c>
      <c r="W331">
        <v>165467</v>
      </c>
      <c r="X331">
        <v>36</v>
      </c>
      <c r="Y331">
        <v>12132</v>
      </c>
      <c r="Z331">
        <v>38734690</v>
      </c>
      <c r="AB331">
        <v>410</v>
      </c>
      <c r="AC331">
        <v>138170</v>
      </c>
      <c r="AD331">
        <v>-271</v>
      </c>
      <c r="AE331">
        <v>-91327</v>
      </c>
      <c r="AF331">
        <v>38365041</v>
      </c>
      <c r="AH331">
        <v>-347</v>
      </c>
      <c r="AI331">
        <v>-116939</v>
      </c>
      <c r="AJ331">
        <v>350</v>
      </c>
      <c r="AK331">
        <v>117950</v>
      </c>
      <c r="AL331">
        <v>38669374</v>
      </c>
      <c r="AN331">
        <v>-64</v>
      </c>
      <c r="AO331">
        <v>-21568</v>
      </c>
      <c r="AP331">
        <v>489</v>
      </c>
      <c r="AQ331">
        <v>164793</v>
      </c>
      <c r="AR331">
        <v>38815053</v>
      </c>
    </row>
    <row r="332" spans="5:44" x14ac:dyDescent="0.25">
      <c r="E332">
        <v>10</v>
      </c>
      <c r="F332">
        <v>329</v>
      </c>
      <c r="G332">
        <f>B2+TRUNC(32*E332*SIN(41/E332))</f>
        <v>-833</v>
      </c>
      <c r="H332">
        <f t="shared" si="26"/>
        <v>-209</v>
      </c>
      <c r="I332">
        <f t="shared" si="27"/>
        <v>-70433</v>
      </c>
      <c r="J332">
        <f>C2+TRUNC(32*E332*COS(41/E332))</f>
        <v>1783</v>
      </c>
      <c r="K332">
        <f t="shared" si="28"/>
        <v>445</v>
      </c>
      <c r="L332">
        <f t="shared" si="29"/>
        <v>149965</v>
      </c>
      <c r="M332">
        <f t="shared" si="30"/>
        <v>38399893</v>
      </c>
      <c r="P332">
        <v>-35</v>
      </c>
      <c r="Q332">
        <v>-11795</v>
      </c>
      <c r="R332">
        <v>492</v>
      </c>
      <c r="S332">
        <v>165804</v>
      </c>
      <c r="T332">
        <v>38942013</v>
      </c>
      <c r="V332">
        <v>473</v>
      </c>
      <c r="W332">
        <v>159401</v>
      </c>
      <c r="X332">
        <v>-139</v>
      </c>
      <c r="Y332">
        <v>-46843</v>
      </c>
      <c r="Z332">
        <v>38798846</v>
      </c>
      <c r="AB332">
        <v>481</v>
      </c>
      <c r="AC332">
        <v>162097</v>
      </c>
      <c r="AD332">
        <v>-103</v>
      </c>
      <c r="AE332">
        <v>-34711</v>
      </c>
      <c r="AF332">
        <v>38398466</v>
      </c>
      <c r="AH332">
        <v>-448</v>
      </c>
      <c r="AI332">
        <v>-150976</v>
      </c>
      <c r="AJ332">
        <v>206</v>
      </c>
      <c r="AK332">
        <v>69422</v>
      </c>
      <c r="AL332">
        <v>38770248</v>
      </c>
      <c r="AN332">
        <v>-105</v>
      </c>
      <c r="AO332">
        <v>-35385</v>
      </c>
      <c r="AP332">
        <v>482</v>
      </c>
      <c r="AQ332">
        <v>162434</v>
      </c>
      <c r="AR332">
        <v>38913422</v>
      </c>
    </row>
    <row r="333" spans="5:44" x14ac:dyDescent="0.25">
      <c r="E333">
        <v>10</v>
      </c>
      <c r="F333">
        <v>330</v>
      </c>
      <c r="G333">
        <f>B2+TRUNC(32*E333*SIN(42/E333))</f>
        <v>-850</v>
      </c>
      <c r="H333">
        <f t="shared" si="26"/>
        <v>-213</v>
      </c>
      <c r="I333">
        <f t="shared" si="27"/>
        <v>-71781</v>
      </c>
      <c r="J333">
        <f>C2+TRUNC(32*E333*COS(42/E333))</f>
        <v>1810</v>
      </c>
      <c r="K333">
        <f t="shared" si="28"/>
        <v>452</v>
      </c>
      <c r="L333">
        <f t="shared" si="29"/>
        <v>152324</v>
      </c>
      <c r="M333">
        <f t="shared" si="30"/>
        <v>40931333</v>
      </c>
      <c r="P333">
        <v>100</v>
      </c>
      <c r="Q333">
        <v>33700</v>
      </c>
      <c r="R333">
        <v>483</v>
      </c>
      <c r="S333">
        <v>162771</v>
      </c>
      <c r="T333">
        <v>39022010</v>
      </c>
      <c r="V333">
        <v>493</v>
      </c>
      <c r="W333">
        <v>166141</v>
      </c>
      <c r="X333">
        <v>-29</v>
      </c>
      <c r="Y333">
        <v>-9773</v>
      </c>
      <c r="Z333">
        <v>39205510</v>
      </c>
      <c r="AB333">
        <v>392</v>
      </c>
      <c r="AC333">
        <v>132104</v>
      </c>
      <c r="AD333">
        <v>-298</v>
      </c>
      <c r="AE333">
        <v>-100426</v>
      </c>
      <c r="AF333">
        <v>38496783</v>
      </c>
      <c r="AH333">
        <v>-391</v>
      </c>
      <c r="AI333">
        <v>-131767</v>
      </c>
      <c r="AJ333">
        <v>303</v>
      </c>
      <c r="AK333">
        <v>102111</v>
      </c>
      <c r="AL333">
        <v>39175842</v>
      </c>
      <c r="AN333">
        <v>-231</v>
      </c>
      <c r="AO333">
        <v>-77847</v>
      </c>
      <c r="AP333">
        <v>436</v>
      </c>
      <c r="AQ333">
        <v>146932</v>
      </c>
      <c r="AR333">
        <v>38983380</v>
      </c>
    </row>
    <row r="334" spans="5:44" x14ac:dyDescent="0.25">
      <c r="E334">
        <v>10</v>
      </c>
      <c r="F334">
        <v>331</v>
      </c>
      <c r="G334">
        <f>B2+TRUNC(32*E334*SIN(43/E334))</f>
        <v>-865</v>
      </c>
      <c r="H334">
        <f t="shared" si="26"/>
        <v>-217</v>
      </c>
      <c r="I334">
        <f t="shared" si="27"/>
        <v>-73129</v>
      </c>
      <c r="J334">
        <f>C2+TRUNC(32*E334*COS(43/E334))</f>
        <v>1838</v>
      </c>
      <c r="K334">
        <f t="shared" si="28"/>
        <v>459</v>
      </c>
      <c r="L334">
        <f t="shared" si="29"/>
        <v>154683</v>
      </c>
      <c r="M334">
        <f t="shared" si="30"/>
        <v>43591030</v>
      </c>
      <c r="P334">
        <v>43</v>
      </c>
      <c r="Q334">
        <v>14491</v>
      </c>
      <c r="R334">
        <v>492</v>
      </c>
      <c r="S334">
        <v>165804</v>
      </c>
      <c r="T334">
        <v>39082242</v>
      </c>
      <c r="V334">
        <v>494</v>
      </c>
      <c r="W334">
        <v>166478</v>
      </c>
      <c r="X334">
        <v>28</v>
      </c>
      <c r="Y334">
        <v>9436</v>
      </c>
      <c r="Z334">
        <v>39284715</v>
      </c>
      <c r="AB334">
        <v>437</v>
      </c>
      <c r="AC334">
        <v>147269</v>
      </c>
      <c r="AD334">
        <v>-228</v>
      </c>
      <c r="AE334">
        <v>-76836</v>
      </c>
      <c r="AF334">
        <v>38574732</v>
      </c>
      <c r="AH334">
        <v>-354</v>
      </c>
      <c r="AI334">
        <v>-119298</v>
      </c>
      <c r="AJ334">
        <v>345</v>
      </c>
      <c r="AK334">
        <v>116265</v>
      </c>
      <c r="AL334">
        <v>39180569</v>
      </c>
      <c r="AN334">
        <v>-180</v>
      </c>
      <c r="AO334">
        <v>-60660</v>
      </c>
      <c r="AP334">
        <v>460</v>
      </c>
      <c r="AQ334">
        <v>155020</v>
      </c>
      <c r="AR334">
        <v>39004921</v>
      </c>
    </row>
    <row r="335" spans="5:44" x14ac:dyDescent="0.25">
      <c r="E335">
        <v>10</v>
      </c>
      <c r="F335">
        <v>332</v>
      </c>
      <c r="G335">
        <f>B2+TRUNC(32*E335*SIN(44/E335))</f>
        <v>-876</v>
      </c>
      <c r="H335">
        <f t="shared" si="26"/>
        <v>-219</v>
      </c>
      <c r="I335">
        <f t="shared" si="27"/>
        <v>-73803</v>
      </c>
      <c r="J335">
        <f>C2+TRUNC(32*E335*COS(44/E335))</f>
        <v>1868</v>
      </c>
      <c r="K335">
        <f t="shared" si="28"/>
        <v>467</v>
      </c>
      <c r="L335">
        <f t="shared" si="29"/>
        <v>157379</v>
      </c>
      <c r="M335">
        <f t="shared" si="30"/>
        <v>46388086</v>
      </c>
      <c r="P335">
        <v>68</v>
      </c>
      <c r="Q335">
        <v>22916</v>
      </c>
      <c r="R335">
        <v>489</v>
      </c>
      <c r="S335">
        <v>164793</v>
      </c>
      <c r="T335">
        <v>39103370</v>
      </c>
      <c r="V335">
        <v>479</v>
      </c>
      <c r="W335">
        <v>161423</v>
      </c>
      <c r="X335">
        <v>-123</v>
      </c>
      <c r="Y335">
        <v>-41451</v>
      </c>
      <c r="Z335">
        <v>39334070</v>
      </c>
      <c r="AB335">
        <v>462</v>
      </c>
      <c r="AC335">
        <v>155694</v>
      </c>
      <c r="AD335">
        <v>-174</v>
      </c>
      <c r="AE335">
        <v>-58638</v>
      </c>
      <c r="AF335">
        <v>38918632</v>
      </c>
      <c r="AH335">
        <v>-442</v>
      </c>
      <c r="AI335">
        <v>-148954</v>
      </c>
      <c r="AJ335">
        <v>222</v>
      </c>
      <c r="AK335">
        <v>74814</v>
      </c>
      <c r="AL335">
        <v>39260650</v>
      </c>
      <c r="AN335">
        <v>-203</v>
      </c>
      <c r="AO335">
        <v>-68411</v>
      </c>
      <c r="AP335">
        <v>451</v>
      </c>
      <c r="AQ335">
        <v>151987</v>
      </c>
      <c r="AR335">
        <v>39115457</v>
      </c>
    </row>
    <row r="336" spans="5:44" x14ac:dyDescent="0.25">
      <c r="E336">
        <v>10</v>
      </c>
      <c r="F336">
        <v>333</v>
      </c>
      <c r="G336">
        <f>B2+TRUNC(32*E336*SIN(45/E336))</f>
        <v>-884</v>
      </c>
      <c r="H336">
        <f t="shared" si="26"/>
        <v>-221</v>
      </c>
      <c r="I336">
        <f t="shared" si="27"/>
        <v>-74477</v>
      </c>
      <c r="J336">
        <f>C2+TRUNC(32*E336*COS(45/E336))</f>
        <v>1899</v>
      </c>
      <c r="K336">
        <f t="shared" si="28"/>
        <v>474</v>
      </c>
      <c r="L336">
        <f t="shared" si="29"/>
        <v>159738</v>
      </c>
      <c r="M336">
        <f t="shared" si="30"/>
        <v>49283926</v>
      </c>
      <c r="P336">
        <v>-61</v>
      </c>
      <c r="Q336">
        <v>-20557</v>
      </c>
      <c r="R336">
        <v>491</v>
      </c>
      <c r="S336">
        <v>165467</v>
      </c>
      <c r="T336">
        <v>39245253</v>
      </c>
      <c r="V336">
        <v>495</v>
      </c>
      <c r="W336">
        <v>166815</v>
      </c>
      <c r="X336">
        <v>-4</v>
      </c>
      <c r="Y336">
        <v>-1348</v>
      </c>
      <c r="Z336">
        <v>39350529</v>
      </c>
      <c r="AB336">
        <v>481</v>
      </c>
      <c r="AC336">
        <v>162097</v>
      </c>
      <c r="AD336">
        <v>-111</v>
      </c>
      <c r="AE336">
        <v>-37407</v>
      </c>
      <c r="AF336">
        <v>38939716</v>
      </c>
      <c r="AH336">
        <v>-376</v>
      </c>
      <c r="AI336">
        <v>-126712</v>
      </c>
      <c r="AJ336">
        <v>322</v>
      </c>
      <c r="AK336">
        <v>108514</v>
      </c>
      <c r="AL336">
        <v>39296910</v>
      </c>
      <c r="AN336">
        <v>-80</v>
      </c>
      <c r="AO336">
        <v>-26960</v>
      </c>
      <c r="AP336">
        <v>488</v>
      </c>
      <c r="AQ336">
        <v>164456</v>
      </c>
      <c r="AR336">
        <v>39231642</v>
      </c>
    </row>
    <row r="337" spans="5:44" x14ac:dyDescent="0.25">
      <c r="E337">
        <v>10</v>
      </c>
      <c r="F337">
        <v>334</v>
      </c>
      <c r="G337">
        <f>B2+TRUNC(32*E337*SIN(46/E337))</f>
        <v>-889</v>
      </c>
      <c r="H337">
        <f t="shared" si="26"/>
        <v>-223</v>
      </c>
      <c r="I337">
        <f t="shared" si="27"/>
        <v>-75151</v>
      </c>
      <c r="J337">
        <f>C2+TRUNC(32*E337*COS(46/E337))</f>
        <v>1931</v>
      </c>
      <c r="K337">
        <f t="shared" si="28"/>
        <v>482</v>
      </c>
      <c r="L337">
        <f t="shared" si="29"/>
        <v>162434</v>
      </c>
      <c r="M337">
        <f t="shared" si="30"/>
        <v>52280581</v>
      </c>
      <c r="P337">
        <v>17</v>
      </c>
      <c r="Q337">
        <v>5729</v>
      </c>
      <c r="R337">
        <v>495</v>
      </c>
      <c r="S337">
        <v>166815</v>
      </c>
      <c r="T337">
        <v>39601043</v>
      </c>
      <c r="V337">
        <v>490</v>
      </c>
      <c r="W337">
        <v>165130</v>
      </c>
      <c r="X337">
        <v>-72</v>
      </c>
      <c r="Y337">
        <v>-24264</v>
      </c>
      <c r="Z337">
        <v>39417683</v>
      </c>
      <c r="AB337">
        <v>398</v>
      </c>
      <c r="AC337">
        <v>134126</v>
      </c>
      <c r="AD337">
        <v>-292</v>
      </c>
      <c r="AE337">
        <v>-98404</v>
      </c>
      <c r="AF337">
        <v>38975009</v>
      </c>
      <c r="AH337">
        <v>-417</v>
      </c>
      <c r="AI337">
        <v>-140529</v>
      </c>
      <c r="AJ337">
        <v>267</v>
      </c>
      <c r="AK337">
        <v>89979</v>
      </c>
      <c r="AL337">
        <v>39347136</v>
      </c>
      <c r="AN337">
        <v>-155</v>
      </c>
      <c r="AO337">
        <v>-52235</v>
      </c>
      <c r="AP337">
        <v>470</v>
      </c>
      <c r="AQ337">
        <v>158390</v>
      </c>
      <c r="AR337">
        <v>39540734</v>
      </c>
    </row>
    <row r="338" spans="5:44" x14ac:dyDescent="0.25">
      <c r="E338">
        <v>10</v>
      </c>
      <c r="F338">
        <v>335</v>
      </c>
      <c r="G338">
        <f>B2+TRUNC(32*E338*SIN(47/E338))</f>
        <v>-891</v>
      </c>
      <c r="H338">
        <f t="shared" si="26"/>
        <v>-223</v>
      </c>
      <c r="I338">
        <f t="shared" si="27"/>
        <v>-75151</v>
      </c>
      <c r="J338">
        <f>C2+TRUNC(32*E338*COS(47/E338))</f>
        <v>1963</v>
      </c>
      <c r="K338">
        <f t="shared" si="28"/>
        <v>490</v>
      </c>
      <c r="L338">
        <f t="shared" si="29"/>
        <v>165130</v>
      </c>
      <c r="M338">
        <f t="shared" si="30"/>
        <v>55288147</v>
      </c>
      <c r="P338">
        <v>92</v>
      </c>
      <c r="Q338">
        <v>31004</v>
      </c>
      <c r="R338">
        <v>487</v>
      </c>
      <c r="S338">
        <v>164119</v>
      </c>
      <c r="T338">
        <v>39649710</v>
      </c>
      <c r="V338">
        <v>492</v>
      </c>
      <c r="W338">
        <v>165804</v>
      </c>
      <c r="X338">
        <v>-53</v>
      </c>
      <c r="Y338">
        <v>-17861</v>
      </c>
      <c r="Z338">
        <v>39534617</v>
      </c>
      <c r="AB338">
        <v>429</v>
      </c>
      <c r="AC338">
        <v>144573</v>
      </c>
      <c r="AD338">
        <v>-245</v>
      </c>
      <c r="AE338">
        <v>-82565</v>
      </c>
      <c r="AF338">
        <v>38989893</v>
      </c>
      <c r="AH338">
        <v>-407</v>
      </c>
      <c r="AI338">
        <v>-137159</v>
      </c>
      <c r="AJ338">
        <v>283</v>
      </c>
      <c r="AK338">
        <v>95371</v>
      </c>
      <c r="AL338">
        <v>39470178</v>
      </c>
      <c r="AN338">
        <v>-225</v>
      </c>
      <c r="AO338">
        <v>-75825</v>
      </c>
      <c r="AP338">
        <v>441</v>
      </c>
      <c r="AQ338">
        <v>148617</v>
      </c>
      <c r="AR338">
        <v>39585015</v>
      </c>
    </row>
    <row r="339" spans="5:44" x14ac:dyDescent="0.25">
      <c r="E339">
        <v>10</v>
      </c>
      <c r="F339">
        <v>336</v>
      </c>
      <c r="G339">
        <f>B2+TRUNC(32*E339*SIN(48/E339))</f>
        <v>-890</v>
      </c>
      <c r="H339">
        <f t="shared" si="26"/>
        <v>-223</v>
      </c>
      <c r="I339">
        <f t="shared" si="27"/>
        <v>-75151</v>
      </c>
      <c r="J339">
        <f>C2+TRUNC(32*E339*COS(48/E339))</f>
        <v>1993</v>
      </c>
      <c r="K339">
        <f t="shared" si="28"/>
        <v>498</v>
      </c>
      <c r="L339">
        <f t="shared" si="29"/>
        <v>167826</v>
      </c>
      <c r="M339">
        <f t="shared" si="30"/>
        <v>58104616</v>
      </c>
      <c r="P339">
        <v>-45</v>
      </c>
      <c r="Q339">
        <v>-15165</v>
      </c>
      <c r="R339">
        <v>494</v>
      </c>
      <c r="S339">
        <v>166478</v>
      </c>
      <c r="T339">
        <v>39744712</v>
      </c>
      <c r="V339">
        <v>462</v>
      </c>
      <c r="W339">
        <v>155694</v>
      </c>
      <c r="X339">
        <v>-178</v>
      </c>
      <c r="Y339">
        <v>-59986</v>
      </c>
      <c r="Z339">
        <v>39602251</v>
      </c>
      <c r="AB339">
        <v>465</v>
      </c>
      <c r="AC339">
        <v>156705</v>
      </c>
      <c r="AD339">
        <v>-165</v>
      </c>
      <c r="AE339">
        <v>-55605</v>
      </c>
      <c r="AF339">
        <v>38990413</v>
      </c>
      <c r="AH339">
        <v>-460</v>
      </c>
      <c r="AI339">
        <v>-155020</v>
      </c>
      <c r="AJ339">
        <v>184</v>
      </c>
      <c r="AK339">
        <v>62008</v>
      </c>
      <c r="AL339">
        <v>39573580</v>
      </c>
      <c r="AN339">
        <v>-141</v>
      </c>
      <c r="AO339">
        <v>-47517</v>
      </c>
      <c r="AP339">
        <v>475</v>
      </c>
      <c r="AQ339">
        <v>160075</v>
      </c>
      <c r="AR339">
        <v>39707702</v>
      </c>
    </row>
    <row r="340" spans="5:44" x14ac:dyDescent="0.25">
      <c r="E340">
        <v>10</v>
      </c>
      <c r="F340">
        <v>337</v>
      </c>
      <c r="G340">
        <f>B2+TRUNC(32*E340*SIN(49/E340))</f>
        <v>-886</v>
      </c>
      <c r="H340">
        <f t="shared" si="26"/>
        <v>-222</v>
      </c>
      <c r="I340">
        <f t="shared" si="27"/>
        <v>-74814</v>
      </c>
      <c r="J340">
        <f>C2+TRUNC(32*E340*COS(49/E340))</f>
        <v>2025</v>
      </c>
      <c r="K340">
        <f t="shared" si="28"/>
        <v>506</v>
      </c>
      <c r="L340">
        <f t="shared" si="29"/>
        <v>170522</v>
      </c>
      <c r="M340">
        <f t="shared" si="30"/>
        <v>61105388</v>
      </c>
      <c r="P340">
        <v>2</v>
      </c>
      <c r="Q340">
        <v>674</v>
      </c>
      <c r="R340">
        <v>496</v>
      </c>
      <c r="S340">
        <v>167152</v>
      </c>
      <c r="T340">
        <v>39746589</v>
      </c>
      <c r="V340">
        <v>468</v>
      </c>
      <c r="W340">
        <v>157716</v>
      </c>
      <c r="X340">
        <v>-163</v>
      </c>
      <c r="Y340">
        <v>-54931</v>
      </c>
      <c r="Z340">
        <v>39653256</v>
      </c>
      <c r="AB340">
        <v>473</v>
      </c>
      <c r="AC340">
        <v>159401</v>
      </c>
      <c r="AD340">
        <v>-142</v>
      </c>
      <c r="AE340">
        <v>-47854</v>
      </c>
      <c r="AF340">
        <v>39013615</v>
      </c>
      <c r="AH340">
        <v>-466</v>
      </c>
      <c r="AI340">
        <v>-157042</v>
      </c>
      <c r="AJ340">
        <v>169</v>
      </c>
      <c r="AK340">
        <v>56953</v>
      </c>
      <c r="AL340">
        <v>39575372</v>
      </c>
      <c r="AN340">
        <v>-96</v>
      </c>
      <c r="AO340">
        <v>-32352</v>
      </c>
      <c r="AP340">
        <v>487</v>
      </c>
      <c r="AQ340">
        <v>164119</v>
      </c>
      <c r="AR340">
        <v>39737692</v>
      </c>
    </row>
    <row r="341" spans="5:44" x14ac:dyDescent="0.25">
      <c r="E341">
        <v>10</v>
      </c>
      <c r="F341">
        <v>338</v>
      </c>
      <c r="G341">
        <f>B2+TRUNC(32*E341*SIN(50/E341))</f>
        <v>-878</v>
      </c>
      <c r="H341">
        <f t="shared" si="26"/>
        <v>-220</v>
      </c>
      <c r="I341">
        <f t="shared" si="27"/>
        <v>-74140</v>
      </c>
      <c r="J341">
        <f>C2+TRUNC(32*E341*COS(50/E341))</f>
        <v>2056</v>
      </c>
      <c r="K341">
        <f t="shared" si="28"/>
        <v>514</v>
      </c>
      <c r="L341">
        <f t="shared" si="29"/>
        <v>173218</v>
      </c>
      <c r="M341">
        <f t="shared" si="30"/>
        <v>63949322</v>
      </c>
      <c r="P341">
        <v>-101</v>
      </c>
      <c r="Q341">
        <v>-34037</v>
      </c>
      <c r="R341">
        <v>486</v>
      </c>
      <c r="S341">
        <v>163782</v>
      </c>
      <c r="T341">
        <v>39833850</v>
      </c>
      <c r="V341">
        <v>488</v>
      </c>
      <c r="W341">
        <v>164456</v>
      </c>
      <c r="X341">
        <v>-87</v>
      </c>
      <c r="Y341">
        <v>-29319</v>
      </c>
      <c r="Z341">
        <v>39710666</v>
      </c>
      <c r="AB341">
        <v>416</v>
      </c>
      <c r="AC341">
        <v>140192</v>
      </c>
      <c r="AD341">
        <v>-266</v>
      </c>
      <c r="AE341">
        <v>-89642</v>
      </c>
      <c r="AF341">
        <v>39114677</v>
      </c>
      <c r="AH341">
        <v>-472</v>
      </c>
      <c r="AI341">
        <v>-159064</v>
      </c>
      <c r="AJ341">
        <v>154</v>
      </c>
      <c r="AK341">
        <v>51898</v>
      </c>
      <c r="AL341">
        <v>39667544</v>
      </c>
      <c r="AN341">
        <v>-24</v>
      </c>
      <c r="AO341">
        <v>-8088</v>
      </c>
      <c r="AP341">
        <v>495</v>
      </c>
      <c r="AQ341">
        <v>166815</v>
      </c>
      <c r="AR341">
        <v>39759340</v>
      </c>
    </row>
    <row r="342" spans="5:44" x14ac:dyDescent="0.25">
      <c r="E342">
        <v>10</v>
      </c>
      <c r="F342">
        <v>339</v>
      </c>
      <c r="G342">
        <f>B2+TRUNC(32*E342*SIN(51/E342))</f>
        <v>-868</v>
      </c>
      <c r="H342">
        <f t="shared" si="26"/>
        <v>-217</v>
      </c>
      <c r="I342">
        <f t="shared" si="27"/>
        <v>-73129</v>
      </c>
      <c r="J342">
        <f>C2+TRUNC(32*E342*COS(51/E342))</f>
        <v>2086</v>
      </c>
      <c r="K342">
        <f t="shared" si="28"/>
        <v>521</v>
      </c>
      <c r="L342">
        <f t="shared" si="29"/>
        <v>175577</v>
      </c>
      <c r="M342">
        <f t="shared" si="30"/>
        <v>66711519</v>
      </c>
      <c r="P342">
        <v>61</v>
      </c>
      <c r="Q342">
        <v>20557</v>
      </c>
      <c r="R342">
        <v>493</v>
      </c>
      <c r="S342">
        <v>166141</v>
      </c>
      <c r="T342">
        <v>39908430</v>
      </c>
      <c r="V342">
        <v>457</v>
      </c>
      <c r="W342">
        <v>154009</v>
      </c>
      <c r="X342">
        <v>-193</v>
      </c>
      <c r="Y342">
        <v>-65041</v>
      </c>
      <c r="Z342">
        <v>39765131</v>
      </c>
      <c r="AB342">
        <v>443</v>
      </c>
      <c r="AC342">
        <v>149291</v>
      </c>
      <c r="AD342">
        <v>-222</v>
      </c>
      <c r="AE342">
        <v>-74814</v>
      </c>
      <c r="AF342">
        <v>39544940</v>
      </c>
      <c r="AH342">
        <v>-426</v>
      </c>
      <c r="AI342">
        <v>-143562</v>
      </c>
      <c r="AJ342">
        <v>255</v>
      </c>
      <c r="AK342">
        <v>85935</v>
      </c>
      <c r="AL342">
        <v>39697761</v>
      </c>
      <c r="AN342">
        <v>-40</v>
      </c>
      <c r="AO342">
        <v>-13480</v>
      </c>
      <c r="AP342">
        <v>494</v>
      </c>
      <c r="AQ342">
        <v>166478</v>
      </c>
      <c r="AR342">
        <v>39762407</v>
      </c>
    </row>
    <row r="343" spans="5:44" x14ac:dyDescent="0.25">
      <c r="E343">
        <v>10</v>
      </c>
      <c r="F343">
        <v>340</v>
      </c>
      <c r="G343">
        <f>B2+TRUNC(32*E343*SIN(52/E343))</f>
        <v>-854</v>
      </c>
      <c r="H343">
        <f t="shared" si="26"/>
        <v>-214</v>
      </c>
      <c r="I343">
        <f t="shared" si="27"/>
        <v>-72118</v>
      </c>
      <c r="J343">
        <f>C2+TRUNC(32*E343*COS(52/E343))</f>
        <v>2115</v>
      </c>
      <c r="K343">
        <f t="shared" si="28"/>
        <v>528</v>
      </c>
      <c r="L343">
        <f t="shared" si="29"/>
        <v>177936</v>
      </c>
      <c r="M343">
        <f t="shared" si="30"/>
        <v>69290068</v>
      </c>
      <c r="P343">
        <v>-117</v>
      </c>
      <c r="Q343">
        <v>-39429</v>
      </c>
      <c r="R343">
        <v>483</v>
      </c>
      <c r="S343">
        <v>162771</v>
      </c>
      <c r="T343">
        <v>39919125</v>
      </c>
      <c r="V343">
        <v>496</v>
      </c>
      <c r="W343">
        <v>167152</v>
      </c>
      <c r="X343">
        <v>20</v>
      </c>
      <c r="Y343">
        <v>6740</v>
      </c>
      <c r="Z343">
        <v>39877426</v>
      </c>
      <c r="AB343">
        <v>481</v>
      </c>
      <c r="AC343">
        <v>162097</v>
      </c>
      <c r="AD343">
        <v>-119</v>
      </c>
      <c r="AE343">
        <v>-40103</v>
      </c>
      <c r="AF343">
        <v>39545000</v>
      </c>
      <c r="AH343">
        <v>-361</v>
      </c>
      <c r="AI343">
        <v>-121657</v>
      </c>
      <c r="AJ343">
        <v>341</v>
      </c>
      <c r="AK343">
        <v>114917</v>
      </c>
      <c r="AL343">
        <v>39795809</v>
      </c>
      <c r="AN343">
        <v>-56</v>
      </c>
      <c r="AO343">
        <v>-18872</v>
      </c>
      <c r="AP343">
        <v>493</v>
      </c>
      <c r="AQ343">
        <v>166141</v>
      </c>
      <c r="AR343">
        <v>39851787</v>
      </c>
    </row>
    <row r="344" spans="5:44" x14ac:dyDescent="0.25">
      <c r="E344">
        <v>10</v>
      </c>
      <c r="F344">
        <v>341</v>
      </c>
      <c r="G344">
        <f>B2+TRUNC(32*E344*SIN(53/E344))</f>
        <v>-838</v>
      </c>
      <c r="H344">
        <f t="shared" si="26"/>
        <v>-210</v>
      </c>
      <c r="I344">
        <f t="shared" si="27"/>
        <v>-70770</v>
      </c>
      <c r="J344">
        <f>C2+TRUNC(32*E344*COS(53/E344))</f>
        <v>2143</v>
      </c>
      <c r="K344">
        <f t="shared" si="28"/>
        <v>535</v>
      </c>
      <c r="L344">
        <f t="shared" si="29"/>
        <v>180295</v>
      </c>
      <c r="M344">
        <f t="shared" si="30"/>
        <v>71766461</v>
      </c>
      <c r="P344">
        <v>36</v>
      </c>
      <c r="Q344">
        <v>12132</v>
      </c>
      <c r="R344">
        <v>495</v>
      </c>
      <c r="S344">
        <v>166815</v>
      </c>
      <c r="T344">
        <v>39929235</v>
      </c>
      <c r="V344">
        <v>474</v>
      </c>
      <c r="W344">
        <v>159738</v>
      </c>
      <c r="X344">
        <v>-148</v>
      </c>
      <c r="Y344">
        <v>-49876</v>
      </c>
      <c r="Z344">
        <v>39899738</v>
      </c>
      <c r="AB344">
        <v>404</v>
      </c>
      <c r="AC344">
        <v>136148</v>
      </c>
      <c r="AD344">
        <v>-287</v>
      </c>
      <c r="AE344">
        <v>-96719</v>
      </c>
      <c r="AF344">
        <v>39610065</v>
      </c>
      <c r="AH344">
        <v>-455</v>
      </c>
      <c r="AI344">
        <v>-153335</v>
      </c>
      <c r="AJ344">
        <v>199</v>
      </c>
      <c r="AK344">
        <v>67063</v>
      </c>
      <c r="AL344">
        <v>39811556</v>
      </c>
      <c r="AN344">
        <v>-197</v>
      </c>
      <c r="AO344">
        <v>-66389</v>
      </c>
      <c r="AP344">
        <v>456</v>
      </c>
      <c r="AQ344">
        <v>153672</v>
      </c>
      <c r="AR344">
        <v>39878719</v>
      </c>
    </row>
    <row r="345" spans="5:44" x14ac:dyDescent="0.25">
      <c r="E345">
        <v>10</v>
      </c>
      <c r="F345">
        <v>342</v>
      </c>
      <c r="G345">
        <f>B2+TRUNC(32*E345*SIN(54/E345))</f>
        <v>-819</v>
      </c>
      <c r="H345">
        <f t="shared" si="26"/>
        <v>-205</v>
      </c>
      <c r="I345">
        <f t="shared" si="27"/>
        <v>-69085</v>
      </c>
      <c r="J345">
        <f>C2+TRUNC(32*E345*COS(54/E345))</f>
        <v>2169</v>
      </c>
      <c r="K345">
        <f t="shared" si="28"/>
        <v>542</v>
      </c>
      <c r="L345">
        <f t="shared" si="29"/>
        <v>182654</v>
      </c>
      <c r="M345">
        <f t="shared" si="30"/>
        <v>73968861</v>
      </c>
      <c r="P345">
        <v>-18</v>
      </c>
      <c r="Q345">
        <v>-6066</v>
      </c>
      <c r="R345">
        <v>496</v>
      </c>
      <c r="S345">
        <v>167152</v>
      </c>
      <c r="T345">
        <v>39929862</v>
      </c>
      <c r="V345">
        <v>451</v>
      </c>
      <c r="W345">
        <v>151987</v>
      </c>
      <c r="X345">
        <v>-208</v>
      </c>
      <c r="Y345">
        <v>-70096</v>
      </c>
      <c r="Z345">
        <v>40020502</v>
      </c>
      <c r="AB345">
        <v>450</v>
      </c>
      <c r="AC345">
        <v>151650</v>
      </c>
      <c r="AD345">
        <v>-209</v>
      </c>
      <c r="AE345">
        <v>-70433</v>
      </c>
      <c r="AF345">
        <v>39723412</v>
      </c>
      <c r="AH345">
        <v>-477</v>
      </c>
      <c r="AI345">
        <v>-160749</v>
      </c>
      <c r="AJ345">
        <v>139</v>
      </c>
      <c r="AK345">
        <v>46843</v>
      </c>
      <c r="AL345">
        <v>40001981</v>
      </c>
      <c r="AN345">
        <v>-174</v>
      </c>
      <c r="AO345">
        <v>-58638</v>
      </c>
      <c r="AP345">
        <v>465</v>
      </c>
      <c r="AQ345">
        <v>156705</v>
      </c>
      <c r="AR345">
        <v>39887672</v>
      </c>
    </row>
    <row r="346" spans="5:44" x14ac:dyDescent="0.25">
      <c r="E346">
        <v>10</v>
      </c>
      <c r="F346">
        <v>343</v>
      </c>
      <c r="G346">
        <f>B2+TRUNC(32*E346*SIN(55/E346))</f>
        <v>-797</v>
      </c>
      <c r="H346">
        <f t="shared" si="26"/>
        <v>-200</v>
      </c>
      <c r="I346">
        <f t="shared" si="27"/>
        <v>-67400</v>
      </c>
      <c r="J346">
        <f>C2+TRUNC(32*E346*COS(55/E346))</f>
        <v>2192</v>
      </c>
      <c r="K346">
        <f t="shared" si="28"/>
        <v>548</v>
      </c>
      <c r="L346">
        <f t="shared" si="29"/>
        <v>184676</v>
      </c>
      <c r="M346">
        <f t="shared" si="30"/>
        <v>75761649</v>
      </c>
      <c r="P346">
        <v>-85</v>
      </c>
      <c r="Q346">
        <v>-28645</v>
      </c>
      <c r="R346">
        <v>489</v>
      </c>
      <c r="S346">
        <v>164793</v>
      </c>
      <c r="T346">
        <v>40008782</v>
      </c>
      <c r="V346">
        <v>496</v>
      </c>
      <c r="W346">
        <v>167152</v>
      </c>
      <c r="X346">
        <v>-36</v>
      </c>
      <c r="Y346">
        <v>-12132</v>
      </c>
      <c r="Z346">
        <v>40083931</v>
      </c>
      <c r="AB346">
        <v>473</v>
      </c>
      <c r="AC346">
        <v>159401</v>
      </c>
      <c r="AD346">
        <v>-150</v>
      </c>
      <c r="AE346">
        <v>-50550</v>
      </c>
      <c r="AF346">
        <v>39761660</v>
      </c>
      <c r="AH346">
        <v>-398</v>
      </c>
      <c r="AI346">
        <v>-134126</v>
      </c>
      <c r="AJ346">
        <v>298</v>
      </c>
      <c r="AK346">
        <v>100426</v>
      </c>
      <c r="AL346">
        <v>40017992</v>
      </c>
      <c r="AN346">
        <v>-122</v>
      </c>
      <c r="AO346">
        <v>-41114</v>
      </c>
      <c r="AP346">
        <v>481</v>
      </c>
      <c r="AQ346">
        <v>162097</v>
      </c>
      <c r="AR346">
        <v>39913161</v>
      </c>
    </row>
    <row r="347" spans="5:44" x14ac:dyDescent="0.25">
      <c r="E347">
        <v>10</v>
      </c>
      <c r="F347">
        <v>344</v>
      </c>
      <c r="G347">
        <f>B2+TRUNC(32*E347*SIN(56/E347))</f>
        <v>-774</v>
      </c>
      <c r="H347">
        <f t="shared" si="26"/>
        <v>-194</v>
      </c>
      <c r="I347">
        <f t="shared" si="27"/>
        <v>-65378</v>
      </c>
      <c r="J347">
        <f>C2+TRUNC(32*E347*COS(56/E347))</f>
        <v>2214</v>
      </c>
      <c r="K347">
        <f t="shared" si="28"/>
        <v>553</v>
      </c>
      <c r="L347">
        <f t="shared" si="29"/>
        <v>186361</v>
      </c>
      <c r="M347">
        <f t="shared" si="30"/>
        <v>77464557</v>
      </c>
      <c r="P347">
        <v>124</v>
      </c>
      <c r="Q347">
        <v>41788</v>
      </c>
      <c r="R347">
        <v>481</v>
      </c>
      <c r="S347">
        <v>162097</v>
      </c>
      <c r="T347">
        <v>40073660</v>
      </c>
      <c r="V347">
        <v>488</v>
      </c>
      <c r="W347">
        <v>164456</v>
      </c>
      <c r="X347">
        <v>-95</v>
      </c>
      <c r="Y347">
        <v>-32015</v>
      </c>
      <c r="Z347">
        <v>40085977</v>
      </c>
      <c r="AB347">
        <v>435</v>
      </c>
      <c r="AC347">
        <v>146595</v>
      </c>
      <c r="AD347">
        <v>-239</v>
      </c>
      <c r="AE347">
        <v>-80543</v>
      </c>
      <c r="AF347">
        <v>39841687</v>
      </c>
      <c r="AH347">
        <v>-383</v>
      </c>
      <c r="AI347">
        <v>-129071</v>
      </c>
      <c r="AJ347">
        <v>317</v>
      </c>
      <c r="AK347">
        <v>106829</v>
      </c>
      <c r="AL347">
        <v>40019288</v>
      </c>
      <c r="AN347">
        <v>-134</v>
      </c>
      <c r="AO347">
        <v>-45158</v>
      </c>
      <c r="AP347">
        <v>478</v>
      </c>
      <c r="AQ347">
        <v>161086</v>
      </c>
      <c r="AR347">
        <v>39990567</v>
      </c>
    </row>
    <row r="348" spans="5:44" x14ac:dyDescent="0.25">
      <c r="E348">
        <v>10</v>
      </c>
      <c r="F348">
        <v>345</v>
      </c>
      <c r="G348">
        <f>B2+TRUNC(32*E348*SIN(57/E348))</f>
        <v>-748</v>
      </c>
      <c r="H348">
        <f t="shared" si="26"/>
        <v>-187</v>
      </c>
      <c r="I348">
        <f t="shared" si="27"/>
        <v>-63019</v>
      </c>
      <c r="J348">
        <f>C2+TRUNC(32*E348*COS(57/E348))</f>
        <v>2233</v>
      </c>
      <c r="K348">
        <f t="shared" si="28"/>
        <v>558</v>
      </c>
      <c r="L348">
        <f t="shared" si="29"/>
        <v>188046</v>
      </c>
      <c r="M348">
        <f t="shared" si="30"/>
        <v>78734899</v>
      </c>
      <c r="P348">
        <v>-6</v>
      </c>
      <c r="Q348">
        <v>-2022</v>
      </c>
      <c r="R348">
        <v>497</v>
      </c>
      <c r="S348">
        <v>167489</v>
      </c>
      <c r="T348">
        <v>40076091</v>
      </c>
      <c r="V348">
        <v>485</v>
      </c>
      <c r="W348">
        <v>163445</v>
      </c>
      <c r="X348">
        <v>-107</v>
      </c>
      <c r="Y348">
        <v>-36059</v>
      </c>
      <c r="Z348">
        <v>40095804</v>
      </c>
      <c r="AB348">
        <v>422</v>
      </c>
      <c r="AC348">
        <v>142214</v>
      </c>
      <c r="AD348">
        <v>-261</v>
      </c>
      <c r="AE348">
        <v>-87957</v>
      </c>
      <c r="AF348">
        <v>39846292</v>
      </c>
      <c r="AH348">
        <v>-431</v>
      </c>
      <c r="AI348">
        <v>-145247</v>
      </c>
      <c r="AJ348">
        <v>249</v>
      </c>
      <c r="AK348">
        <v>83913</v>
      </c>
      <c r="AL348">
        <v>40060798</v>
      </c>
      <c r="AN348">
        <v>-254</v>
      </c>
      <c r="AO348">
        <v>-85598</v>
      </c>
      <c r="AP348">
        <v>427</v>
      </c>
      <c r="AQ348">
        <v>143899</v>
      </c>
      <c r="AR348">
        <v>40029916</v>
      </c>
    </row>
    <row r="349" spans="5:44" x14ac:dyDescent="0.25">
      <c r="E349">
        <v>10</v>
      </c>
      <c r="F349">
        <v>346</v>
      </c>
      <c r="G349">
        <f>B2+TRUNC(32*E349*SIN(58/E349))</f>
        <v>-720</v>
      </c>
      <c r="H349">
        <f t="shared" si="26"/>
        <v>-180</v>
      </c>
      <c r="I349">
        <f t="shared" si="27"/>
        <v>-60660</v>
      </c>
      <c r="J349">
        <f>C2+TRUNC(32*E349*COS(58/E349))</f>
        <v>2249</v>
      </c>
      <c r="K349">
        <f t="shared" si="28"/>
        <v>562</v>
      </c>
      <c r="L349">
        <f t="shared" si="29"/>
        <v>189394</v>
      </c>
      <c r="M349">
        <f t="shared" si="30"/>
        <v>79606395</v>
      </c>
      <c r="P349">
        <v>-70</v>
      </c>
      <c r="Q349">
        <v>-23590</v>
      </c>
      <c r="R349">
        <v>493</v>
      </c>
      <c r="S349">
        <v>166141</v>
      </c>
      <c r="T349">
        <v>40256750</v>
      </c>
      <c r="V349">
        <v>497</v>
      </c>
      <c r="W349">
        <v>167489</v>
      </c>
      <c r="X349">
        <v>-12</v>
      </c>
      <c r="Y349">
        <v>-4044</v>
      </c>
      <c r="Z349">
        <v>40111043</v>
      </c>
      <c r="AB349">
        <v>465</v>
      </c>
      <c r="AC349">
        <v>156705</v>
      </c>
      <c r="AD349">
        <v>-173</v>
      </c>
      <c r="AE349">
        <v>-58301</v>
      </c>
      <c r="AF349">
        <v>39859686</v>
      </c>
      <c r="AH349">
        <v>-437</v>
      </c>
      <c r="AI349">
        <v>-147269</v>
      </c>
      <c r="AJ349">
        <v>238</v>
      </c>
      <c r="AK349">
        <v>80206</v>
      </c>
      <c r="AL349">
        <v>40078522</v>
      </c>
      <c r="AN349">
        <v>-72</v>
      </c>
      <c r="AO349">
        <v>-24264</v>
      </c>
      <c r="AP349">
        <v>492</v>
      </c>
      <c r="AQ349">
        <v>165804</v>
      </c>
      <c r="AR349">
        <v>40187992</v>
      </c>
    </row>
    <row r="350" spans="5:44" x14ac:dyDescent="0.25">
      <c r="E350">
        <v>10</v>
      </c>
      <c r="F350">
        <v>347</v>
      </c>
      <c r="G350">
        <f>B2+TRUNC(32*E350*SIN(59/E350))</f>
        <v>-691</v>
      </c>
      <c r="H350">
        <f t="shared" si="26"/>
        <v>-173</v>
      </c>
      <c r="I350">
        <f t="shared" si="27"/>
        <v>-58301</v>
      </c>
      <c r="J350">
        <f>C2+TRUNC(32*E350*COS(59/E350))</f>
        <v>2262</v>
      </c>
      <c r="K350">
        <f t="shared" si="28"/>
        <v>565</v>
      </c>
      <c r="L350">
        <f t="shared" si="29"/>
        <v>190405</v>
      </c>
      <c r="M350">
        <f t="shared" si="30"/>
        <v>80113240</v>
      </c>
      <c r="P350">
        <v>85</v>
      </c>
      <c r="Q350">
        <v>28645</v>
      </c>
      <c r="R350">
        <v>490</v>
      </c>
      <c r="S350">
        <v>165130</v>
      </c>
      <c r="T350">
        <v>40261055</v>
      </c>
      <c r="V350">
        <v>479</v>
      </c>
      <c r="W350">
        <v>161423</v>
      </c>
      <c r="X350">
        <v>-133</v>
      </c>
      <c r="Y350">
        <v>-44821</v>
      </c>
      <c r="Z350">
        <v>40236632</v>
      </c>
      <c r="AB350">
        <v>459</v>
      </c>
      <c r="AC350">
        <v>154683</v>
      </c>
      <c r="AD350">
        <v>-190</v>
      </c>
      <c r="AE350">
        <v>-64030</v>
      </c>
      <c r="AF350">
        <v>39911988</v>
      </c>
      <c r="AH350">
        <v>-449</v>
      </c>
      <c r="AI350">
        <v>-151313</v>
      </c>
      <c r="AJ350">
        <v>215</v>
      </c>
      <c r="AK350">
        <v>72455</v>
      </c>
      <c r="AL350">
        <v>40177849</v>
      </c>
      <c r="AN350">
        <v>-219</v>
      </c>
      <c r="AO350">
        <v>-73803</v>
      </c>
      <c r="AP350">
        <v>447</v>
      </c>
      <c r="AQ350">
        <v>150639</v>
      </c>
      <c r="AR350">
        <v>40196999</v>
      </c>
    </row>
    <row r="351" spans="5:44" x14ac:dyDescent="0.25">
      <c r="E351">
        <v>10</v>
      </c>
      <c r="F351">
        <v>348</v>
      </c>
      <c r="G351">
        <f>B2+TRUNC(32*E351*SIN(60/E351))</f>
        <v>-661</v>
      </c>
      <c r="H351">
        <f t="shared" si="26"/>
        <v>-166</v>
      </c>
      <c r="I351">
        <f t="shared" si="27"/>
        <v>-55942</v>
      </c>
      <c r="J351">
        <f>C2+TRUNC(32*E351*COS(60/E351))</f>
        <v>2273</v>
      </c>
      <c r="K351">
        <f t="shared" si="28"/>
        <v>568</v>
      </c>
      <c r="L351">
        <f t="shared" si="29"/>
        <v>191416</v>
      </c>
      <c r="M351">
        <f t="shared" si="30"/>
        <v>80380548</v>
      </c>
      <c r="P351">
        <v>-29</v>
      </c>
      <c r="Q351">
        <v>-9773</v>
      </c>
      <c r="R351">
        <v>497</v>
      </c>
      <c r="S351">
        <v>167489</v>
      </c>
      <c r="T351">
        <v>40491882</v>
      </c>
      <c r="V351">
        <v>498</v>
      </c>
      <c r="W351">
        <v>167826</v>
      </c>
      <c r="X351">
        <v>12</v>
      </c>
      <c r="Y351">
        <v>4044</v>
      </c>
      <c r="Z351">
        <v>40521596</v>
      </c>
      <c r="AB351">
        <v>489</v>
      </c>
      <c r="AC351">
        <v>164793</v>
      </c>
      <c r="AD351">
        <v>-88</v>
      </c>
      <c r="AE351">
        <v>-29656</v>
      </c>
      <c r="AF351">
        <v>39975776</v>
      </c>
      <c r="AH351">
        <v>-368</v>
      </c>
      <c r="AI351">
        <v>-124016</v>
      </c>
      <c r="AJ351">
        <v>336</v>
      </c>
      <c r="AK351">
        <v>113232</v>
      </c>
      <c r="AL351">
        <v>40401095</v>
      </c>
      <c r="AN351">
        <v>-248</v>
      </c>
      <c r="AO351">
        <v>-83576</v>
      </c>
      <c r="AP351">
        <v>432</v>
      </c>
      <c r="AQ351">
        <v>145584</v>
      </c>
      <c r="AR351">
        <v>40479339</v>
      </c>
    </row>
    <row r="352" spans="5:44" x14ac:dyDescent="0.25">
      <c r="E352">
        <v>10</v>
      </c>
      <c r="F352">
        <v>349</v>
      </c>
      <c r="G352">
        <f>B2+TRUNC(32*E352*SIN(61/E352))</f>
        <v>-630</v>
      </c>
      <c r="H352">
        <f t="shared" si="26"/>
        <v>-158</v>
      </c>
      <c r="I352">
        <f t="shared" si="27"/>
        <v>-53246</v>
      </c>
      <c r="J352">
        <f>C2+TRUNC(32*E352*COS(61/E352))</f>
        <v>2280</v>
      </c>
      <c r="K352">
        <f t="shared" si="28"/>
        <v>570</v>
      </c>
      <c r="L352">
        <f t="shared" si="29"/>
        <v>192090</v>
      </c>
      <c r="M352">
        <f t="shared" si="30"/>
        <v>80146898</v>
      </c>
      <c r="P352">
        <v>116</v>
      </c>
      <c r="Q352">
        <v>39092</v>
      </c>
      <c r="R352">
        <v>484</v>
      </c>
      <c r="S352">
        <v>163108</v>
      </c>
      <c r="T352">
        <v>40506809</v>
      </c>
      <c r="V352">
        <v>495</v>
      </c>
      <c r="W352">
        <v>166815</v>
      </c>
      <c r="X352">
        <v>-61</v>
      </c>
      <c r="Y352">
        <v>-20557</v>
      </c>
      <c r="Z352">
        <v>40540196</v>
      </c>
      <c r="AB352">
        <v>454</v>
      </c>
      <c r="AC352">
        <v>152998</v>
      </c>
      <c r="AD352">
        <v>-202</v>
      </c>
      <c r="AE352">
        <v>-68074</v>
      </c>
      <c r="AF352">
        <v>39997792</v>
      </c>
      <c r="AH352">
        <v>-413</v>
      </c>
      <c r="AI352">
        <v>-139181</v>
      </c>
      <c r="AJ352">
        <v>279</v>
      </c>
      <c r="AK352">
        <v>94023</v>
      </c>
      <c r="AL352">
        <v>40486099</v>
      </c>
      <c r="AN352">
        <v>-112</v>
      </c>
      <c r="AO352">
        <v>-37744</v>
      </c>
      <c r="AP352">
        <v>486</v>
      </c>
      <c r="AQ352">
        <v>163782</v>
      </c>
      <c r="AR352">
        <v>40529928</v>
      </c>
    </row>
    <row r="353" spans="5:44" x14ac:dyDescent="0.25">
      <c r="E353">
        <v>10</v>
      </c>
      <c r="F353">
        <v>350</v>
      </c>
      <c r="G353">
        <f>B2+TRUNC(32*E353*SIN(62/E353))</f>
        <v>-598</v>
      </c>
      <c r="H353">
        <f t="shared" si="26"/>
        <v>-150</v>
      </c>
      <c r="I353">
        <f t="shared" si="27"/>
        <v>-50550</v>
      </c>
      <c r="J353">
        <f>C2+TRUNC(32*E353*COS(62/E353))</f>
        <v>2284</v>
      </c>
      <c r="K353">
        <f t="shared" si="28"/>
        <v>571</v>
      </c>
      <c r="L353">
        <f t="shared" si="29"/>
        <v>192427</v>
      </c>
      <c r="M353">
        <f t="shared" si="30"/>
        <v>79545278</v>
      </c>
      <c r="P353">
        <v>53</v>
      </c>
      <c r="Q353">
        <v>17861</v>
      </c>
      <c r="R353">
        <v>496</v>
      </c>
      <c r="S353">
        <v>167152</v>
      </c>
      <c r="T353">
        <v>40674210</v>
      </c>
      <c r="V353">
        <v>492</v>
      </c>
      <c r="W353">
        <v>165804</v>
      </c>
      <c r="X353">
        <v>-80</v>
      </c>
      <c r="Y353">
        <v>-26960</v>
      </c>
      <c r="Z353">
        <v>40618697</v>
      </c>
      <c r="AB353">
        <v>386</v>
      </c>
      <c r="AC353">
        <v>130082</v>
      </c>
      <c r="AD353">
        <v>-314</v>
      </c>
      <c r="AE353">
        <v>-105818</v>
      </c>
      <c r="AF353">
        <v>40022223</v>
      </c>
      <c r="AH353">
        <v>-424</v>
      </c>
      <c r="AI353">
        <v>-142888</v>
      </c>
      <c r="AJ353">
        <v>263</v>
      </c>
      <c r="AK353">
        <v>88631</v>
      </c>
      <c r="AL353">
        <v>40615027</v>
      </c>
      <c r="AN353">
        <v>-190</v>
      </c>
      <c r="AO353">
        <v>-64030</v>
      </c>
      <c r="AP353">
        <v>461</v>
      </c>
      <c r="AQ353">
        <v>155357</v>
      </c>
      <c r="AR353">
        <v>40659823</v>
      </c>
    </row>
    <row r="354" spans="5:44" x14ac:dyDescent="0.25">
      <c r="E354">
        <v>11</v>
      </c>
      <c r="F354">
        <v>351</v>
      </c>
      <c r="G354">
        <f>B2+TRUNC(32*E354*SIN(0/E354))</f>
        <v>-572</v>
      </c>
      <c r="H354">
        <f t="shared" si="26"/>
        <v>-143</v>
      </c>
      <c r="I354">
        <f t="shared" si="27"/>
        <v>-48191</v>
      </c>
      <c r="J354">
        <f>C2+TRUNC(32*E354*COS(0/E354))</f>
        <v>2318</v>
      </c>
      <c r="K354">
        <f t="shared" si="28"/>
        <v>579</v>
      </c>
      <c r="L354">
        <f t="shared" si="29"/>
        <v>195123</v>
      </c>
      <c r="M354">
        <f t="shared" si="30"/>
        <v>83183388</v>
      </c>
      <c r="P354">
        <v>9</v>
      </c>
      <c r="Q354">
        <v>3033</v>
      </c>
      <c r="R354">
        <v>499</v>
      </c>
      <c r="S354">
        <v>168163</v>
      </c>
      <c r="T354">
        <v>40744282</v>
      </c>
      <c r="V354">
        <v>485</v>
      </c>
      <c r="W354">
        <v>163445</v>
      </c>
      <c r="X354">
        <v>-118</v>
      </c>
      <c r="Y354">
        <v>-39766</v>
      </c>
      <c r="Z354">
        <v>40801719</v>
      </c>
      <c r="AB354">
        <v>481</v>
      </c>
      <c r="AC354">
        <v>162097</v>
      </c>
      <c r="AD354">
        <v>-127</v>
      </c>
      <c r="AE354">
        <v>-42799</v>
      </c>
      <c r="AF354">
        <v>40178580</v>
      </c>
      <c r="AH354">
        <v>-443</v>
      </c>
      <c r="AI354">
        <v>-149291</v>
      </c>
      <c r="AJ354">
        <v>230</v>
      </c>
      <c r="AK354">
        <v>77510</v>
      </c>
      <c r="AL354">
        <v>40719202</v>
      </c>
      <c r="AN354">
        <v>-88</v>
      </c>
      <c r="AO354">
        <v>-29656</v>
      </c>
      <c r="AP354">
        <v>491</v>
      </c>
      <c r="AQ354">
        <v>165467</v>
      </c>
      <c r="AR354">
        <v>40693314</v>
      </c>
    </row>
    <row r="355" spans="5:44" x14ac:dyDescent="0.25">
      <c r="E355">
        <v>11</v>
      </c>
      <c r="F355">
        <v>352</v>
      </c>
      <c r="G355">
        <f>B2+TRUNC(32*E355*SIN(1/E355))</f>
        <v>-541</v>
      </c>
      <c r="H355">
        <f t="shared" si="26"/>
        <v>-136</v>
      </c>
      <c r="I355">
        <f t="shared" si="27"/>
        <v>-45832</v>
      </c>
      <c r="J355">
        <f>C2+TRUNC(32*E355*COS(1/E355))</f>
        <v>2316</v>
      </c>
      <c r="K355">
        <f t="shared" si="28"/>
        <v>579</v>
      </c>
      <c r="L355">
        <f t="shared" si="29"/>
        <v>195123</v>
      </c>
      <c r="M355">
        <f t="shared" si="30"/>
        <v>81910811</v>
      </c>
      <c r="P355">
        <v>-54</v>
      </c>
      <c r="Q355">
        <v>-18198</v>
      </c>
      <c r="R355">
        <v>496</v>
      </c>
      <c r="S355">
        <v>167152</v>
      </c>
      <c r="T355">
        <v>40764056</v>
      </c>
      <c r="V355">
        <v>469</v>
      </c>
      <c r="W355">
        <v>158053</v>
      </c>
      <c r="X355">
        <v>-172</v>
      </c>
      <c r="Y355">
        <v>-57964</v>
      </c>
      <c r="Z355">
        <v>40887798</v>
      </c>
      <c r="AB355">
        <v>410</v>
      </c>
      <c r="AC355">
        <v>138170</v>
      </c>
      <c r="AD355">
        <v>-282</v>
      </c>
      <c r="AE355">
        <v>-95034</v>
      </c>
      <c r="AF355">
        <v>40226849</v>
      </c>
      <c r="AH355">
        <v>-390</v>
      </c>
      <c r="AI355">
        <v>-131430</v>
      </c>
      <c r="AJ355">
        <v>313</v>
      </c>
      <c r="AK355">
        <v>105481</v>
      </c>
      <c r="AL355">
        <v>40842488</v>
      </c>
      <c r="AN355">
        <v>-149</v>
      </c>
      <c r="AO355">
        <v>-50213</v>
      </c>
      <c r="AP355">
        <v>476</v>
      </c>
      <c r="AQ355">
        <v>160412</v>
      </c>
      <c r="AR355">
        <v>40744935</v>
      </c>
    </row>
    <row r="356" spans="5:44" x14ac:dyDescent="0.25">
      <c r="E356">
        <v>11</v>
      </c>
      <c r="F356">
        <v>353</v>
      </c>
      <c r="G356">
        <f>B2+TRUNC(32*E356*SIN(2/E356))</f>
        <v>-509</v>
      </c>
      <c r="H356">
        <f t="shared" si="26"/>
        <v>-128</v>
      </c>
      <c r="I356">
        <f t="shared" si="27"/>
        <v>-43136</v>
      </c>
      <c r="J356">
        <f>C2+TRUNC(32*E356*COS(2/E356))</f>
        <v>2312</v>
      </c>
      <c r="K356">
        <f t="shared" si="28"/>
        <v>578</v>
      </c>
      <c r="L356">
        <f t="shared" si="29"/>
        <v>194786</v>
      </c>
      <c r="M356">
        <f t="shared" si="30"/>
        <v>80408523</v>
      </c>
      <c r="P356">
        <v>29</v>
      </c>
      <c r="Q356">
        <v>9773</v>
      </c>
      <c r="R356">
        <v>498</v>
      </c>
      <c r="S356">
        <v>167826</v>
      </c>
      <c r="T356">
        <v>40826599</v>
      </c>
      <c r="V356">
        <v>499</v>
      </c>
      <c r="W356">
        <v>168163</v>
      </c>
      <c r="X356">
        <v>-20</v>
      </c>
      <c r="Y356">
        <v>-6740</v>
      </c>
      <c r="Z356">
        <v>40920851</v>
      </c>
      <c r="AB356">
        <v>489</v>
      </c>
      <c r="AC356">
        <v>164793</v>
      </c>
      <c r="AD356">
        <v>-96</v>
      </c>
      <c r="AE356">
        <v>-32352</v>
      </c>
      <c r="AF356">
        <v>40465333</v>
      </c>
      <c r="AH356">
        <v>-467</v>
      </c>
      <c r="AI356">
        <v>-157379</v>
      </c>
      <c r="AJ356">
        <v>178</v>
      </c>
      <c r="AK356">
        <v>59986</v>
      </c>
      <c r="AL356">
        <v>40867584</v>
      </c>
      <c r="AN356">
        <v>-167</v>
      </c>
      <c r="AO356">
        <v>-56279</v>
      </c>
      <c r="AP356">
        <v>470</v>
      </c>
      <c r="AQ356">
        <v>158390</v>
      </c>
      <c r="AR356">
        <v>40794545</v>
      </c>
    </row>
    <row r="357" spans="5:44" x14ac:dyDescent="0.25">
      <c r="E357">
        <v>11</v>
      </c>
      <c r="F357">
        <v>354</v>
      </c>
      <c r="G357">
        <f>B2+TRUNC(32*E357*SIN(3/E357))</f>
        <v>-478</v>
      </c>
      <c r="H357">
        <f t="shared" si="26"/>
        <v>-120</v>
      </c>
      <c r="I357">
        <f t="shared" si="27"/>
        <v>-40440</v>
      </c>
      <c r="J357">
        <f>C2+TRUNC(32*E357*COS(3/E357))</f>
        <v>2304</v>
      </c>
      <c r="K357">
        <f t="shared" si="28"/>
        <v>576</v>
      </c>
      <c r="L357">
        <f t="shared" si="29"/>
        <v>194112</v>
      </c>
      <c r="M357">
        <f t="shared" si="30"/>
        <v>78482589</v>
      </c>
      <c r="P357">
        <v>77</v>
      </c>
      <c r="Q357">
        <v>25949</v>
      </c>
      <c r="R357">
        <v>494</v>
      </c>
      <c r="S357">
        <v>166478</v>
      </c>
      <c r="T357">
        <v>40986566</v>
      </c>
      <c r="V357">
        <v>463</v>
      </c>
      <c r="W357">
        <v>156031</v>
      </c>
      <c r="X357">
        <v>-187</v>
      </c>
      <c r="Y357">
        <v>-63019</v>
      </c>
      <c r="Z357">
        <v>40970834</v>
      </c>
      <c r="AB357">
        <v>392</v>
      </c>
      <c r="AC357">
        <v>132104</v>
      </c>
      <c r="AD357">
        <v>-308</v>
      </c>
      <c r="AE357">
        <v>-103796</v>
      </c>
      <c r="AF357">
        <v>40492798</v>
      </c>
      <c r="AH357">
        <v>-473</v>
      </c>
      <c r="AI357">
        <v>-159401</v>
      </c>
      <c r="AJ357">
        <v>163</v>
      </c>
      <c r="AK357">
        <v>54931</v>
      </c>
      <c r="AL357">
        <v>40878877</v>
      </c>
      <c r="AN357">
        <v>-213</v>
      </c>
      <c r="AO357">
        <v>-71781</v>
      </c>
      <c r="AP357">
        <v>452</v>
      </c>
      <c r="AQ357">
        <v>152324</v>
      </c>
      <c r="AR357">
        <v>40931333</v>
      </c>
    </row>
    <row r="358" spans="5:44" x14ac:dyDescent="0.25">
      <c r="E358">
        <v>11</v>
      </c>
      <c r="F358">
        <v>355</v>
      </c>
      <c r="G358">
        <f>B2+TRUNC(32*E358*SIN(4/E358))</f>
        <v>-447</v>
      </c>
      <c r="H358">
        <f t="shared" si="26"/>
        <v>-112</v>
      </c>
      <c r="I358">
        <f t="shared" si="27"/>
        <v>-37744</v>
      </c>
      <c r="J358">
        <f>C2+TRUNC(32*E358*COS(4/E358))</f>
        <v>2294</v>
      </c>
      <c r="K358">
        <f t="shared" si="28"/>
        <v>573</v>
      </c>
      <c r="L358">
        <f t="shared" si="29"/>
        <v>193101</v>
      </c>
      <c r="M358">
        <f t="shared" si="30"/>
        <v>76380468</v>
      </c>
      <c r="P358">
        <v>109</v>
      </c>
      <c r="Q358">
        <v>36733</v>
      </c>
      <c r="R358">
        <v>488</v>
      </c>
      <c r="S358">
        <v>164456</v>
      </c>
      <c r="T358">
        <v>41066114</v>
      </c>
      <c r="V358">
        <v>498</v>
      </c>
      <c r="W358">
        <v>167826</v>
      </c>
      <c r="X358">
        <v>-44</v>
      </c>
      <c r="Y358">
        <v>-14828</v>
      </c>
      <c r="Z358">
        <v>41014781</v>
      </c>
      <c r="AB358">
        <v>464</v>
      </c>
      <c r="AC358">
        <v>156368</v>
      </c>
      <c r="AD358">
        <v>-182</v>
      </c>
      <c r="AE358">
        <v>-61334</v>
      </c>
      <c r="AF358">
        <v>40506381</v>
      </c>
      <c r="AH358">
        <v>-461</v>
      </c>
      <c r="AI358">
        <v>-155357</v>
      </c>
      <c r="AJ358">
        <v>193</v>
      </c>
      <c r="AK358">
        <v>65041</v>
      </c>
      <c r="AL358">
        <v>40947958</v>
      </c>
      <c r="AN358">
        <v>-242</v>
      </c>
      <c r="AO358">
        <v>-81554</v>
      </c>
      <c r="AP358">
        <v>438</v>
      </c>
      <c r="AQ358">
        <v>147606</v>
      </c>
      <c r="AR358">
        <v>40974931</v>
      </c>
    </row>
    <row r="359" spans="5:44" x14ac:dyDescent="0.25">
      <c r="E359">
        <v>11</v>
      </c>
      <c r="F359">
        <v>356</v>
      </c>
      <c r="G359">
        <f>B2+TRUNC(32*E359*SIN(5/E359))</f>
        <v>-418</v>
      </c>
      <c r="H359">
        <f t="shared" si="26"/>
        <v>-105</v>
      </c>
      <c r="I359">
        <f t="shared" si="27"/>
        <v>-35385</v>
      </c>
      <c r="J359">
        <f>C2+TRUNC(32*E359*COS(5/E359))</f>
        <v>2282</v>
      </c>
      <c r="K359">
        <f t="shared" si="28"/>
        <v>570</v>
      </c>
      <c r="L359">
        <f t="shared" si="29"/>
        <v>192090</v>
      </c>
      <c r="M359">
        <f t="shared" si="30"/>
        <v>74159599</v>
      </c>
      <c r="P359">
        <v>-110</v>
      </c>
      <c r="Q359">
        <v>-37070</v>
      </c>
      <c r="R359">
        <v>488</v>
      </c>
      <c r="S359">
        <v>164456</v>
      </c>
      <c r="T359">
        <v>41146272</v>
      </c>
      <c r="V359">
        <v>475</v>
      </c>
      <c r="W359">
        <v>160075</v>
      </c>
      <c r="X359">
        <v>-157</v>
      </c>
      <c r="Y359">
        <v>-52909</v>
      </c>
      <c r="Z359">
        <v>41049833</v>
      </c>
      <c r="AB359">
        <v>473</v>
      </c>
      <c r="AC359">
        <v>159401</v>
      </c>
      <c r="AD359">
        <v>-158</v>
      </c>
      <c r="AE359">
        <v>-53246</v>
      </c>
      <c r="AF359">
        <v>40584238</v>
      </c>
      <c r="AH359">
        <v>-405</v>
      </c>
      <c r="AI359">
        <v>-136485</v>
      </c>
      <c r="AJ359">
        <v>294</v>
      </c>
      <c r="AK359">
        <v>99078</v>
      </c>
      <c r="AL359">
        <v>40960368</v>
      </c>
      <c r="AN359">
        <v>-32</v>
      </c>
      <c r="AO359">
        <v>-10784</v>
      </c>
      <c r="AP359">
        <v>499</v>
      </c>
      <c r="AQ359">
        <v>168163</v>
      </c>
      <c r="AR359">
        <v>41039603</v>
      </c>
    </row>
    <row r="360" spans="5:44" x14ac:dyDescent="0.25">
      <c r="E360">
        <v>11</v>
      </c>
      <c r="F360">
        <v>357</v>
      </c>
      <c r="G360">
        <f>B2+TRUNC(32*E360*SIN(6/E360))</f>
        <v>-390</v>
      </c>
      <c r="H360">
        <f t="shared" si="26"/>
        <v>-98</v>
      </c>
      <c r="I360">
        <f t="shared" si="27"/>
        <v>-33026</v>
      </c>
      <c r="J360">
        <f>C2+TRUNC(32*E360*COS(6/E360))</f>
        <v>2266</v>
      </c>
      <c r="K360">
        <f t="shared" si="28"/>
        <v>566</v>
      </c>
      <c r="L360">
        <f t="shared" si="29"/>
        <v>190742</v>
      </c>
      <c r="M360">
        <f t="shared" si="30"/>
        <v>71554166</v>
      </c>
      <c r="P360">
        <v>-94</v>
      </c>
      <c r="Q360">
        <v>-31678</v>
      </c>
      <c r="R360">
        <v>492</v>
      </c>
      <c r="S360">
        <v>165804</v>
      </c>
      <c r="T360">
        <v>41240008</v>
      </c>
      <c r="V360">
        <v>458</v>
      </c>
      <c r="W360">
        <v>154346</v>
      </c>
      <c r="X360">
        <v>-202</v>
      </c>
      <c r="Y360">
        <v>-68074</v>
      </c>
      <c r="Z360">
        <v>41146333</v>
      </c>
      <c r="AB360">
        <v>429</v>
      </c>
      <c r="AC360">
        <v>144573</v>
      </c>
      <c r="AD360">
        <v>-256</v>
      </c>
      <c r="AE360">
        <v>-86272</v>
      </c>
      <c r="AF360">
        <v>40696172</v>
      </c>
      <c r="AH360">
        <v>-375</v>
      </c>
      <c r="AI360">
        <v>-126375</v>
      </c>
      <c r="AJ360">
        <v>332</v>
      </c>
      <c r="AK360">
        <v>111884</v>
      </c>
      <c r="AL360">
        <v>41115549</v>
      </c>
      <c r="AN360">
        <v>-48</v>
      </c>
      <c r="AO360">
        <v>-16176</v>
      </c>
      <c r="AP360">
        <v>498</v>
      </c>
      <c r="AQ360">
        <v>167826</v>
      </c>
      <c r="AR360">
        <v>41119284</v>
      </c>
    </row>
    <row r="361" spans="5:44" x14ac:dyDescent="0.25">
      <c r="E361">
        <v>11</v>
      </c>
      <c r="F361">
        <v>358</v>
      </c>
      <c r="G361">
        <f>B2+TRUNC(32*E361*SIN(7/E361))</f>
        <v>-363</v>
      </c>
      <c r="H361">
        <f t="shared" si="26"/>
        <v>-91</v>
      </c>
      <c r="I361">
        <f t="shared" si="27"/>
        <v>-30667</v>
      </c>
      <c r="J361">
        <f>C2+TRUNC(32*E361*COS(7/E361))</f>
        <v>2249</v>
      </c>
      <c r="K361">
        <f t="shared" si="28"/>
        <v>562</v>
      </c>
      <c r="L361">
        <f t="shared" si="29"/>
        <v>189394</v>
      </c>
      <c r="M361">
        <f t="shared" si="30"/>
        <v>68950304</v>
      </c>
      <c r="P361">
        <v>-125</v>
      </c>
      <c r="Q361">
        <v>-42125</v>
      </c>
      <c r="R361">
        <v>485</v>
      </c>
      <c r="S361">
        <v>163445</v>
      </c>
      <c r="T361">
        <v>41318793</v>
      </c>
      <c r="V361">
        <v>500</v>
      </c>
      <c r="W361">
        <v>168500</v>
      </c>
      <c r="X361">
        <v>4</v>
      </c>
      <c r="Y361">
        <v>1348</v>
      </c>
      <c r="Z361">
        <v>41212969</v>
      </c>
      <c r="AB361">
        <v>450</v>
      </c>
      <c r="AC361">
        <v>151650</v>
      </c>
      <c r="AD361">
        <v>-217</v>
      </c>
      <c r="AE361">
        <v>-73129</v>
      </c>
      <c r="AF361">
        <v>40719202</v>
      </c>
      <c r="AH361">
        <v>-478</v>
      </c>
      <c r="AI361">
        <v>-161086</v>
      </c>
      <c r="AJ361">
        <v>148</v>
      </c>
      <c r="AK361">
        <v>49876</v>
      </c>
      <c r="AL361">
        <v>41135906</v>
      </c>
      <c r="AN361">
        <v>-16</v>
      </c>
      <c r="AO361">
        <v>-5392</v>
      </c>
      <c r="AP361">
        <v>500</v>
      </c>
      <c r="AQ361">
        <v>168500</v>
      </c>
      <c r="AR361">
        <v>41203006</v>
      </c>
    </row>
    <row r="362" spans="5:44" x14ac:dyDescent="0.25">
      <c r="E362">
        <v>11</v>
      </c>
      <c r="F362">
        <v>359</v>
      </c>
      <c r="G362">
        <f>B2+TRUNC(32*E362*SIN(8/E362))</f>
        <v>-338</v>
      </c>
      <c r="H362">
        <f t="shared" si="26"/>
        <v>-85</v>
      </c>
      <c r="I362">
        <f t="shared" si="27"/>
        <v>-28645</v>
      </c>
      <c r="J362">
        <f>C2+TRUNC(32*E362*COS(8/E362))</f>
        <v>2228</v>
      </c>
      <c r="K362">
        <f t="shared" si="28"/>
        <v>557</v>
      </c>
      <c r="L362">
        <f t="shared" si="29"/>
        <v>187709</v>
      </c>
      <c r="M362">
        <f t="shared" si="30"/>
        <v>66018303</v>
      </c>
      <c r="P362">
        <v>-38</v>
      </c>
      <c r="Q362">
        <v>-12806</v>
      </c>
      <c r="R362">
        <v>499</v>
      </c>
      <c r="S362">
        <v>168163</v>
      </c>
      <c r="T362">
        <v>41352204</v>
      </c>
      <c r="V362">
        <v>480</v>
      </c>
      <c r="W362">
        <v>161760</v>
      </c>
      <c r="X362">
        <v>-142</v>
      </c>
      <c r="Y362">
        <v>-47854</v>
      </c>
      <c r="Z362">
        <v>41302894</v>
      </c>
      <c r="AB362">
        <v>465</v>
      </c>
      <c r="AC362">
        <v>156705</v>
      </c>
      <c r="AD362">
        <v>-181</v>
      </c>
      <c r="AE362">
        <v>-60997</v>
      </c>
      <c r="AF362">
        <v>40780382</v>
      </c>
      <c r="AH362">
        <v>-353</v>
      </c>
      <c r="AI362">
        <v>-118961</v>
      </c>
      <c r="AJ362">
        <v>355</v>
      </c>
      <c r="AK362">
        <v>119635</v>
      </c>
      <c r="AL362">
        <v>41226775</v>
      </c>
      <c r="AN362">
        <v>-64</v>
      </c>
      <c r="AO362">
        <v>-21568</v>
      </c>
      <c r="AP362">
        <v>497</v>
      </c>
      <c r="AQ362">
        <v>167489</v>
      </c>
      <c r="AR362">
        <v>41291481</v>
      </c>
    </row>
    <row r="363" spans="5:44" x14ac:dyDescent="0.25">
      <c r="E363">
        <v>11</v>
      </c>
      <c r="F363">
        <v>360</v>
      </c>
      <c r="G363">
        <f>B2+TRUNC(32*E363*SIN(9/E363))</f>
        <v>-316</v>
      </c>
      <c r="H363">
        <f t="shared" si="26"/>
        <v>-79</v>
      </c>
      <c r="I363">
        <f t="shared" si="27"/>
        <v>-26623</v>
      </c>
      <c r="J363">
        <f>C2+TRUNC(32*E363*COS(9/E363))</f>
        <v>2206</v>
      </c>
      <c r="K363">
        <f t="shared" si="28"/>
        <v>551</v>
      </c>
      <c r="L363">
        <f t="shared" si="29"/>
        <v>185687</v>
      </c>
      <c r="M363">
        <f t="shared" si="30"/>
        <v>63139983</v>
      </c>
      <c r="P363">
        <v>-78</v>
      </c>
      <c r="Q363">
        <v>-26286</v>
      </c>
      <c r="R363">
        <v>495</v>
      </c>
      <c r="S363">
        <v>166815</v>
      </c>
      <c r="T363">
        <v>41405724</v>
      </c>
      <c r="V363">
        <v>499</v>
      </c>
      <c r="W363">
        <v>168163</v>
      </c>
      <c r="X363">
        <v>36</v>
      </c>
      <c r="Y363">
        <v>12132</v>
      </c>
      <c r="Z363">
        <v>41315419</v>
      </c>
      <c r="AB363">
        <v>441</v>
      </c>
      <c r="AC363">
        <v>148617</v>
      </c>
      <c r="AD363">
        <v>-234</v>
      </c>
      <c r="AE363">
        <v>-78858</v>
      </c>
      <c r="AF363">
        <v>40816377</v>
      </c>
      <c r="AH363">
        <v>-456</v>
      </c>
      <c r="AI363">
        <v>-153672</v>
      </c>
      <c r="AJ363">
        <v>208</v>
      </c>
      <c r="AK363">
        <v>70096</v>
      </c>
      <c r="AL363">
        <v>41272709</v>
      </c>
      <c r="AN363">
        <v>-104</v>
      </c>
      <c r="AO363">
        <v>-35048</v>
      </c>
      <c r="AP363">
        <v>490</v>
      </c>
      <c r="AQ363">
        <v>165130</v>
      </c>
      <c r="AR363">
        <v>41370891</v>
      </c>
    </row>
    <row r="364" spans="5:44" x14ac:dyDescent="0.25">
      <c r="E364">
        <v>11</v>
      </c>
      <c r="F364">
        <v>361</v>
      </c>
      <c r="G364">
        <f>B2+TRUNC(32*E364*SIN(10/E364))</f>
        <v>-295</v>
      </c>
      <c r="H364">
        <f t="shared" si="26"/>
        <v>-74</v>
      </c>
      <c r="I364">
        <f t="shared" si="27"/>
        <v>-24938</v>
      </c>
      <c r="J364">
        <f>C2+TRUNC(32*E364*COS(10/E364))</f>
        <v>2182</v>
      </c>
      <c r="K364">
        <f t="shared" si="28"/>
        <v>545</v>
      </c>
      <c r="L364">
        <f t="shared" si="29"/>
        <v>183665</v>
      </c>
      <c r="M364">
        <f t="shared" si="30"/>
        <v>60171644</v>
      </c>
      <c r="P364">
        <v>46</v>
      </c>
      <c r="Q364">
        <v>15502</v>
      </c>
      <c r="R364">
        <v>499</v>
      </c>
      <c r="S364">
        <v>168163</v>
      </c>
      <c r="T364">
        <v>41581367</v>
      </c>
      <c r="V364">
        <v>497</v>
      </c>
      <c r="W364">
        <v>167489</v>
      </c>
      <c r="X364">
        <v>-69</v>
      </c>
      <c r="Y364">
        <v>-23253</v>
      </c>
      <c r="Z364">
        <v>41590116</v>
      </c>
      <c r="AB364">
        <v>481</v>
      </c>
      <c r="AC364">
        <v>162097</v>
      </c>
      <c r="AD364">
        <v>-135</v>
      </c>
      <c r="AE364">
        <v>-45495</v>
      </c>
      <c r="AF364">
        <v>40881108</v>
      </c>
      <c r="AH364">
        <v>-420</v>
      </c>
      <c r="AI364">
        <v>-141540</v>
      </c>
      <c r="AJ364">
        <v>274</v>
      </c>
      <c r="AK364">
        <v>92338</v>
      </c>
      <c r="AL364">
        <v>41511568</v>
      </c>
      <c r="AN364">
        <v>-184</v>
      </c>
      <c r="AO364">
        <v>-62008</v>
      </c>
      <c r="AP364">
        <v>466</v>
      </c>
      <c r="AQ364">
        <v>157042</v>
      </c>
      <c r="AR364">
        <v>41522764</v>
      </c>
    </row>
    <row r="365" spans="5:44" x14ac:dyDescent="0.25">
      <c r="E365">
        <v>11</v>
      </c>
      <c r="F365">
        <v>362</v>
      </c>
      <c r="G365">
        <f>B2+TRUNC(32*E365*SIN(11/E365))</f>
        <v>-276</v>
      </c>
      <c r="H365">
        <f t="shared" si="26"/>
        <v>-69</v>
      </c>
      <c r="I365">
        <f t="shared" si="27"/>
        <v>-23253</v>
      </c>
      <c r="J365">
        <f>C2+TRUNC(32*E365*COS(11/E365))</f>
        <v>2156</v>
      </c>
      <c r="K365">
        <f t="shared" si="28"/>
        <v>539</v>
      </c>
      <c r="L365">
        <f t="shared" si="29"/>
        <v>181643</v>
      </c>
      <c r="M365">
        <f t="shared" si="30"/>
        <v>57141794</v>
      </c>
      <c r="P365">
        <v>-12</v>
      </c>
      <c r="Q365">
        <v>-4044</v>
      </c>
      <c r="R365">
        <v>501</v>
      </c>
      <c r="S365">
        <v>168837</v>
      </c>
      <c r="T365">
        <v>41583987</v>
      </c>
      <c r="V365">
        <v>491</v>
      </c>
      <c r="W365">
        <v>165467</v>
      </c>
      <c r="X365">
        <v>-102</v>
      </c>
      <c r="Y365">
        <v>-34374</v>
      </c>
      <c r="Z365">
        <v>41657730</v>
      </c>
      <c r="AB365">
        <v>416</v>
      </c>
      <c r="AC365">
        <v>140192</v>
      </c>
      <c r="AD365">
        <v>-277</v>
      </c>
      <c r="AE365">
        <v>-93349</v>
      </c>
      <c r="AF365">
        <v>40958238</v>
      </c>
      <c r="AH365">
        <v>-438</v>
      </c>
      <c r="AI365">
        <v>-147606</v>
      </c>
      <c r="AJ365">
        <v>246</v>
      </c>
      <c r="AK365">
        <v>82902</v>
      </c>
      <c r="AL365">
        <v>41632949</v>
      </c>
      <c r="AN365">
        <v>-129</v>
      </c>
      <c r="AO365">
        <v>-43473</v>
      </c>
      <c r="AP365">
        <v>485</v>
      </c>
      <c r="AQ365">
        <v>163445</v>
      </c>
      <c r="AR365">
        <v>41531239</v>
      </c>
    </row>
    <row r="366" spans="5:44" x14ac:dyDescent="0.25">
      <c r="E366">
        <v>11</v>
      </c>
      <c r="F366">
        <v>363</v>
      </c>
      <c r="G366">
        <f>B2+TRUNC(32*E366*SIN(12/E366))</f>
        <v>-260</v>
      </c>
      <c r="H366">
        <f t="shared" si="26"/>
        <v>-65</v>
      </c>
      <c r="I366">
        <f t="shared" si="27"/>
        <v>-21905</v>
      </c>
      <c r="J366">
        <f>C2+TRUNC(32*E366*COS(12/E366))</f>
        <v>2128</v>
      </c>
      <c r="K366">
        <f t="shared" si="28"/>
        <v>532</v>
      </c>
      <c r="L366">
        <f t="shared" si="29"/>
        <v>179284</v>
      </c>
      <c r="M366">
        <f t="shared" si="30"/>
        <v>54075056</v>
      </c>
      <c r="P366">
        <v>101</v>
      </c>
      <c r="Q366">
        <v>34037</v>
      </c>
      <c r="R366">
        <v>491</v>
      </c>
      <c r="S366">
        <v>165467</v>
      </c>
      <c r="T366">
        <v>41593315</v>
      </c>
      <c r="V366">
        <v>501</v>
      </c>
      <c r="W366">
        <v>168837</v>
      </c>
      <c r="X366">
        <v>-28</v>
      </c>
      <c r="Y366">
        <v>-9436</v>
      </c>
      <c r="Z366">
        <v>41786378</v>
      </c>
      <c r="AB366">
        <v>398</v>
      </c>
      <c r="AC366">
        <v>134126</v>
      </c>
      <c r="AD366">
        <v>-303</v>
      </c>
      <c r="AE366">
        <v>-102111</v>
      </c>
      <c r="AF366">
        <v>40995827</v>
      </c>
      <c r="AH366">
        <v>-450</v>
      </c>
      <c r="AI366">
        <v>-151650</v>
      </c>
      <c r="AJ366">
        <v>223</v>
      </c>
      <c r="AK366">
        <v>75151</v>
      </c>
      <c r="AL366">
        <v>41693096</v>
      </c>
      <c r="AN366">
        <v>-235</v>
      </c>
      <c r="AO366">
        <v>-79195</v>
      </c>
      <c r="AP366">
        <v>443</v>
      </c>
      <c r="AQ366">
        <v>149291</v>
      </c>
      <c r="AR366">
        <v>41590653</v>
      </c>
    </row>
    <row r="367" spans="5:44" x14ac:dyDescent="0.25">
      <c r="E367">
        <v>11</v>
      </c>
      <c r="F367">
        <v>364</v>
      </c>
      <c r="G367">
        <f>B2+TRUNC(32*E367*SIN(13/E367))</f>
        <v>-247</v>
      </c>
      <c r="H367">
        <f t="shared" si="26"/>
        <v>-62</v>
      </c>
      <c r="I367">
        <f t="shared" si="27"/>
        <v>-20894</v>
      </c>
      <c r="J367">
        <f>C2+TRUNC(32*E367*COS(13/E367))</f>
        <v>2099</v>
      </c>
      <c r="K367">
        <f t="shared" si="28"/>
        <v>524</v>
      </c>
      <c r="L367">
        <f t="shared" si="29"/>
        <v>176588</v>
      </c>
      <c r="M367">
        <f t="shared" si="30"/>
        <v>51078122</v>
      </c>
      <c r="P367">
        <v>70</v>
      </c>
      <c r="Q367">
        <v>23590</v>
      </c>
      <c r="R367">
        <v>497</v>
      </c>
      <c r="S367">
        <v>167489</v>
      </c>
      <c r="T367">
        <v>41681630</v>
      </c>
      <c r="V367">
        <v>486</v>
      </c>
      <c r="W367">
        <v>163782</v>
      </c>
      <c r="X367">
        <v>-127</v>
      </c>
      <c r="Y367">
        <v>-42799</v>
      </c>
      <c r="Z367">
        <v>41805824</v>
      </c>
      <c r="AB367">
        <v>489</v>
      </c>
      <c r="AC367">
        <v>164793</v>
      </c>
      <c r="AD367">
        <v>-104</v>
      </c>
      <c r="AE367">
        <v>-35048</v>
      </c>
      <c r="AF367">
        <v>41002486</v>
      </c>
      <c r="AH367">
        <v>-397</v>
      </c>
      <c r="AI367">
        <v>-133789</v>
      </c>
      <c r="AJ367">
        <v>308</v>
      </c>
      <c r="AK367">
        <v>103796</v>
      </c>
      <c r="AL367">
        <v>41730566</v>
      </c>
      <c r="AN367">
        <v>-207</v>
      </c>
      <c r="AO367">
        <v>-69759</v>
      </c>
      <c r="AP367">
        <v>457</v>
      </c>
      <c r="AQ367">
        <v>154009</v>
      </c>
      <c r="AR367">
        <v>41676568</v>
      </c>
    </row>
    <row r="368" spans="5:44" x14ac:dyDescent="0.25">
      <c r="E368">
        <v>11</v>
      </c>
      <c r="F368">
        <v>365</v>
      </c>
      <c r="G368">
        <f>B2+TRUNC(32*E368*SIN(14/E368))</f>
        <v>-236</v>
      </c>
      <c r="H368">
        <f t="shared" si="26"/>
        <v>-59</v>
      </c>
      <c r="I368">
        <f t="shared" si="27"/>
        <v>-19883</v>
      </c>
      <c r="J368">
        <f>C2+TRUNC(32*E368*COS(14/E368))</f>
        <v>2069</v>
      </c>
      <c r="K368">
        <f t="shared" si="28"/>
        <v>517</v>
      </c>
      <c r="L368">
        <f t="shared" si="29"/>
        <v>174229</v>
      </c>
      <c r="M368">
        <f t="shared" si="30"/>
        <v>48140439</v>
      </c>
      <c r="P368">
        <v>-63</v>
      </c>
      <c r="Q368">
        <v>-21231</v>
      </c>
      <c r="R368">
        <v>498</v>
      </c>
      <c r="S368">
        <v>167826</v>
      </c>
      <c r="T368">
        <v>41835541</v>
      </c>
      <c r="V368">
        <v>502</v>
      </c>
      <c r="W368">
        <v>169174</v>
      </c>
      <c r="X368">
        <v>28</v>
      </c>
      <c r="Y368">
        <v>9436</v>
      </c>
      <c r="Z368">
        <v>41888026</v>
      </c>
      <c r="AB368">
        <v>473</v>
      </c>
      <c r="AC368">
        <v>159401</v>
      </c>
      <c r="AD368">
        <v>-166</v>
      </c>
      <c r="AE368">
        <v>-55942</v>
      </c>
      <c r="AF368">
        <v>41432765</v>
      </c>
      <c r="AH368">
        <v>-360</v>
      </c>
      <c r="AI368">
        <v>-121320</v>
      </c>
      <c r="AJ368">
        <v>351</v>
      </c>
      <c r="AK368">
        <v>118287</v>
      </c>
      <c r="AL368">
        <v>41763854</v>
      </c>
      <c r="AN368">
        <v>-80</v>
      </c>
      <c r="AO368">
        <v>-26960</v>
      </c>
      <c r="AP368">
        <v>496</v>
      </c>
      <c r="AQ368">
        <v>167152</v>
      </c>
      <c r="AR368">
        <v>41715994</v>
      </c>
    </row>
    <row r="369" spans="5:44" x14ac:dyDescent="0.25">
      <c r="E369">
        <v>11</v>
      </c>
      <c r="F369">
        <v>366</v>
      </c>
      <c r="G369">
        <f>B2+TRUNC(32*E369*SIN(15/E369))</f>
        <v>-228</v>
      </c>
      <c r="H369">
        <f t="shared" si="26"/>
        <v>-57</v>
      </c>
      <c r="I369">
        <f t="shared" si="27"/>
        <v>-19209</v>
      </c>
      <c r="J369">
        <f>C2+TRUNC(32*E369*COS(15/E369))</f>
        <v>2038</v>
      </c>
      <c r="K369">
        <f t="shared" si="28"/>
        <v>509</v>
      </c>
      <c r="L369">
        <f t="shared" si="29"/>
        <v>171533</v>
      </c>
      <c r="M369">
        <f t="shared" si="30"/>
        <v>45275199</v>
      </c>
      <c r="P369">
        <v>21</v>
      </c>
      <c r="Q369">
        <v>7077</v>
      </c>
      <c r="R369">
        <v>502</v>
      </c>
      <c r="S369">
        <v>169174</v>
      </c>
      <c r="T369">
        <v>41858829</v>
      </c>
      <c r="V369">
        <v>503</v>
      </c>
      <c r="W369">
        <v>169511</v>
      </c>
      <c r="X369">
        <v>-4</v>
      </c>
      <c r="Y369">
        <v>-1348</v>
      </c>
      <c r="Z369">
        <v>41955985</v>
      </c>
      <c r="AB369">
        <v>435</v>
      </c>
      <c r="AC369">
        <v>146595</v>
      </c>
      <c r="AD369">
        <v>-250</v>
      </c>
      <c r="AE369">
        <v>-84250</v>
      </c>
      <c r="AF369">
        <v>41485986</v>
      </c>
      <c r="AH369">
        <v>-382</v>
      </c>
      <c r="AI369">
        <v>-128734</v>
      </c>
      <c r="AJ369">
        <v>327</v>
      </c>
      <c r="AK369">
        <v>110199</v>
      </c>
      <c r="AL369">
        <v>41818984</v>
      </c>
      <c r="AN369">
        <v>-161</v>
      </c>
      <c r="AO369">
        <v>-54257</v>
      </c>
      <c r="AP369">
        <v>476</v>
      </c>
      <c r="AQ369">
        <v>160412</v>
      </c>
      <c r="AR369">
        <v>41782303</v>
      </c>
    </row>
    <row r="370" spans="5:44" x14ac:dyDescent="0.25">
      <c r="E370">
        <v>11</v>
      </c>
      <c r="F370">
        <v>367</v>
      </c>
      <c r="G370">
        <f>B2+TRUNC(32*E370*SIN(16/E370))</f>
        <v>-223</v>
      </c>
      <c r="H370">
        <f t="shared" si="26"/>
        <v>-56</v>
      </c>
      <c r="I370">
        <f t="shared" si="27"/>
        <v>-18872</v>
      </c>
      <c r="J370">
        <f>C2+TRUNC(32*E370*COS(16/E370))</f>
        <v>2006</v>
      </c>
      <c r="K370">
        <f t="shared" si="28"/>
        <v>501</v>
      </c>
      <c r="L370">
        <f t="shared" si="29"/>
        <v>168837</v>
      </c>
      <c r="M370">
        <f t="shared" si="30"/>
        <v>42484636</v>
      </c>
      <c r="P370">
        <v>-23</v>
      </c>
      <c r="Q370">
        <v>-7751</v>
      </c>
      <c r="R370">
        <v>503</v>
      </c>
      <c r="S370">
        <v>169511</v>
      </c>
      <c r="T370">
        <v>42199886</v>
      </c>
      <c r="V370">
        <v>500</v>
      </c>
      <c r="W370">
        <v>168500</v>
      </c>
      <c r="X370">
        <v>-52</v>
      </c>
      <c r="Y370">
        <v>-17524</v>
      </c>
      <c r="Z370">
        <v>41999524</v>
      </c>
      <c r="AB370">
        <v>404</v>
      </c>
      <c r="AC370">
        <v>136148</v>
      </c>
      <c r="AD370">
        <v>-297</v>
      </c>
      <c r="AE370">
        <v>-100089</v>
      </c>
      <c r="AF370">
        <v>41561601</v>
      </c>
      <c r="AH370">
        <v>-412</v>
      </c>
      <c r="AI370">
        <v>-138844</v>
      </c>
      <c r="AJ370">
        <v>289</v>
      </c>
      <c r="AK370">
        <v>97393</v>
      </c>
      <c r="AL370">
        <v>41976010</v>
      </c>
      <c r="AN370">
        <v>-120</v>
      </c>
      <c r="AO370">
        <v>-40440</v>
      </c>
      <c r="AP370">
        <v>489</v>
      </c>
      <c r="AQ370">
        <v>164793</v>
      </c>
      <c r="AR370">
        <v>42143529</v>
      </c>
    </row>
    <row r="371" spans="5:44" x14ac:dyDescent="0.25">
      <c r="E371">
        <v>11</v>
      </c>
      <c r="F371">
        <v>368</v>
      </c>
      <c r="G371">
        <f>B2+TRUNC(32*E371*SIN(17/E371))</f>
        <v>-221</v>
      </c>
      <c r="H371">
        <f t="shared" si="26"/>
        <v>-56</v>
      </c>
      <c r="I371">
        <f t="shared" si="27"/>
        <v>-18872</v>
      </c>
      <c r="J371">
        <f>C2+TRUNC(32*E371*COS(17/E371))</f>
        <v>1974</v>
      </c>
      <c r="K371">
        <f t="shared" si="28"/>
        <v>493</v>
      </c>
      <c r="L371">
        <f t="shared" si="29"/>
        <v>166141</v>
      </c>
      <c r="M371">
        <f t="shared" si="30"/>
        <v>39851787</v>
      </c>
      <c r="P371">
        <v>94</v>
      </c>
      <c r="Q371">
        <v>31678</v>
      </c>
      <c r="R371">
        <v>495</v>
      </c>
      <c r="S371">
        <v>166815</v>
      </c>
      <c r="T371">
        <v>42250603</v>
      </c>
      <c r="V371">
        <v>503</v>
      </c>
      <c r="W371">
        <v>169511</v>
      </c>
      <c r="X371">
        <v>-4</v>
      </c>
      <c r="Y371">
        <v>-1348</v>
      </c>
      <c r="Z371">
        <v>42206206</v>
      </c>
      <c r="AB371">
        <v>461</v>
      </c>
      <c r="AC371">
        <v>155357</v>
      </c>
      <c r="AD371">
        <v>-198</v>
      </c>
      <c r="AE371">
        <v>-66726</v>
      </c>
      <c r="AF371">
        <v>41570637</v>
      </c>
      <c r="AH371">
        <v>-474</v>
      </c>
      <c r="AI371">
        <v>-159738</v>
      </c>
      <c r="AJ371">
        <v>172</v>
      </c>
      <c r="AK371">
        <v>57964</v>
      </c>
      <c r="AL371">
        <v>42159983</v>
      </c>
      <c r="AN371">
        <v>-229</v>
      </c>
      <c r="AO371">
        <v>-77173</v>
      </c>
      <c r="AP371">
        <v>448</v>
      </c>
      <c r="AQ371">
        <v>150976</v>
      </c>
      <c r="AR371">
        <v>42182427</v>
      </c>
    </row>
    <row r="372" spans="5:44" x14ac:dyDescent="0.25">
      <c r="E372">
        <v>11</v>
      </c>
      <c r="F372">
        <v>369</v>
      </c>
      <c r="G372">
        <f>B2+TRUNC(32*E372*SIN(18/E372))</f>
        <v>-221</v>
      </c>
      <c r="H372">
        <f t="shared" si="26"/>
        <v>-56</v>
      </c>
      <c r="I372">
        <f t="shared" si="27"/>
        <v>-18872</v>
      </c>
      <c r="J372">
        <f>C2+TRUNC(32*E372*COS(18/E372))</f>
        <v>1943</v>
      </c>
      <c r="K372">
        <f t="shared" si="28"/>
        <v>485</v>
      </c>
      <c r="L372">
        <f t="shared" si="29"/>
        <v>163445</v>
      </c>
      <c r="M372">
        <f t="shared" si="30"/>
        <v>37436580</v>
      </c>
      <c r="P372">
        <v>-47</v>
      </c>
      <c r="Q372">
        <v>-15839</v>
      </c>
      <c r="R372">
        <v>502</v>
      </c>
      <c r="S372">
        <v>169174</v>
      </c>
      <c r="T372">
        <v>42344339</v>
      </c>
      <c r="V372">
        <v>503</v>
      </c>
      <c r="W372">
        <v>169511</v>
      </c>
      <c r="X372">
        <v>4</v>
      </c>
      <c r="Y372">
        <v>1348</v>
      </c>
      <c r="Z372">
        <v>42210198</v>
      </c>
      <c r="AB372">
        <v>489</v>
      </c>
      <c r="AC372">
        <v>164793</v>
      </c>
      <c r="AD372">
        <v>-112</v>
      </c>
      <c r="AE372">
        <v>-37744</v>
      </c>
      <c r="AF372">
        <v>41588115</v>
      </c>
      <c r="AH372">
        <v>-468</v>
      </c>
      <c r="AI372">
        <v>-157716</v>
      </c>
      <c r="AJ372">
        <v>187</v>
      </c>
      <c r="AK372">
        <v>63019</v>
      </c>
      <c r="AL372">
        <v>42232155</v>
      </c>
      <c r="AN372">
        <v>-96</v>
      </c>
      <c r="AO372">
        <v>-32352</v>
      </c>
      <c r="AP372">
        <v>494</v>
      </c>
      <c r="AQ372">
        <v>166478</v>
      </c>
      <c r="AR372">
        <v>42231323</v>
      </c>
    </row>
    <row r="373" spans="5:44" x14ac:dyDescent="0.25">
      <c r="E373">
        <v>11</v>
      </c>
      <c r="F373">
        <v>370</v>
      </c>
      <c r="G373">
        <f>B2+TRUNC(32*E373*SIN(19/E373))</f>
        <v>-225</v>
      </c>
      <c r="H373">
        <f t="shared" si="26"/>
        <v>-57</v>
      </c>
      <c r="I373">
        <f t="shared" si="27"/>
        <v>-19209</v>
      </c>
      <c r="J373">
        <f>C2+TRUNC(32*E373*COS(19/E373))</f>
        <v>1912</v>
      </c>
      <c r="K373">
        <f t="shared" si="28"/>
        <v>478</v>
      </c>
      <c r="L373">
        <f t="shared" si="29"/>
        <v>161086</v>
      </c>
      <c r="M373">
        <f t="shared" si="30"/>
        <v>35167158</v>
      </c>
      <c r="P373">
        <v>1</v>
      </c>
      <c r="Q373">
        <v>337</v>
      </c>
      <c r="R373">
        <v>504</v>
      </c>
      <c r="S373">
        <v>169848</v>
      </c>
      <c r="T373">
        <v>42370830</v>
      </c>
      <c r="V373">
        <v>503</v>
      </c>
      <c r="W373">
        <v>169511</v>
      </c>
      <c r="X373">
        <v>-12</v>
      </c>
      <c r="Y373">
        <v>-4044</v>
      </c>
      <c r="Z373">
        <v>42244800</v>
      </c>
      <c r="AB373">
        <v>422</v>
      </c>
      <c r="AC373">
        <v>142214</v>
      </c>
      <c r="AD373">
        <v>-271</v>
      </c>
      <c r="AE373">
        <v>-91327</v>
      </c>
      <c r="AF373">
        <v>41625620</v>
      </c>
      <c r="AH373">
        <v>-433</v>
      </c>
      <c r="AI373">
        <v>-145921</v>
      </c>
      <c r="AJ373">
        <v>258</v>
      </c>
      <c r="AK373">
        <v>86946</v>
      </c>
      <c r="AL373">
        <v>42283806</v>
      </c>
      <c r="AN373">
        <v>-142</v>
      </c>
      <c r="AO373">
        <v>-47854</v>
      </c>
      <c r="AP373">
        <v>483</v>
      </c>
      <c r="AQ373">
        <v>162771</v>
      </c>
      <c r="AR373">
        <v>42340507</v>
      </c>
    </row>
    <row r="374" spans="5:44" x14ac:dyDescent="0.25">
      <c r="E374">
        <v>11</v>
      </c>
      <c r="F374">
        <v>371</v>
      </c>
      <c r="G374">
        <f>B2+TRUNC(32*E374*SIN(20/E374))</f>
        <v>-231</v>
      </c>
      <c r="H374">
        <f t="shared" si="26"/>
        <v>-58</v>
      </c>
      <c r="I374">
        <f t="shared" si="27"/>
        <v>-19546</v>
      </c>
      <c r="J374">
        <f>C2+TRUNC(32*E374*COS(20/E374))</f>
        <v>1880</v>
      </c>
      <c r="K374">
        <f t="shared" si="28"/>
        <v>470</v>
      </c>
      <c r="L374">
        <f t="shared" si="29"/>
        <v>158390</v>
      </c>
      <c r="M374">
        <f t="shared" si="30"/>
        <v>32952394</v>
      </c>
      <c r="P374">
        <v>38</v>
      </c>
      <c r="Q374">
        <v>12806</v>
      </c>
      <c r="R374">
        <v>503</v>
      </c>
      <c r="S374">
        <v>169511</v>
      </c>
      <c r="T374">
        <v>42451354</v>
      </c>
      <c r="V374">
        <v>475</v>
      </c>
      <c r="W374">
        <v>160075</v>
      </c>
      <c r="X374">
        <v>-166</v>
      </c>
      <c r="Y374">
        <v>-55942</v>
      </c>
      <c r="Z374">
        <v>42245944</v>
      </c>
      <c r="AB374">
        <v>481</v>
      </c>
      <c r="AC374">
        <v>162097</v>
      </c>
      <c r="AD374">
        <v>-143</v>
      </c>
      <c r="AE374">
        <v>-48191</v>
      </c>
      <c r="AF374">
        <v>41634683</v>
      </c>
      <c r="AH374">
        <v>-479</v>
      </c>
      <c r="AI374">
        <v>-161423</v>
      </c>
      <c r="AJ374">
        <v>157</v>
      </c>
      <c r="AK374">
        <v>52909</v>
      </c>
      <c r="AL374">
        <v>42337342</v>
      </c>
      <c r="AN374">
        <v>-24</v>
      </c>
      <c r="AO374">
        <v>-8088</v>
      </c>
      <c r="AP374">
        <v>503</v>
      </c>
      <c r="AQ374">
        <v>169511</v>
      </c>
      <c r="AR374">
        <v>42390516</v>
      </c>
    </row>
    <row r="375" spans="5:44" x14ac:dyDescent="0.25">
      <c r="E375">
        <v>11</v>
      </c>
      <c r="F375">
        <v>372</v>
      </c>
      <c r="G375">
        <f>B2+TRUNC(32*E375*SIN(21/E375))</f>
        <v>-240</v>
      </c>
      <c r="H375">
        <f t="shared" si="26"/>
        <v>-60</v>
      </c>
      <c r="I375">
        <f t="shared" si="27"/>
        <v>-20220</v>
      </c>
      <c r="J375">
        <f>C2+TRUNC(32*E375*COS(21/E375))</f>
        <v>1850</v>
      </c>
      <c r="K375">
        <f t="shared" si="28"/>
        <v>462</v>
      </c>
      <c r="L375">
        <f t="shared" si="29"/>
        <v>155694</v>
      </c>
      <c r="M375">
        <f t="shared" si="30"/>
        <v>31004405</v>
      </c>
      <c r="P375">
        <v>62</v>
      </c>
      <c r="Q375">
        <v>20894</v>
      </c>
      <c r="R375">
        <v>500</v>
      </c>
      <c r="S375">
        <v>168500</v>
      </c>
      <c r="T375">
        <v>42510608</v>
      </c>
      <c r="V375">
        <v>470</v>
      </c>
      <c r="W375">
        <v>158390</v>
      </c>
      <c r="X375">
        <v>-181</v>
      </c>
      <c r="Y375">
        <v>-60997</v>
      </c>
      <c r="Z375">
        <v>42246609</v>
      </c>
      <c r="AB375">
        <v>465</v>
      </c>
      <c r="AC375">
        <v>156705</v>
      </c>
      <c r="AD375">
        <v>-189</v>
      </c>
      <c r="AE375">
        <v>-63693</v>
      </c>
      <c r="AF375">
        <v>41753928</v>
      </c>
      <c r="AH375">
        <v>-445</v>
      </c>
      <c r="AI375">
        <v>-149965</v>
      </c>
      <c r="AJ375">
        <v>238</v>
      </c>
      <c r="AK375">
        <v>80206</v>
      </c>
      <c r="AL375">
        <v>42361249</v>
      </c>
      <c r="AN375">
        <v>-40</v>
      </c>
      <c r="AO375">
        <v>-13480</v>
      </c>
      <c r="AP375">
        <v>502</v>
      </c>
      <c r="AQ375">
        <v>169174</v>
      </c>
      <c r="AR375">
        <v>42393683</v>
      </c>
    </row>
    <row r="376" spans="5:44" x14ac:dyDescent="0.25">
      <c r="E376">
        <v>11</v>
      </c>
      <c r="F376">
        <v>373</v>
      </c>
      <c r="G376">
        <f>B2+TRUNC(32*E376*SIN(22/E376))</f>
        <v>-252</v>
      </c>
      <c r="H376">
        <f t="shared" si="26"/>
        <v>-63</v>
      </c>
      <c r="I376">
        <f t="shared" si="27"/>
        <v>-21231</v>
      </c>
      <c r="J376">
        <f>C2+TRUNC(32*E376*COS(22/E376))</f>
        <v>1820</v>
      </c>
      <c r="K376">
        <f t="shared" si="28"/>
        <v>455</v>
      </c>
      <c r="L376">
        <f t="shared" si="29"/>
        <v>153335</v>
      </c>
      <c r="M376">
        <f t="shared" si="30"/>
        <v>29175623</v>
      </c>
      <c r="P376">
        <v>-103</v>
      </c>
      <c r="Q376">
        <v>-34711</v>
      </c>
      <c r="R376">
        <v>494</v>
      </c>
      <c r="S376">
        <v>166478</v>
      </c>
      <c r="T376">
        <v>42527301</v>
      </c>
      <c r="V376">
        <v>503</v>
      </c>
      <c r="W376">
        <v>169511</v>
      </c>
      <c r="X376">
        <v>12</v>
      </c>
      <c r="Y376">
        <v>4044</v>
      </c>
      <c r="Z376">
        <v>42256781</v>
      </c>
      <c r="AB376">
        <v>447</v>
      </c>
      <c r="AC376">
        <v>150639</v>
      </c>
      <c r="AD376">
        <v>-229</v>
      </c>
      <c r="AE376">
        <v>-77173</v>
      </c>
      <c r="AF376">
        <v>41772871</v>
      </c>
      <c r="AH376">
        <v>-462</v>
      </c>
      <c r="AI376">
        <v>-155694</v>
      </c>
      <c r="AJ376">
        <v>202</v>
      </c>
      <c r="AK376">
        <v>68074</v>
      </c>
      <c r="AL376">
        <v>42397496</v>
      </c>
      <c r="AN376">
        <v>-178</v>
      </c>
      <c r="AO376">
        <v>-59986</v>
      </c>
      <c r="AP376">
        <v>472</v>
      </c>
      <c r="AQ376">
        <v>159064</v>
      </c>
      <c r="AR376">
        <v>42407498</v>
      </c>
    </row>
    <row r="377" spans="5:44" x14ac:dyDescent="0.25">
      <c r="E377">
        <v>11</v>
      </c>
      <c r="F377">
        <v>374</v>
      </c>
      <c r="G377">
        <f>B2+TRUNC(32*E377*SIN(23/E377))</f>
        <v>-267</v>
      </c>
      <c r="H377">
        <f t="shared" si="26"/>
        <v>-67</v>
      </c>
      <c r="I377">
        <f t="shared" si="27"/>
        <v>-22579</v>
      </c>
      <c r="J377">
        <f>C2+TRUNC(32*E377*COS(23/E377))</f>
        <v>1792</v>
      </c>
      <c r="K377">
        <f t="shared" si="28"/>
        <v>448</v>
      </c>
      <c r="L377">
        <f t="shared" si="29"/>
        <v>150976</v>
      </c>
      <c r="M377">
        <f t="shared" si="30"/>
        <v>27584394</v>
      </c>
      <c r="P377">
        <v>-118</v>
      </c>
      <c r="Q377">
        <v>-39766</v>
      </c>
      <c r="R377">
        <v>490</v>
      </c>
      <c r="S377">
        <v>165130</v>
      </c>
      <c r="T377">
        <v>42534459</v>
      </c>
      <c r="V377">
        <v>503</v>
      </c>
      <c r="W377">
        <v>169511</v>
      </c>
      <c r="X377">
        <v>-20</v>
      </c>
      <c r="Y377">
        <v>-6740</v>
      </c>
      <c r="Z377">
        <v>42326037</v>
      </c>
      <c r="AB377">
        <v>489</v>
      </c>
      <c r="AC377">
        <v>164793</v>
      </c>
      <c r="AD377">
        <v>-120</v>
      </c>
      <c r="AE377">
        <v>-40440</v>
      </c>
      <c r="AF377">
        <v>42203192</v>
      </c>
      <c r="AH377">
        <v>-367</v>
      </c>
      <c r="AI377">
        <v>-123679</v>
      </c>
      <c r="AJ377">
        <v>346</v>
      </c>
      <c r="AK377">
        <v>116602</v>
      </c>
      <c r="AL377">
        <v>42409311</v>
      </c>
      <c r="AN377">
        <v>-201</v>
      </c>
      <c r="AO377">
        <v>-67737</v>
      </c>
      <c r="AP377">
        <v>463</v>
      </c>
      <c r="AQ377">
        <v>156031</v>
      </c>
      <c r="AR377">
        <v>42437511</v>
      </c>
    </row>
    <row r="378" spans="5:44" x14ac:dyDescent="0.25">
      <c r="E378">
        <v>11</v>
      </c>
      <c r="F378">
        <v>375</v>
      </c>
      <c r="G378">
        <f>B2+TRUNC(32*E378*SIN(24/E378))</f>
        <v>-284</v>
      </c>
      <c r="H378">
        <f t="shared" si="26"/>
        <v>-71</v>
      </c>
      <c r="I378">
        <f t="shared" si="27"/>
        <v>-23927</v>
      </c>
      <c r="J378">
        <f>C2+TRUNC(32*E378*COS(24/E378))</f>
        <v>1765</v>
      </c>
      <c r="K378">
        <f t="shared" si="28"/>
        <v>441</v>
      </c>
      <c r="L378">
        <f t="shared" si="29"/>
        <v>148617</v>
      </c>
      <c r="M378">
        <f t="shared" si="30"/>
        <v>26146957</v>
      </c>
      <c r="P378">
        <v>-87</v>
      </c>
      <c r="Q378">
        <v>-29319</v>
      </c>
      <c r="R378">
        <v>497</v>
      </c>
      <c r="S378">
        <v>167489</v>
      </c>
      <c r="T378">
        <v>42625417</v>
      </c>
      <c r="V378">
        <v>464</v>
      </c>
      <c r="W378">
        <v>156368</v>
      </c>
      <c r="X378">
        <v>-196</v>
      </c>
      <c r="Y378">
        <v>-66052</v>
      </c>
      <c r="Z378">
        <v>42339903</v>
      </c>
      <c r="AB378">
        <v>410</v>
      </c>
      <c r="AC378">
        <v>138170</v>
      </c>
      <c r="AD378">
        <v>-292</v>
      </c>
      <c r="AE378">
        <v>-98404</v>
      </c>
      <c r="AF378">
        <v>42225833</v>
      </c>
      <c r="AH378">
        <v>-485</v>
      </c>
      <c r="AI378">
        <v>-163445</v>
      </c>
      <c r="AJ378">
        <v>142</v>
      </c>
      <c r="AK378">
        <v>47854</v>
      </c>
      <c r="AL378">
        <v>42606533</v>
      </c>
      <c r="AN378">
        <v>-56</v>
      </c>
      <c r="AO378">
        <v>-18872</v>
      </c>
      <c r="AP378">
        <v>501</v>
      </c>
      <c r="AQ378">
        <v>168837</v>
      </c>
      <c r="AR378">
        <v>42484636</v>
      </c>
    </row>
    <row r="379" spans="5:44" x14ac:dyDescent="0.25">
      <c r="E379">
        <v>11</v>
      </c>
      <c r="F379">
        <v>376</v>
      </c>
      <c r="G379">
        <f>B2+TRUNC(32*E379*SIN(25/E379))</f>
        <v>-304</v>
      </c>
      <c r="H379">
        <f t="shared" si="26"/>
        <v>-76</v>
      </c>
      <c r="I379">
        <f t="shared" si="27"/>
        <v>-25612</v>
      </c>
      <c r="J379">
        <f>C2+TRUNC(32*E379*COS(25/E379))</f>
        <v>1739</v>
      </c>
      <c r="K379">
        <f t="shared" si="28"/>
        <v>434</v>
      </c>
      <c r="L379">
        <f t="shared" si="29"/>
        <v>146258</v>
      </c>
      <c r="M379">
        <f t="shared" si="30"/>
        <v>24864775</v>
      </c>
      <c r="P379">
        <v>125</v>
      </c>
      <c r="Q379">
        <v>42125</v>
      </c>
      <c r="R379">
        <v>489</v>
      </c>
      <c r="S379">
        <v>164793</v>
      </c>
      <c r="T379">
        <v>42674507</v>
      </c>
      <c r="V379">
        <v>496</v>
      </c>
      <c r="W379">
        <v>167152</v>
      </c>
      <c r="X379">
        <v>-89</v>
      </c>
      <c r="Y379">
        <v>-29993</v>
      </c>
      <c r="Z379">
        <v>42342839</v>
      </c>
      <c r="AB379">
        <v>458</v>
      </c>
      <c r="AC379">
        <v>154346</v>
      </c>
      <c r="AD379">
        <v>-211</v>
      </c>
      <c r="AE379">
        <v>-71107</v>
      </c>
      <c r="AF379">
        <v>42341007</v>
      </c>
      <c r="AH379">
        <v>-389</v>
      </c>
      <c r="AI379">
        <v>-131093</v>
      </c>
      <c r="AJ379">
        <v>323</v>
      </c>
      <c r="AK379">
        <v>108851</v>
      </c>
      <c r="AL379">
        <v>42637201</v>
      </c>
      <c r="AN379">
        <v>-258</v>
      </c>
      <c r="AO379">
        <v>-86946</v>
      </c>
      <c r="AP379">
        <v>434</v>
      </c>
      <c r="AQ379">
        <v>146258</v>
      </c>
      <c r="AR379">
        <v>42647043</v>
      </c>
    </row>
    <row r="380" spans="5:44" x14ac:dyDescent="0.25">
      <c r="E380">
        <v>11</v>
      </c>
      <c r="F380">
        <v>377</v>
      </c>
      <c r="G380">
        <f>B2+TRUNC(32*E380*SIN(26/E380))</f>
        <v>-325</v>
      </c>
      <c r="H380">
        <f t="shared" si="26"/>
        <v>-82</v>
      </c>
      <c r="I380">
        <f t="shared" si="27"/>
        <v>-27634</v>
      </c>
      <c r="J380">
        <f>C2+TRUNC(32*E380*COS(26/E380))</f>
        <v>1716</v>
      </c>
      <c r="K380">
        <f t="shared" si="28"/>
        <v>429</v>
      </c>
      <c r="L380">
        <f t="shared" si="29"/>
        <v>144573</v>
      </c>
      <c r="M380">
        <f t="shared" si="30"/>
        <v>23818788</v>
      </c>
      <c r="P380">
        <v>14</v>
      </c>
      <c r="Q380">
        <v>4718</v>
      </c>
      <c r="R380">
        <v>505</v>
      </c>
      <c r="S380">
        <v>170185</v>
      </c>
      <c r="T380">
        <v>42862643</v>
      </c>
      <c r="V380">
        <v>503</v>
      </c>
      <c r="W380">
        <v>169511</v>
      </c>
      <c r="X380">
        <v>20</v>
      </c>
      <c r="Y380">
        <v>6740</v>
      </c>
      <c r="Z380">
        <v>42346025</v>
      </c>
      <c r="AB380">
        <v>473</v>
      </c>
      <c r="AC380">
        <v>159401</v>
      </c>
      <c r="AD380">
        <v>-174</v>
      </c>
      <c r="AE380">
        <v>-58638</v>
      </c>
      <c r="AF380">
        <v>42361665</v>
      </c>
      <c r="AH380">
        <v>-427</v>
      </c>
      <c r="AI380">
        <v>-143899</v>
      </c>
      <c r="AJ380">
        <v>270</v>
      </c>
      <c r="AK380">
        <v>90990</v>
      </c>
      <c r="AL380">
        <v>42639019</v>
      </c>
      <c r="AN380">
        <v>-155</v>
      </c>
      <c r="AO380">
        <v>-52235</v>
      </c>
      <c r="AP380">
        <v>481</v>
      </c>
      <c r="AQ380">
        <v>162097</v>
      </c>
      <c r="AR380">
        <v>42824459</v>
      </c>
    </row>
    <row r="381" spans="5:44" x14ac:dyDescent="0.25">
      <c r="E381">
        <v>11</v>
      </c>
      <c r="F381">
        <v>378</v>
      </c>
      <c r="G381">
        <f>B2+TRUNC(32*E381*SIN(27/E381))</f>
        <v>-349</v>
      </c>
      <c r="H381">
        <f t="shared" si="26"/>
        <v>-88</v>
      </c>
      <c r="I381">
        <f t="shared" si="27"/>
        <v>-29656</v>
      </c>
      <c r="J381">
        <f>C2+TRUNC(32*E381*COS(27/E381))</f>
        <v>1694</v>
      </c>
      <c r="K381">
        <f t="shared" si="28"/>
        <v>423</v>
      </c>
      <c r="L381">
        <f t="shared" si="29"/>
        <v>142551</v>
      </c>
      <c r="M381">
        <f t="shared" si="30"/>
        <v>22908660</v>
      </c>
      <c r="P381">
        <v>86</v>
      </c>
      <c r="Q381">
        <v>28982</v>
      </c>
      <c r="R381">
        <v>498</v>
      </c>
      <c r="S381">
        <v>167826</v>
      </c>
      <c r="T381">
        <v>42959005</v>
      </c>
      <c r="V381">
        <v>491</v>
      </c>
      <c r="W381">
        <v>165467</v>
      </c>
      <c r="X381">
        <v>-112</v>
      </c>
      <c r="Y381">
        <v>-37744</v>
      </c>
      <c r="Z381">
        <v>42401830</v>
      </c>
      <c r="AB381">
        <v>481</v>
      </c>
      <c r="AC381">
        <v>162097</v>
      </c>
      <c r="AD381">
        <v>-151</v>
      </c>
      <c r="AE381">
        <v>-50887</v>
      </c>
      <c r="AF381">
        <v>42415334</v>
      </c>
      <c r="AH381">
        <v>-404</v>
      </c>
      <c r="AI381">
        <v>-136148</v>
      </c>
      <c r="AJ381">
        <v>304</v>
      </c>
      <c r="AK381">
        <v>102448</v>
      </c>
      <c r="AL381">
        <v>42674507</v>
      </c>
      <c r="AN381">
        <v>-72</v>
      </c>
      <c r="AO381">
        <v>-24264</v>
      </c>
      <c r="AP381">
        <v>500</v>
      </c>
      <c r="AQ381">
        <v>168500</v>
      </c>
      <c r="AR381">
        <v>42831747</v>
      </c>
    </row>
    <row r="382" spans="5:44" x14ac:dyDescent="0.25">
      <c r="E382">
        <v>11</v>
      </c>
      <c r="F382">
        <v>379</v>
      </c>
      <c r="G382">
        <f>B2+TRUNC(32*E382*SIN(28/E382))</f>
        <v>-375</v>
      </c>
      <c r="H382">
        <f t="shared" si="26"/>
        <v>-94</v>
      </c>
      <c r="I382">
        <f t="shared" si="27"/>
        <v>-31678</v>
      </c>
      <c r="J382">
        <f>C2+TRUNC(32*E382*COS(28/E382))</f>
        <v>1675</v>
      </c>
      <c r="K382">
        <f t="shared" si="28"/>
        <v>418</v>
      </c>
      <c r="L382">
        <f t="shared" si="29"/>
        <v>140866</v>
      </c>
      <c r="M382">
        <f t="shared" si="30"/>
        <v>22221796</v>
      </c>
      <c r="P382">
        <v>-71</v>
      </c>
      <c r="Q382">
        <v>-23927</v>
      </c>
      <c r="R382">
        <v>501</v>
      </c>
      <c r="S382">
        <v>168837</v>
      </c>
      <c r="T382">
        <v>42963766</v>
      </c>
      <c r="V382">
        <v>503</v>
      </c>
      <c r="W382">
        <v>169511</v>
      </c>
      <c r="X382">
        <v>-28</v>
      </c>
      <c r="Y382">
        <v>-9436</v>
      </c>
      <c r="Z382">
        <v>42450041</v>
      </c>
      <c r="AB382">
        <v>441</v>
      </c>
      <c r="AC382">
        <v>148617</v>
      </c>
      <c r="AD382">
        <v>-245</v>
      </c>
      <c r="AE382">
        <v>-82565</v>
      </c>
      <c r="AF382">
        <v>42441764</v>
      </c>
      <c r="AH382">
        <v>-457</v>
      </c>
      <c r="AI382">
        <v>-154009</v>
      </c>
      <c r="AJ382">
        <v>217</v>
      </c>
      <c r="AK382">
        <v>73129</v>
      </c>
      <c r="AL382">
        <v>42812147</v>
      </c>
      <c r="AN382">
        <v>-223</v>
      </c>
      <c r="AO382">
        <v>-75151</v>
      </c>
      <c r="AP382">
        <v>454</v>
      </c>
      <c r="AQ382">
        <v>152998</v>
      </c>
      <c r="AR382">
        <v>42899125</v>
      </c>
    </row>
    <row r="383" spans="5:44" x14ac:dyDescent="0.25">
      <c r="E383">
        <v>11</v>
      </c>
      <c r="F383">
        <v>380</v>
      </c>
      <c r="G383">
        <f>B2+TRUNC(32*E383*SIN(29/E383))</f>
        <v>-402</v>
      </c>
      <c r="H383">
        <f t="shared" si="26"/>
        <v>-101</v>
      </c>
      <c r="I383">
        <f t="shared" si="27"/>
        <v>-34037</v>
      </c>
      <c r="J383">
        <f>C2+TRUNC(32*E383*COS(29/E383))</f>
        <v>1658</v>
      </c>
      <c r="K383">
        <f t="shared" si="28"/>
        <v>414</v>
      </c>
      <c r="L383">
        <f t="shared" si="29"/>
        <v>139518</v>
      </c>
      <c r="M383">
        <f t="shared" si="30"/>
        <v>21686799</v>
      </c>
      <c r="P383">
        <v>-32</v>
      </c>
      <c r="Q383">
        <v>-10784</v>
      </c>
      <c r="R383">
        <v>505</v>
      </c>
      <c r="S383">
        <v>170185</v>
      </c>
      <c r="T383">
        <v>43119899</v>
      </c>
      <c r="V383">
        <v>503</v>
      </c>
      <c r="W383">
        <v>169511</v>
      </c>
      <c r="X383">
        <v>28</v>
      </c>
      <c r="Y383">
        <v>9436</v>
      </c>
      <c r="Z383">
        <v>42478066</v>
      </c>
      <c r="AB383">
        <v>429</v>
      </c>
      <c r="AC383">
        <v>144573</v>
      </c>
      <c r="AD383">
        <v>-266</v>
      </c>
      <c r="AE383">
        <v>-89642</v>
      </c>
      <c r="AF383">
        <v>42458256</v>
      </c>
      <c r="AH383">
        <v>-418</v>
      </c>
      <c r="AI383">
        <v>-140866</v>
      </c>
      <c r="AJ383">
        <v>285</v>
      </c>
      <c r="AK383">
        <v>96045</v>
      </c>
      <c r="AL383">
        <v>42980401</v>
      </c>
      <c r="AN383">
        <v>-112</v>
      </c>
      <c r="AO383">
        <v>-37744</v>
      </c>
      <c r="AP383">
        <v>493</v>
      </c>
      <c r="AQ383">
        <v>166141</v>
      </c>
      <c r="AR383">
        <v>43005265</v>
      </c>
    </row>
    <row r="384" spans="5:44" x14ac:dyDescent="0.25">
      <c r="E384">
        <v>11</v>
      </c>
      <c r="F384">
        <v>381</v>
      </c>
      <c r="G384">
        <f>B2+TRUNC(32*E384*SIN(30/E384))</f>
        <v>-431</v>
      </c>
      <c r="H384">
        <f t="shared" si="26"/>
        <v>-108</v>
      </c>
      <c r="I384">
        <f t="shared" si="27"/>
        <v>-36396</v>
      </c>
      <c r="J384">
        <f>C2+TRUNC(32*E384*COS(30/E384))</f>
        <v>1644</v>
      </c>
      <c r="K384">
        <f t="shared" si="28"/>
        <v>411</v>
      </c>
      <c r="L384">
        <f t="shared" si="29"/>
        <v>138507</v>
      </c>
      <c r="M384">
        <f t="shared" si="30"/>
        <v>21359142</v>
      </c>
      <c r="P384">
        <v>118</v>
      </c>
      <c r="Q384">
        <v>39766</v>
      </c>
      <c r="R384">
        <v>492</v>
      </c>
      <c r="S384">
        <v>165804</v>
      </c>
      <c r="T384">
        <v>43213689</v>
      </c>
      <c r="V384">
        <v>481</v>
      </c>
      <c r="W384">
        <v>162097</v>
      </c>
      <c r="X384">
        <v>-151</v>
      </c>
      <c r="Y384">
        <v>-50887</v>
      </c>
      <c r="Z384">
        <v>42495629</v>
      </c>
      <c r="AB384">
        <v>497</v>
      </c>
      <c r="AC384">
        <v>167489</v>
      </c>
      <c r="AD384">
        <v>-89</v>
      </c>
      <c r="AE384">
        <v>-29993</v>
      </c>
      <c r="AF384">
        <v>42591390</v>
      </c>
      <c r="AH384">
        <v>-374</v>
      </c>
      <c r="AI384">
        <v>-126038</v>
      </c>
      <c r="AJ384">
        <v>342</v>
      </c>
      <c r="AK384">
        <v>115254</v>
      </c>
      <c r="AL384">
        <v>43106262</v>
      </c>
      <c r="AN384">
        <v>-252</v>
      </c>
      <c r="AO384">
        <v>-84924</v>
      </c>
      <c r="AP384">
        <v>440</v>
      </c>
      <c r="AQ384">
        <v>148280</v>
      </c>
      <c r="AR384">
        <v>43193812</v>
      </c>
    </row>
    <row r="385" spans="5:44" x14ac:dyDescent="0.25">
      <c r="E385">
        <v>11</v>
      </c>
      <c r="F385">
        <v>382</v>
      </c>
      <c r="G385">
        <f>B2+TRUNC(32*E385*SIN(31/E385))</f>
        <v>-461</v>
      </c>
      <c r="H385">
        <f t="shared" si="26"/>
        <v>-116</v>
      </c>
      <c r="I385">
        <f t="shared" si="27"/>
        <v>-39092</v>
      </c>
      <c r="J385">
        <f>C2+TRUNC(32*E385*COS(31/E385))</f>
        <v>1633</v>
      </c>
      <c r="K385">
        <f t="shared" si="28"/>
        <v>408</v>
      </c>
      <c r="L385">
        <f t="shared" si="29"/>
        <v>137496</v>
      </c>
      <c r="M385">
        <f t="shared" si="30"/>
        <v>21222016</v>
      </c>
      <c r="P385">
        <v>55</v>
      </c>
      <c r="Q385">
        <v>18535</v>
      </c>
      <c r="R385">
        <v>504</v>
      </c>
      <c r="S385">
        <v>169848</v>
      </c>
      <c r="T385">
        <v>43308971</v>
      </c>
      <c r="V385">
        <v>503</v>
      </c>
      <c r="W385">
        <v>169511</v>
      </c>
      <c r="X385">
        <v>-36</v>
      </c>
      <c r="Y385">
        <v>-12132</v>
      </c>
      <c r="Z385">
        <v>42616998</v>
      </c>
      <c r="AB385">
        <v>392</v>
      </c>
      <c r="AC385">
        <v>132104</v>
      </c>
      <c r="AD385">
        <v>-318</v>
      </c>
      <c r="AE385">
        <v>-107166</v>
      </c>
      <c r="AF385">
        <v>42675050</v>
      </c>
      <c r="AH385">
        <v>-451</v>
      </c>
      <c r="AI385">
        <v>-151987</v>
      </c>
      <c r="AJ385">
        <v>232</v>
      </c>
      <c r="AK385">
        <v>78184</v>
      </c>
      <c r="AL385">
        <v>43324830</v>
      </c>
      <c r="AN385">
        <v>-136</v>
      </c>
      <c r="AO385">
        <v>-45832</v>
      </c>
      <c r="AP385">
        <v>488</v>
      </c>
      <c r="AQ385">
        <v>164456</v>
      </c>
      <c r="AR385">
        <v>43223955</v>
      </c>
    </row>
    <row r="386" spans="5:44" x14ac:dyDescent="0.25">
      <c r="E386">
        <v>11</v>
      </c>
      <c r="F386">
        <v>383</v>
      </c>
      <c r="G386">
        <f>B2+TRUNC(32*E386*SIN(32/E386))</f>
        <v>-491</v>
      </c>
      <c r="H386">
        <f t="shared" si="26"/>
        <v>-123</v>
      </c>
      <c r="I386">
        <f t="shared" si="27"/>
        <v>-41451</v>
      </c>
      <c r="J386">
        <f>C2+TRUNC(32*E386*COS(32/E386))</f>
        <v>1624</v>
      </c>
      <c r="K386">
        <f t="shared" si="28"/>
        <v>406</v>
      </c>
      <c r="L386">
        <f t="shared" si="29"/>
        <v>136822</v>
      </c>
      <c r="M386">
        <f t="shared" si="30"/>
        <v>21210917</v>
      </c>
      <c r="P386">
        <v>-6</v>
      </c>
      <c r="Q386">
        <v>-2022</v>
      </c>
      <c r="R386">
        <v>507</v>
      </c>
      <c r="S386">
        <v>170859</v>
      </c>
      <c r="T386">
        <v>43314510</v>
      </c>
      <c r="V386">
        <v>503</v>
      </c>
      <c r="W386">
        <v>169511</v>
      </c>
      <c r="X386">
        <v>36</v>
      </c>
      <c r="Y386">
        <v>12132</v>
      </c>
      <c r="Z386">
        <v>42653104</v>
      </c>
      <c r="AB386">
        <v>465</v>
      </c>
      <c r="AC386">
        <v>156705</v>
      </c>
      <c r="AD386">
        <v>-197</v>
      </c>
      <c r="AE386">
        <v>-66389</v>
      </c>
      <c r="AF386">
        <v>42781813</v>
      </c>
      <c r="AH386">
        <v>-439</v>
      </c>
      <c r="AI386">
        <v>-147943</v>
      </c>
      <c r="AJ386">
        <v>254</v>
      </c>
      <c r="AK386">
        <v>85598</v>
      </c>
      <c r="AL386">
        <v>43334604</v>
      </c>
      <c r="AN386">
        <v>-88</v>
      </c>
      <c r="AO386">
        <v>-29656</v>
      </c>
      <c r="AP386">
        <v>499</v>
      </c>
      <c r="AQ386">
        <v>168163</v>
      </c>
      <c r="AR386">
        <v>43269242</v>
      </c>
    </row>
    <row r="387" spans="5:44" x14ac:dyDescent="0.25">
      <c r="E387">
        <v>11</v>
      </c>
      <c r="F387">
        <v>384</v>
      </c>
      <c r="G387">
        <f>B2+TRUNC(32*E387*SIN(33/E387))</f>
        <v>-523</v>
      </c>
      <c r="H387">
        <f t="shared" si="26"/>
        <v>-131</v>
      </c>
      <c r="I387">
        <f t="shared" si="27"/>
        <v>-44147</v>
      </c>
      <c r="J387">
        <f>C2+TRUNC(32*E387*COS(33/E387))</f>
        <v>1618</v>
      </c>
      <c r="K387">
        <f t="shared" si="28"/>
        <v>404</v>
      </c>
      <c r="L387">
        <f t="shared" si="29"/>
        <v>136148</v>
      </c>
      <c r="M387">
        <f t="shared" si="30"/>
        <v>21402881</v>
      </c>
      <c r="P387">
        <v>-56</v>
      </c>
      <c r="Q387">
        <v>-18872</v>
      </c>
      <c r="R387">
        <v>504</v>
      </c>
      <c r="S387">
        <v>169848</v>
      </c>
      <c r="T387">
        <v>43393944</v>
      </c>
      <c r="V387">
        <v>459</v>
      </c>
      <c r="W387">
        <v>154683</v>
      </c>
      <c r="X387">
        <v>-211</v>
      </c>
      <c r="Y387">
        <v>-71107</v>
      </c>
      <c r="Z387">
        <v>42682325</v>
      </c>
      <c r="AB387">
        <v>453</v>
      </c>
      <c r="AC387">
        <v>152661</v>
      </c>
      <c r="AD387">
        <v>-224</v>
      </c>
      <c r="AE387">
        <v>-75488</v>
      </c>
      <c r="AF387">
        <v>42783006</v>
      </c>
      <c r="AH387">
        <v>-396</v>
      </c>
      <c r="AI387">
        <v>-133452</v>
      </c>
      <c r="AJ387">
        <v>318</v>
      </c>
      <c r="AK387">
        <v>107166</v>
      </c>
      <c r="AL387">
        <v>43510107</v>
      </c>
      <c r="AN387">
        <v>-194</v>
      </c>
      <c r="AO387">
        <v>-65378</v>
      </c>
      <c r="AP387">
        <v>468</v>
      </c>
      <c r="AQ387">
        <v>157716</v>
      </c>
      <c r="AR387">
        <v>43296421</v>
      </c>
    </row>
    <row r="388" spans="5:44" x14ac:dyDescent="0.25">
      <c r="E388">
        <v>11</v>
      </c>
      <c r="F388">
        <v>385</v>
      </c>
      <c r="G388">
        <f>B2+TRUNC(32*E388*SIN(34/E388))</f>
        <v>-555</v>
      </c>
      <c r="H388">
        <f t="shared" si="26"/>
        <v>-139</v>
      </c>
      <c r="I388">
        <f t="shared" si="27"/>
        <v>-46843</v>
      </c>
      <c r="J388">
        <f>C2+TRUNC(32*E388*COS(34/E388))</f>
        <v>1615</v>
      </c>
      <c r="K388">
        <f t="shared" si="28"/>
        <v>403</v>
      </c>
      <c r="L388">
        <f t="shared" si="29"/>
        <v>135811</v>
      </c>
      <c r="M388">
        <f t="shared" si="30"/>
        <v>21771556</v>
      </c>
      <c r="P388">
        <v>31</v>
      </c>
      <c r="Q388">
        <v>10447</v>
      </c>
      <c r="R388">
        <v>506</v>
      </c>
      <c r="S388">
        <v>170522</v>
      </c>
      <c r="T388">
        <v>43460813</v>
      </c>
      <c r="V388">
        <v>499</v>
      </c>
      <c r="W388">
        <v>168163</v>
      </c>
      <c r="X388">
        <v>-76</v>
      </c>
      <c r="Y388">
        <v>-25612</v>
      </c>
      <c r="Z388">
        <v>42707166</v>
      </c>
      <c r="AB388">
        <v>489</v>
      </c>
      <c r="AC388">
        <v>164793</v>
      </c>
      <c r="AD388">
        <v>-129</v>
      </c>
      <c r="AE388">
        <v>-43473</v>
      </c>
      <c r="AF388">
        <v>42826700</v>
      </c>
      <c r="AH388">
        <v>-475</v>
      </c>
      <c r="AI388">
        <v>-160075</v>
      </c>
      <c r="AJ388">
        <v>181</v>
      </c>
      <c r="AK388">
        <v>60997</v>
      </c>
      <c r="AL388">
        <v>43543823</v>
      </c>
      <c r="AN388">
        <v>-172</v>
      </c>
      <c r="AO388">
        <v>-57964</v>
      </c>
      <c r="AP388">
        <v>477</v>
      </c>
      <c r="AQ388">
        <v>160749</v>
      </c>
      <c r="AR388">
        <v>43346464</v>
      </c>
    </row>
    <row r="389" spans="5:44" x14ac:dyDescent="0.25">
      <c r="E389">
        <v>11</v>
      </c>
      <c r="F389">
        <v>386</v>
      </c>
      <c r="G389">
        <f>B2+TRUNC(32*E389*SIN(35/E389))</f>
        <v>-586</v>
      </c>
      <c r="H389">
        <f t="shared" si="26"/>
        <v>-147</v>
      </c>
      <c r="I389">
        <f t="shared" si="27"/>
        <v>-49539</v>
      </c>
      <c r="J389">
        <f>C2+TRUNC(32*E389*COS(35/E389))</f>
        <v>1615</v>
      </c>
      <c r="K389">
        <f t="shared" si="28"/>
        <v>403</v>
      </c>
      <c r="L389">
        <f t="shared" si="29"/>
        <v>135811</v>
      </c>
      <c r="M389">
        <f t="shared" si="30"/>
        <v>22302890</v>
      </c>
      <c r="P389">
        <v>79</v>
      </c>
      <c r="Q389">
        <v>26623</v>
      </c>
      <c r="R389">
        <v>501</v>
      </c>
      <c r="S389">
        <v>168837</v>
      </c>
      <c r="T389">
        <v>43634754</v>
      </c>
      <c r="V389">
        <v>503</v>
      </c>
      <c r="W389">
        <v>169511</v>
      </c>
      <c r="X389">
        <v>-44</v>
      </c>
      <c r="Y389">
        <v>-14828</v>
      </c>
      <c r="Z389">
        <v>42827160</v>
      </c>
      <c r="AB389">
        <v>417</v>
      </c>
      <c r="AC389">
        <v>140529</v>
      </c>
      <c r="AD389">
        <v>-287</v>
      </c>
      <c r="AE389">
        <v>-96719</v>
      </c>
      <c r="AF389">
        <v>42891999</v>
      </c>
      <c r="AH389">
        <v>-480</v>
      </c>
      <c r="AI389">
        <v>-161760</v>
      </c>
      <c r="AJ389">
        <v>166</v>
      </c>
      <c r="AK389">
        <v>55942</v>
      </c>
      <c r="AL389">
        <v>43555480</v>
      </c>
      <c r="AN389">
        <v>-217</v>
      </c>
      <c r="AO389">
        <v>-73129</v>
      </c>
      <c r="AP389">
        <v>459</v>
      </c>
      <c r="AQ389">
        <v>154683</v>
      </c>
      <c r="AR389">
        <v>43591030</v>
      </c>
    </row>
    <row r="390" spans="5:44" x14ac:dyDescent="0.25">
      <c r="E390">
        <v>11</v>
      </c>
      <c r="F390">
        <v>387</v>
      </c>
      <c r="G390">
        <f>B2+TRUNC(32*E390*SIN(36/E390))</f>
        <v>-618</v>
      </c>
      <c r="H390">
        <f t="shared" ref="H390:H453" si="31">FLOOR(G390/4,1)</f>
        <v>-155</v>
      </c>
      <c r="I390">
        <f t="shared" ref="I390:I453" si="32">H390*337</f>
        <v>-52235</v>
      </c>
      <c r="J390">
        <f>C2+TRUNC(32*E390*COS(36/E390))</f>
        <v>1618</v>
      </c>
      <c r="K390">
        <f t="shared" ref="K390:K453" si="33">FLOOR(J390/4,1)</f>
        <v>404</v>
      </c>
      <c r="L390">
        <f t="shared" ref="L390:L453" si="34">K390*337</f>
        <v>136148</v>
      </c>
      <c r="M390">
        <f t="shared" si="30"/>
        <v>23037665</v>
      </c>
      <c r="P390">
        <v>110</v>
      </c>
      <c r="Q390">
        <v>37070</v>
      </c>
      <c r="R390">
        <v>496</v>
      </c>
      <c r="S390">
        <v>167152</v>
      </c>
      <c r="T390">
        <v>43718649</v>
      </c>
      <c r="V390">
        <v>487</v>
      </c>
      <c r="W390">
        <v>164119</v>
      </c>
      <c r="X390">
        <v>-136</v>
      </c>
      <c r="Y390">
        <v>-45832</v>
      </c>
      <c r="Z390">
        <v>42837339</v>
      </c>
      <c r="AB390">
        <v>497</v>
      </c>
      <c r="AC390">
        <v>167489</v>
      </c>
      <c r="AD390">
        <v>-98</v>
      </c>
      <c r="AE390">
        <v>-33026</v>
      </c>
      <c r="AF390">
        <v>43106368</v>
      </c>
      <c r="AH390">
        <v>-411</v>
      </c>
      <c r="AI390">
        <v>-138507</v>
      </c>
      <c r="AJ390">
        <v>299</v>
      </c>
      <c r="AK390">
        <v>100763</v>
      </c>
      <c r="AL390">
        <v>43625179</v>
      </c>
      <c r="AN390">
        <v>-245</v>
      </c>
      <c r="AO390">
        <v>-82565</v>
      </c>
      <c r="AP390">
        <v>445</v>
      </c>
      <c r="AQ390">
        <v>149965</v>
      </c>
      <c r="AR390">
        <v>43674164</v>
      </c>
    </row>
    <row r="391" spans="5:44" x14ac:dyDescent="0.25">
      <c r="E391">
        <v>11</v>
      </c>
      <c r="F391">
        <v>388</v>
      </c>
      <c r="G391">
        <f>B2+TRUNC(32*E391*SIN(37/E391))</f>
        <v>-649</v>
      </c>
      <c r="H391">
        <f t="shared" si="31"/>
        <v>-163</v>
      </c>
      <c r="I391">
        <f t="shared" si="32"/>
        <v>-54931</v>
      </c>
      <c r="J391">
        <f>C2+TRUNC(32*E391*COS(37/E391))</f>
        <v>1623</v>
      </c>
      <c r="K391">
        <f t="shared" si="33"/>
        <v>405</v>
      </c>
      <c r="L391">
        <f t="shared" si="34"/>
        <v>136485</v>
      </c>
      <c r="M391">
        <f t="shared" si="30"/>
        <v>23897706</v>
      </c>
      <c r="P391">
        <v>-95</v>
      </c>
      <c r="Q391">
        <v>-32015</v>
      </c>
      <c r="R391">
        <v>499</v>
      </c>
      <c r="S391">
        <v>168163</v>
      </c>
      <c r="T391">
        <v>43885876</v>
      </c>
      <c r="V391">
        <v>502</v>
      </c>
      <c r="W391">
        <v>169174</v>
      </c>
      <c r="X391">
        <v>-60</v>
      </c>
      <c r="Y391">
        <v>-20220</v>
      </c>
      <c r="Z391">
        <v>43049660</v>
      </c>
      <c r="AB391">
        <v>398</v>
      </c>
      <c r="AC391">
        <v>134126</v>
      </c>
      <c r="AD391">
        <v>-313</v>
      </c>
      <c r="AE391">
        <v>-105481</v>
      </c>
      <c r="AF391">
        <v>43170681</v>
      </c>
      <c r="AH391">
        <v>-469</v>
      </c>
      <c r="AI391">
        <v>-158053</v>
      </c>
      <c r="AJ391">
        <v>196</v>
      </c>
      <c r="AK391">
        <v>66052</v>
      </c>
      <c r="AL391">
        <v>43625517</v>
      </c>
      <c r="AN391">
        <v>-33</v>
      </c>
      <c r="AO391">
        <v>-11121</v>
      </c>
      <c r="AP391">
        <v>507</v>
      </c>
      <c r="AQ391">
        <v>170859</v>
      </c>
      <c r="AR391">
        <v>43739324</v>
      </c>
    </row>
    <row r="392" spans="5:44" x14ac:dyDescent="0.25">
      <c r="E392">
        <v>11</v>
      </c>
      <c r="F392">
        <v>389</v>
      </c>
      <c r="G392">
        <f>B2+TRUNC(32*E392*SIN(38/E392))</f>
        <v>-680</v>
      </c>
      <c r="H392">
        <f t="shared" si="31"/>
        <v>-170</v>
      </c>
      <c r="I392">
        <f t="shared" si="32"/>
        <v>-57290</v>
      </c>
      <c r="J392">
        <f>C2+TRUNC(32*E392*COS(38/E392))</f>
        <v>1632</v>
      </c>
      <c r="K392">
        <f t="shared" si="33"/>
        <v>408</v>
      </c>
      <c r="L392">
        <f t="shared" si="34"/>
        <v>137496</v>
      </c>
      <c r="M392">
        <f t="shared" si="30"/>
        <v>25013185</v>
      </c>
      <c r="P392">
        <v>-111</v>
      </c>
      <c r="Q392">
        <v>-37407</v>
      </c>
      <c r="R392">
        <v>496</v>
      </c>
      <c r="S392">
        <v>167152</v>
      </c>
      <c r="T392">
        <v>43886809</v>
      </c>
      <c r="V392">
        <v>503</v>
      </c>
      <c r="W392">
        <v>169511</v>
      </c>
      <c r="X392">
        <v>-52</v>
      </c>
      <c r="Y392">
        <v>-17524</v>
      </c>
      <c r="Z392">
        <v>43080844</v>
      </c>
      <c r="AB392">
        <v>481</v>
      </c>
      <c r="AC392">
        <v>162097</v>
      </c>
      <c r="AD392">
        <v>-160</v>
      </c>
      <c r="AE392">
        <v>-53920</v>
      </c>
      <c r="AF392">
        <v>43299958</v>
      </c>
      <c r="AH392">
        <v>-381</v>
      </c>
      <c r="AI392">
        <v>-128397</v>
      </c>
      <c r="AJ392">
        <v>337</v>
      </c>
      <c r="AK392">
        <v>113569</v>
      </c>
      <c r="AL392">
        <v>43798665</v>
      </c>
      <c r="AN392">
        <v>-49</v>
      </c>
      <c r="AO392">
        <v>-16513</v>
      </c>
      <c r="AP392">
        <v>506</v>
      </c>
      <c r="AQ392">
        <v>170522</v>
      </c>
      <c r="AR392">
        <v>43746583</v>
      </c>
    </row>
    <row r="393" spans="5:44" x14ac:dyDescent="0.25">
      <c r="E393">
        <v>11</v>
      </c>
      <c r="F393">
        <v>390</v>
      </c>
      <c r="G393">
        <f>B2+TRUNC(32*E393*SIN(39/E393))</f>
        <v>-710</v>
      </c>
      <c r="H393">
        <f t="shared" si="31"/>
        <v>-178</v>
      </c>
      <c r="I393">
        <f t="shared" si="32"/>
        <v>-59986</v>
      </c>
      <c r="J393">
        <f>C2+TRUNC(32*E393*COS(39/E393))</f>
        <v>1643</v>
      </c>
      <c r="K393">
        <f t="shared" si="33"/>
        <v>410</v>
      </c>
      <c r="L393">
        <f t="shared" si="34"/>
        <v>138170</v>
      </c>
      <c r="M393">
        <f t="shared" si="30"/>
        <v>26272579</v>
      </c>
      <c r="P393">
        <v>7</v>
      </c>
      <c r="Q393">
        <v>2359</v>
      </c>
      <c r="R393">
        <v>508</v>
      </c>
      <c r="S393">
        <v>171196</v>
      </c>
      <c r="T393">
        <v>43921179</v>
      </c>
      <c r="V393">
        <v>497</v>
      </c>
      <c r="W393">
        <v>167489</v>
      </c>
      <c r="X393">
        <v>-97</v>
      </c>
      <c r="Y393">
        <v>-32689</v>
      </c>
      <c r="Z393">
        <v>43292315</v>
      </c>
      <c r="AB393">
        <v>435</v>
      </c>
      <c r="AC393">
        <v>146595</v>
      </c>
      <c r="AD393">
        <v>-260</v>
      </c>
      <c r="AE393">
        <v>-87620</v>
      </c>
      <c r="AF393">
        <v>43300211</v>
      </c>
      <c r="AH393">
        <v>-486</v>
      </c>
      <c r="AI393">
        <v>-163782</v>
      </c>
      <c r="AJ393">
        <v>151</v>
      </c>
      <c r="AK393">
        <v>50887</v>
      </c>
      <c r="AL393">
        <v>43822048</v>
      </c>
      <c r="AN393">
        <v>-128</v>
      </c>
      <c r="AO393">
        <v>-43136</v>
      </c>
      <c r="AP393">
        <v>492</v>
      </c>
      <c r="AQ393">
        <v>165804</v>
      </c>
      <c r="AR393">
        <v>43876973</v>
      </c>
    </row>
    <row r="394" spans="5:44" x14ac:dyDescent="0.25">
      <c r="E394">
        <v>11</v>
      </c>
      <c r="F394">
        <v>391</v>
      </c>
      <c r="G394">
        <f>B2+TRUNC(32*E394*SIN(40/E394))</f>
        <v>-739</v>
      </c>
      <c r="H394">
        <f t="shared" si="31"/>
        <v>-185</v>
      </c>
      <c r="I394">
        <f t="shared" si="32"/>
        <v>-62345</v>
      </c>
      <c r="J394">
        <f>C2+TRUNC(32*E394*COS(40/E394))</f>
        <v>1657</v>
      </c>
      <c r="K394">
        <f t="shared" si="33"/>
        <v>414</v>
      </c>
      <c r="L394">
        <f t="shared" si="34"/>
        <v>139518</v>
      </c>
      <c r="M394">
        <f t="shared" si="30"/>
        <v>27739519</v>
      </c>
      <c r="P394">
        <v>-127</v>
      </c>
      <c r="Q394">
        <v>-42799</v>
      </c>
      <c r="R394">
        <v>493</v>
      </c>
      <c r="S394">
        <v>166141</v>
      </c>
      <c r="T394">
        <v>43979604</v>
      </c>
      <c r="V394">
        <v>503</v>
      </c>
      <c r="W394">
        <v>169511</v>
      </c>
      <c r="X394">
        <v>-60</v>
      </c>
      <c r="Y394">
        <v>-20220</v>
      </c>
      <c r="Z394">
        <v>43378430</v>
      </c>
      <c r="AB394">
        <v>463</v>
      </c>
      <c r="AC394">
        <v>156031</v>
      </c>
      <c r="AD394">
        <v>-206</v>
      </c>
      <c r="AE394">
        <v>-69422</v>
      </c>
      <c r="AF394">
        <v>43306928</v>
      </c>
      <c r="AH394">
        <v>-434</v>
      </c>
      <c r="AI394">
        <v>-146258</v>
      </c>
      <c r="AJ394">
        <v>266</v>
      </c>
      <c r="AK394">
        <v>89642</v>
      </c>
      <c r="AL394">
        <v>43824696</v>
      </c>
      <c r="AN394">
        <v>-17</v>
      </c>
      <c r="AO394">
        <v>-5729</v>
      </c>
      <c r="AP394">
        <v>508</v>
      </c>
      <c r="AQ394">
        <v>171196</v>
      </c>
      <c r="AR394">
        <v>43906653</v>
      </c>
    </row>
    <row r="395" spans="5:44" x14ac:dyDescent="0.25">
      <c r="E395">
        <v>11</v>
      </c>
      <c r="F395">
        <v>392</v>
      </c>
      <c r="G395">
        <f>B2+TRUNC(32*E395*SIN(41/E395))</f>
        <v>-766</v>
      </c>
      <c r="H395">
        <f t="shared" si="31"/>
        <v>-192</v>
      </c>
      <c r="I395">
        <f t="shared" si="32"/>
        <v>-64704</v>
      </c>
      <c r="J395">
        <f>C2+TRUNC(32*E395*COS(41/E395))</f>
        <v>1673</v>
      </c>
      <c r="K395">
        <f t="shared" si="33"/>
        <v>418</v>
      </c>
      <c r="L395">
        <f t="shared" si="34"/>
        <v>140866</v>
      </c>
      <c r="M395">
        <f t="shared" ref="M395:M458" si="35">TRUNC((G395^2+J395^2)^2/390625)</f>
        <v>29344929</v>
      </c>
      <c r="P395">
        <v>-16</v>
      </c>
      <c r="Q395">
        <v>-5392</v>
      </c>
      <c r="R395">
        <v>508</v>
      </c>
      <c r="S395">
        <v>171196</v>
      </c>
      <c r="T395">
        <v>43984888</v>
      </c>
      <c r="V395">
        <v>492</v>
      </c>
      <c r="W395">
        <v>165804</v>
      </c>
      <c r="X395">
        <v>-121</v>
      </c>
      <c r="Y395">
        <v>-40777</v>
      </c>
      <c r="Z395">
        <v>43435417</v>
      </c>
      <c r="AB395">
        <v>473</v>
      </c>
      <c r="AC395">
        <v>159401</v>
      </c>
      <c r="AD395">
        <v>-182</v>
      </c>
      <c r="AE395">
        <v>-61334</v>
      </c>
      <c r="AF395">
        <v>43316047</v>
      </c>
      <c r="AH395">
        <v>-359</v>
      </c>
      <c r="AI395">
        <v>-120983</v>
      </c>
      <c r="AJ395">
        <v>360</v>
      </c>
      <c r="AK395">
        <v>121320</v>
      </c>
      <c r="AL395">
        <v>43908625</v>
      </c>
      <c r="AN395">
        <v>-149</v>
      </c>
      <c r="AO395">
        <v>-50213</v>
      </c>
      <c r="AP395">
        <v>486</v>
      </c>
      <c r="AQ395">
        <v>163782</v>
      </c>
      <c r="AR395">
        <v>43922579</v>
      </c>
    </row>
    <row r="396" spans="5:44" x14ac:dyDescent="0.25">
      <c r="E396">
        <v>11</v>
      </c>
      <c r="F396">
        <v>393</v>
      </c>
      <c r="G396">
        <f>B2+TRUNC(32*E396*SIN(42/E396))</f>
        <v>-792</v>
      </c>
      <c r="H396">
        <f t="shared" si="31"/>
        <v>-198</v>
      </c>
      <c r="I396">
        <f t="shared" si="32"/>
        <v>-66726</v>
      </c>
      <c r="J396">
        <f>C2+TRUNC(32*E396*COS(42/E396))</f>
        <v>1692</v>
      </c>
      <c r="K396">
        <f t="shared" si="33"/>
        <v>423</v>
      </c>
      <c r="L396">
        <f t="shared" si="34"/>
        <v>142551</v>
      </c>
      <c r="M396">
        <f t="shared" si="35"/>
        <v>31183343</v>
      </c>
      <c r="P396">
        <v>-40</v>
      </c>
      <c r="Q396">
        <v>-13480</v>
      </c>
      <c r="R396">
        <v>507</v>
      </c>
      <c r="S396">
        <v>170859</v>
      </c>
      <c r="T396">
        <v>44088006</v>
      </c>
      <c r="V396">
        <v>476</v>
      </c>
      <c r="W396">
        <v>160412</v>
      </c>
      <c r="X396">
        <v>-175</v>
      </c>
      <c r="Y396">
        <v>-58975</v>
      </c>
      <c r="Z396">
        <v>43565280</v>
      </c>
      <c r="AB396">
        <v>447</v>
      </c>
      <c r="AC396">
        <v>150639</v>
      </c>
      <c r="AD396">
        <v>-240</v>
      </c>
      <c r="AE396">
        <v>-80880</v>
      </c>
      <c r="AF396">
        <v>43377925</v>
      </c>
      <c r="AH396">
        <v>-463</v>
      </c>
      <c r="AI396">
        <v>-156031</v>
      </c>
      <c r="AJ396">
        <v>211</v>
      </c>
      <c r="AK396">
        <v>71107</v>
      </c>
      <c r="AL396">
        <v>43960697</v>
      </c>
      <c r="AN396">
        <v>-104</v>
      </c>
      <c r="AO396">
        <v>-35048</v>
      </c>
      <c r="AP396">
        <v>498</v>
      </c>
      <c r="AQ396">
        <v>167826</v>
      </c>
      <c r="AR396">
        <v>43968017</v>
      </c>
    </row>
    <row r="397" spans="5:44" x14ac:dyDescent="0.25">
      <c r="E397">
        <v>11</v>
      </c>
      <c r="F397">
        <v>394</v>
      </c>
      <c r="G397">
        <f>B2+TRUNC(32*E397*SIN(43/E397))</f>
        <v>-816</v>
      </c>
      <c r="H397">
        <f t="shared" si="31"/>
        <v>-204</v>
      </c>
      <c r="I397">
        <f t="shared" si="32"/>
        <v>-68748</v>
      </c>
      <c r="J397">
        <f>C2+TRUNC(32*E397*COS(43/E397))</f>
        <v>1713</v>
      </c>
      <c r="K397">
        <f t="shared" si="33"/>
        <v>428</v>
      </c>
      <c r="L397">
        <f t="shared" si="34"/>
        <v>144236</v>
      </c>
      <c r="M397">
        <f t="shared" si="35"/>
        <v>33181747</v>
      </c>
      <c r="P397">
        <v>-80</v>
      </c>
      <c r="Q397">
        <v>-26960</v>
      </c>
      <c r="R397">
        <v>503</v>
      </c>
      <c r="S397">
        <v>169511</v>
      </c>
      <c r="T397">
        <v>44146095</v>
      </c>
      <c r="V397">
        <v>471</v>
      </c>
      <c r="W397">
        <v>158727</v>
      </c>
      <c r="X397">
        <v>-190</v>
      </c>
      <c r="Y397">
        <v>-64030</v>
      </c>
      <c r="Z397">
        <v>43650990</v>
      </c>
      <c r="AB397">
        <v>489</v>
      </c>
      <c r="AC397">
        <v>164793</v>
      </c>
      <c r="AD397">
        <v>-137</v>
      </c>
      <c r="AE397">
        <v>-46169</v>
      </c>
      <c r="AF397">
        <v>43563062</v>
      </c>
      <c r="AH397">
        <v>-446</v>
      </c>
      <c r="AI397">
        <v>-150302</v>
      </c>
      <c r="AJ397">
        <v>247</v>
      </c>
      <c r="AK397">
        <v>83239</v>
      </c>
      <c r="AL397">
        <v>44091342</v>
      </c>
      <c r="AN397">
        <v>-65</v>
      </c>
      <c r="AO397">
        <v>-21905</v>
      </c>
      <c r="AP397">
        <v>505</v>
      </c>
      <c r="AQ397">
        <v>170185</v>
      </c>
      <c r="AR397">
        <v>44014180</v>
      </c>
    </row>
    <row r="398" spans="5:44" x14ac:dyDescent="0.25">
      <c r="E398">
        <v>11</v>
      </c>
      <c r="F398">
        <v>395</v>
      </c>
      <c r="G398">
        <f>B2+TRUNC(32*E398*SIN(44/E398))</f>
        <v>-838</v>
      </c>
      <c r="H398">
        <f t="shared" si="31"/>
        <v>-210</v>
      </c>
      <c r="I398">
        <f t="shared" si="32"/>
        <v>-70770</v>
      </c>
      <c r="J398">
        <f>C2+TRUNC(32*E398*COS(44/E398))</f>
        <v>1736</v>
      </c>
      <c r="K398">
        <f t="shared" si="33"/>
        <v>434</v>
      </c>
      <c r="L398">
        <f t="shared" si="34"/>
        <v>146258</v>
      </c>
      <c r="M398">
        <f t="shared" si="35"/>
        <v>35349017</v>
      </c>
      <c r="P398">
        <v>47</v>
      </c>
      <c r="Q398">
        <v>15839</v>
      </c>
      <c r="R398">
        <v>507</v>
      </c>
      <c r="S398">
        <v>170859</v>
      </c>
      <c r="T398">
        <v>44246570</v>
      </c>
      <c r="V398">
        <v>503</v>
      </c>
      <c r="W398">
        <v>169511</v>
      </c>
      <c r="X398">
        <v>-68</v>
      </c>
      <c r="Y398">
        <v>-22916</v>
      </c>
      <c r="Z398">
        <v>43720363</v>
      </c>
      <c r="AB398">
        <v>423</v>
      </c>
      <c r="AC398">
        <v>142551</v>
      </c>
      <c r="AD398">
        <v>-281</v>
      </c>
      <c r="AE398">
        <v>-94697</v>
      </c>
      <c r="AF398">
        <v>43610237</v>
      </c>
      <c r="AH398">
        <v>-425</v>
      </c>
      <c r="AI398">
        <v>-143225</v>
      </c>
      <c r="AJ398">
        <v>280</v>
      </c>
      <c r="AK398">
        <v>94360</v>
      </c>
      <c r="AL398">
        <v>44113592</v>
      </c>
      <c r="AN398">
        <v>-188</v>
      </c>
      <c r="AO398">
        <v>-63356</v>
      </c>
      <c r="AP398">
        <v>473</v>
      </c>
      <c r="AQ398">
        <v>159401</v>
      </c>
      <c r="AR398">
        <v>44164531</v>
      </c>
    </row>
    <row r="399" spans="5:44" x14ac:dyDescent="0.25">
      <c r="E399">
        <v>11</v>
      </c>
      <c r="F399">
        <v>396</v>
      </c>
      <c r="G399">
        <f>B2+TRUNC(32*E399*SIN(45/E399))</f>
        <v>-858</v>
      </c>
      <c r="H399">
        <f t="shared" si="31"/>
        <v>-215</v>
      </c>
      <c r="I399">
        <f t="shared" si="32"/>
        <v>-72455</v>
      </c>
      <c r="J399">
        <f>C2+TRUNC(32*E399*COS(45/E399))</f>
        <v>1762</v>
      </c>
      <c r="K399">
        <f t="shared" si="33"/>
        <v>440</v>
      </c>
      <c r="L399">
        <f t="shared" si="34"/>
        <v>148280</v>
      </c>
      <c r="M399">
        <f t="shared" si="35"/>
        <v>37764623</v>
      </c>
      <c r="P399">
        <v>103</v>
      </c>
      <c r="Q399">
        <v>34711</v>
      </c>
      <c r="R399">
        <v>499</v>
      </c>
      <c r="S399">
        <v>168163</v>
      </c>
      <c r="T399">
        <v>44339574</v>
      </c>
      <c r="V399">
        <v>482</v>
      </c>
      <c r="W399">
        <v>162434</v>
      </c>
      <c r="X399">
        <v>-160</v>
      </c>
      <c r="Y399">
        <v>-53920</v>
      </c>
      <c r="Z399">
        <v>43733800</v>
      </c>
      <c r="AB399">
        <v>497</v>
      </c>
      <c r="AC399">
        <v>167489</v>
      </c>
      <c r="AD399">
        <v>-106</v>
      </c>
      <c r="AE399">
        <v>-35722</v>
      </c>
      <c r="AF399">
        <v>43688356</v>
      </c>
      <c r="AH399">
        <v>-458</v>
      </c>
      <c r="AI399">
        <v>-154346</v>
      </c>
      <c r="AJ399">
        <v>226</v>
      </c>
      <c r="AK399">
        <v>76162</v>
      </c>
      <c r="AL399">
        <v>44393244</v>
      </c>
      <c r="AN399">
        <v>-239</v>
      </c>
      <c r="AO399">
        <v>-80543</v>
      </c>
      <c r="AP399">
        <v>450</v>
      </c>
      <c r="AQ399">
        <v>151650</v>
      </c>
      <c r="AR399">
        <v>44322039</v>
      </c>
    </row>
    <row r="400" spans="5:44" x14ac:dyDescent="0.25">
      <c r="E400">
        <v>11</v>
      </c>
      <c r="F400">
        <v>397</v>
      </c>
      <c r="G400">
        <f>B2+TRUNC(32*E400*SIN(46/E400))</f>
        <v>-875</v>
      </c>
      <c r="H400">
        <f t="shared" si="31"/>
        <v>-219</v>
      </c>
      <c r="I400">
        <f t="shared" si="32"/>
        <v>-73803</v>
      </c>
      <c r="J400">
        <f>C2+TRUNC(32*E400*COS(46/E400))</f>
        <v>1788</v>
      </c>
      <c r="K400">
        <f t="shared" si="33"/>
        <v>447</v>
      </c>
      <c r="L400">
        <f t="shared" si="34"/>
        <v>150639</v>
      </c>
      <c r="M400">
        <f t="shared" si="35"/>
        <v>40196999</v>
      </c>
      <c r="P400">
        <v>71</v>
      </c>
      <c r="Q400">
        <v>23927</v>
      </c>
      <c r="R400">
        <v>505</v>
      </c>
      <c r="S400">
        <v>170185</v>
      </c>
      <c r="T400">
        <v>44435278</v>
      </c>
      <c r="V400">
        <v>465</v>
      </c>
      <c r="W400">
        <v>156705</v>
      </c>
      <c r="X400">
        <v>-205</v>
      </c>
      <c r="Y400">
        <v>-69085</v>
      </c>
      <c r="Z400">
        <v>43830861</v>
      </c>
      <c r="AB400">
        <v>405</v>
      </c>
      <c r="AC400">
        <v>136485</v>
      </c>
      <c r="AD400">
        <v>-307</v>
      </c>
      <c r="AE400">
        <v>-103459</v>
      </c>
      <c r="AF400">
        <v>43716089</v>
      </c>
      <c r="AH400">
        <v>-403</v>
      </c>
      <c r="AI400">
        <v>-135811</v>
      </c>
      <c r="AJ400">
        <v>313</v>
      </c>
      <c r="AK400">
        <v>105481</v>
      </c>
      <c r="AL400">
        <v>44454222</v>
      </c>
      <c r="AN400">
        <v>-81</v>
      </c>
      <c r="AO400">
        <v>-27297</v>
      </c>
      <c r="AP400">
        <v>503</v>
      </c>
      <c r="AQ400">
        <v>169511</v>
      </c>
      <c r="AR400">
        <v>44371926</v>
      </c>
    </row>
    <row r="401" spans="5:44" x14ac:dyDescent="0.25">
      <c r="E401">
        <v>11</v>
      </c>
      <c r="F401">
        <v>398</v>
      </c>
      <c r="G401">
        <f>B2+TRUNC(32*E401*SIN(47/E401))</f>
        <v>-890</v>
      </c>
      <c r="H401">
        <f t="shared" si="31"/>
        <v>-223</v>
      </c>
      <c r="I401">
        <f t="shared" si="32"/>
        <v>-75151</v>
      </c>
      <c r="J401">
        <f>C2+TRUNC(32*E401*COS(47/E401))</f>
        <v>1817</v>
      </c>
      <c r="K401">
        <f t="shared" si="33"/>
        <v>454</v>
      </c>
      <c r="L401">
        <f t="shared" si="34"/>
        <v>152998</v>
      </c>
      <c r="M401">
        <f t="shared" si="35"/>
        <v>42899125</v>
      </c>
      <c r="P401">
        <v>23</v>
      </c>
      <c r="Q401">
        <v>7751</v>
      </c>
      <c r="R401">
        <v>509</v>
      </c>
      <c r="S401">
        <v>171533</v>
      </c>
      <c r="T401">
        <v>44441870</v>
      </c>
      <c r="V401">
        <v>501</v>
      </c>
      <c r="W401">
        <v>168837</v>
      </c>
      <c r="X401">
        <v>-84</v>
      </c>
      <c r="Y401">
        <v>-28308</v>
      </c>
      <c r="Z401">
        <v>43883184</v>
      </c>
      <c r="AB401">
        <v>459</v>
      </c>
      <c r="AC401">
        <v>154683</v>
      </c>
      <c r="AD401">
        <v>-218</v>
      </c>
      <c r="AE401">
        <v>-73466</v>
      </c>
      <c r="AF401">
        <v>43848298</v>
      </c>
      <c r="AH401">
        <v>-366</v>
      </c>
      <c r="AI401">
        <v>-123342</v>
      </c>
      <c r="AJ401">
        <v>356</v>
      </c>
      <c r="AK401">
        <v>119972</v>
      </c>
      <c r="AL401">
        <v>44536808</v>
      </c>
      <c r="AN401">
        <v>-210</v>
      </c>
      <c r="AO401">
        <v>-70770</v>
      </c>
      <c r="AP401">
        <v>465</v>
      </c>
      <c r="AQ401">
        <v>156705</v>
      </c>
      <c r="AR401">
        <v>44377362</v>
      </c>
    </row>
    <row r="402" spans="5:44" x14ac:dyDescent="0.25">
      <c r="E402">
        <v>11</v>
      </c>
      <c r="F402">
        <v>399</v>
      </c>
      <c r="G402">
        <f>B2+TRUNC(32*E402*SIN(48/E402))</f>
        <v>-902</v>
      </c>
      <c r="H402">
        <f t="shared" si="31"/>
        <v>-226</v>
      </c>
      <c r="I402">
        <f t="shared" si="32"/>
        <v>-76162</v>
      </c>
      <c r="J402">
        <f>C2+TRUNC(32*E402*COS(48/E402))</f>
        <v>1846</v>
      </c>
      <c r="K402">
        <f t="shared" si="33"/>
        <v>461</v>
      </c>
      <c r="L402">
        <f t="shared" si="34"/>
        <v>155357</v>
      </c>
      <c r="M402">
        <f t="shared" si="35"/>
        <v>45618028</v>
      </c>
      <c r="P402">
        <v>-64</v>
      </c>
      <c r="Q402">
        <v>-21568</v>
      </c>
      <c r="R402">
        <v>506</v>
      </c>
      <c r="S402">
        <v>170522</v>
      </c>
      <c r="T402">
        <v>44509200</v>
      </c>
      <c r="V402">
        <v>488</v>
      </c>
      <c r="W402">
        <v>164456</v>
      </c>
      <c r="X402">
        <v>-145</v>
      </c>
      <c r="Y402">
        <v>-48865</v>
      </c>
      <c r="Z402">
        <v>43994990</v>
      </c>
      <c r="AB402">
        <v>465</v>
      </c>
      <c r="AC402">
        <v>156705</v>
      </c>
      <c r="AD402">
        <v>-205</v>
      </c>
      <c r="AE402">
        <v>-69085</v>
      </c>
      <c r="AF402">
        <v>43865591</v>
      </c>
      <c r="AH402">
        <v>-388</v>
      </c>
      <c r="AI402">
        <v>-130756</v>
      </c>
      <c r="AJ402">
        <v>332</v>
      </c>
      <c r="AK402">
        <v>111884</v>
      </c>
      <c r="AL402">
        <v>44602330</v>
      </c>
      <c r="AN402">
        <v>-166</v>
      </c>
      <c r="AO402">
        <v>-55942</v>
      </c>
      <c r="AP402">
        <v>482</v>
      </c>
      <c r="AQ402">
        <v>162434</v>
      </c>
      <c r="AR402">
        <v>44423440</v>
      </c>
    </row>
    <row r="403" spans="5:44" x14ac:dyDescent="0.25">
      <c r="E403">
        <v>11</v>
      </c>
      <c r="F403">
        <v>400</v>
      </c>
      <c r="G403">
        <f>B2+TRUNC(32*E403*SIN(49/E403))</f>
        <v>-912</v>
      </c>
      <c r="H403">
        <f t="shared" si="31"/>
        <v>-228</v>
      </c>
      <c r="I403">
        <f t="shared" si="32"/>
        <v>-76836</v>
      </c>
      <c r="J403">
        <f>C2+TRUNC(32*E403*COS(49/E403))</f>
        <v>1877</v>
      </c>
      <c r="K403">
        <f t="shared" si="33"/>
        <v>469</v>
      </c>
      <c r="L403">
        <f t="shared" si="34"/>
        <v>158053</v>
      </c>
      <c r="M403">
        <f t="shared" si="35"/>
        <v>48550192</v>
      </c>
      <c r="P403">
        <v>-24</v>
      </c>
      <c r="Q403">
        <v>-8088</v>
      </c>
      <c r="R403">
        <v>511</v>
      </c>
      <c r="S403">
        <v>172207</v>
      </c>
      <c r="T403">
        <v>44878444</v>
      </c>
      <c r="V403">
        <v>503</v>
      </c>
      <c r="W403">
        <v>169511</v>
      </c>
      <c r="X403">
        <v>-76</v>
      </c>
      <c r="Y403">
        <v>-25612</v>
      </c>
      <c r="Z403">
        <v>44107152</v>
      </c>
      <c r="AB403">
        <v>481</v>
      </c>
      <c r="AC403">
        <v>162097</v>
      </c>
      <c r="AD403">
        <v>-168</v>
      </c>
      <c r="AE403">
        <v>-56616</v>
      </c>
      <c r="AF403">
        <v>44132467</v>
      </c>
      <c r="AH403">
        <v>-418</v>
      </c>
      <c r="AI403">
        <v>-140866</v>
      </c>
      <c r="AJ403">
        <v>295</v>
      </c>
      <c r="AK403">
        <v>99415</v>
      </c>
      <c r="AL403">
        <v>44685716</v>
      </c>
      <c r="AN403">
        <v>-120</v>
      </c>
      <c r="AO403">
        <v>-40440</v>
      </c>
      <c r="AP403">
        <v>497</v>
      </c>
      <c r="AQ403">
        <v>167489</v>
      </c>
      <c r="AR403">
        <v>44763271</v>
      </c>
    </row>
    <row r="404" spans="5:44" x14ac:dyDescent="0.25">
      <c r="E404">
        <v>11</v>
      </c>
      <c r="F404">
        <v>401</v>
      </c>
      <c r="G404">
        <f>B2+TRUNC(32*E404*SIN(50/E404))</f>
        <v>-919</v>
      </c>
      <c r="H404">
        <f t="shared" si="31"/>
        <v>-230</v>
      </c>
      <c r="I404">
        <f t="shared" si="32"/>
        <v>-77510</v>
      </c>
      <c r="J404">
        <f>C2+TRUNC(32*E404*COS(50/E404))</f>
        <v>1908</v>
      </c>
      <c r="K404">
        <f t="shared" si="33"/>
        <v>477</v>
      </c>
      <c r="L404">
        <f t="shared" si="34"/>
        <v>160749</v>
      </c>
      <c r="M404">
        <f t="shared" si="35"/>
        <v>51495550</v>
      </c>
      <c r="P404">
        <v>95</v>
      </c>
      <c r="Q404">
        <v>32015</v>
      </c>
      <c r="R404">
        <v>503</v>
      </c>
      <c r="S404">
        <v>169511</v>
      </c>
      <c r="T404">
        <v>45030928</v>
      </c>
      <c r="V404">
        <v>498</v>
      </c>
      <c r="W404">
        <v>167826</v>
      </c>
      <c r="X404">
        <v>-106</v>
      </c>
      <c r="Y404">
        <v>-35722</v>
      </c>
      <c r="Z404">
        <v>44128386</v>
      </c>
      <c r="AB404">
        <v>441</v>
      </c>
      <c r="AC404">
        <v>148617</v>
      </c>
      <c r="AD404">
        <v>-255</v>
      </c>
      <c r="AE404">
        <v>-85935</v>
      </c>
      <c r="AF404">
        <v>44197605</v>
      </c>
      <c r="AH404">
        <v>-481</v>
      </c>
      <c r="AI404">
        <v>-162097</v>
      </c>
      <c r="AJ404">
        <v>175</v>
      </c>
      <c r="AK404">
        <v>58975</v>
      </c>
      <c r="AL404">
        <v>44929243</v>
      </c>
      <c r="AN404">
        <v>-232</v>
      </c>
      <c r="AO404">
        <v>-78184</v>
      </c>
      <c r="AP404">
        <v>456</v>
      </c>
      <c r="AQ404">
        <v>153672</v>
      </c>
      <c r="AR404">
        <v>44904151</v>
      </c>
    </row>
    <row r="405" spans="5:44" x14ac:dyDescent="0.25">
      <c r="E405">
        <v>11</v>
      </c>
      <c r="F405">
        <v>402</v>
      </c>
      <c r="G405">
        <f>B2+TRUNC(32*E405*SIN(51/E405))</f>
        <v>-922</v>
      </c>
      <c r="H405">
        <f t="shared" si="31"/>
        <v>-231</v>
      </c>
      <c r="I405">
        <f t="shared" si="32"/>
        <v>-77847</v>
      </c>
      <c r="J405">
        <f>C2+TRUNC(32*E405*COS(51/E405))</f>
        <v>1940</v>
      </c>
      <c r="K405">
        <f t="shared" si="33"/>
        <v>485</v>
      </c>
      <c r="L405">
        <f t="shared" si="34"/>
        <v>163445</v>
      </c>
      <c r="M405">
        <f t="shared" si="35"/>
        <v>54492364</v>
      </c>
      <c r="P405">
        <v>0</v>
      </c>
      <c r="Q405">
        <v>0</v>
      </c>
      <c r="R405">
        <v>512</v>
      </c>
      <c r="S405">
        <v>172544</v>
      </c>
      <c r="T405">
        <v>45035996</v>
      </c>
      <c r="V405">
        <v>493</v>
      </c>
      <c r="W405">
        <v>166141</v>
      </c>
      <c r="X405">
        <v>-130</v>
      </c>
      <c r="Y405">
        <v>-43810</v>
      </c>
      <c r="Z405">
        <v>44515285</v>
      </c>
      <c r="AB405">
        <v>496</v>
      </c>
      <c r="AC405">
        <v>167152</v>
      </c>
      <c r="AD405">
        <v>-114</v>
      </c>
      <c r="AE405">
        <v>-38418</v>
      </c>
      <c r="AF405">
        <v>44219414</v>
      </c>
      <c r="AH405">
        <v>-475</v>
      </c>
      <c r="AI405">
        <v>-160075</v>
      </c>
      <c r="AJ405">
        <v>190</v>
      </c>
      <c r="AK405">
        <v>64030</v>
      </c>
      <c r="AL405">
        <v>44957432</v>
      </c>
      <c r="AN405">
        <v>-143</v>
      </c>
      <c r="AO405">
        <v>-48191</v>
      </c>
      <c r="AP405">
        <v>491</v>
      </c>
      <c r="AQ405">
        <v>165467</v>
      </c>
      <c r="AR405">
        <v>44993829</v>
      </c>
    </row>
    <row r="406" spans="5:44" x14ac:dyDescent="0.25">
      <c r="E406">
        <v>11</v>
      </c>
      <c r="F406">
        <v>403</v>
      </c>
      <c r="G406">
        <f>B2+TRUNC(32*E406*SIN(52/E406))</f>
        <v>-923</v>
      </c>
      <c r="H406">
        <f t="shared" si="31"/>
        <v>-231</v>
      </c>
      <c r="I406">
        <f t="shared" si="32"/>
        <v>-77847</v>
      </c>
      <c r="J406">
        <f>C2+TRUNC(32*E406*COS(52/E406))</f>
        <v>1971</v>
      </c>
      <c r="K406">
        <f t="shared" si="33"/>
        <v>492</v>
      </c>
      <c r="L406">
        <f t="shared" si="34"/>
        <v>165804</v>
      </c>
      <c r="M406">
        <f t="shared" si="35"/>
        <v>57438694</v>
      </c>
      <c r="P406">
        <v>-48</v>
      </c>
      <c r="Q406">
        <v>-16176</v>
      </c>
      <c r="R406">
        <v>510</v>
      </c>
      <c r="S406">
        <v>171870</v>
      </c>
      <c r="T406">
        <v>45117143</v>
      </c>
      <c r="V406">
        <v>503</v>
      </c>
      <c r="W406">
        <v>169511</v>
      </c>
      <c r="X406">
        <v>-84</v>
      </c>
      <c r="Y406">
        <v>-28308</v>
      </c>
      <c r="Z406">
        <v>44539371</v>
      </c>
      <c r="AB406">
        <v>411</v>
      </c>
      <c r="AC406">
        <v>138507</v>
      </c>
      <c r="AD406">
        <v>-302</v>
      </c>
      <c r="AE406">
        <v>-101774</v>
      </c>
      <c r="AF406">
        <v>44312155</v>
      </c>
      <c r="AH406">
        <v>-440</v>
      </c>
      <c r="AI406">
        <v>-148280</v>
      </c>
      <c r="AJ406">
        <v>262</v>
      </c>
      <c r="AK406">
        <v>88294</v>
      </c>
      <c r="AL406">
        <v>44994795</v>
      </c>
      <c r="AN406">
        <v>-97</v>
      </c>
      <c r="AO406">
        <v>-32689</v>
      </c>
      <c r="AP406">
        <v>502</v>
      </c>
      <c r="AQ406">
        <v>169174</v>
      </c>
      <c r="AR406">
        <v>45010509</v>
      </c>
    </row>
    <row r="407" spans="5:44" x14ac:dyDescent="0.25">
      <c r="E407">
        <v>11</v>
      </c>
      <c r="F407">
        <v>404</v>
      </c>
      <c r="G407">
        <f>B2+TRUNC(32*E407*SIN(53/E407))</f>
        <v>-922</v>
      </c>
      <c r="H407">
        <f t="shared" si="31"/>
        <v>-231</v>
      </c>
      <c r="I407">
        <f t="shared" si="32"/>
        <v>-77847</v>
      </c>
      <c r="J407">
        <f>C2+TRUNC(32*E407*COS(53/E407))</f>
        <v>2003</v>
      </c>
      <c r="K407">
        <f t="shared" si="33"/>
        <v>500</v>
      </c>
      <c r="L407">
        <f t="shared" si="34"/>
        <v>168500</v>
      </c>
      <c r="M407">
        <f t="shared" si="35"/>
        <v>60518267</v>
      </c>
      <c r="P407">
        <v>39</v>
      </c>
      <c r="Q407">
        <v>13143</v>
      </c>
      <c r="R407">
        <v>511</v>
      </c>
      <c r="S407">
        <v>172207</v>
      </c>
      <c r="T407">
        <v>45227604</v>
      </c>
      <c r="V407">
        <v>511</v>
      </c>
      <c r="W407">
        <v>172207</v>
      </c>
      <c r="X407">
        <v>-4</v>
      </c>
      <c r="Y407">
        <v>-1348</v>
      </c>
      <c r="Z407">
        <v>44865154</v>
      </c>
      <c r="AB407">
        <v>489</v>
      </c>
      <c r="AC407">
        <v>164793</v>
      </c>
      <c r="AD407">
        <v>-145</v>
      </c>
      <c r="AE407">
        <v>-48865</v>
      </c>
      <c r="AF407">
        <v>44352104</v>
      </c>
      <c r="AH407">
        <v>-487</v>
      </c>
      <c r="AI407">
        <v>-164119</v>
      </c>
      <c r="AJ407">
        <v>160</v>
      </c>
      <c r="AK407">
        <v>53920</v>
      </c>
      <c r="AL407">
        <v>45027449</v>
      </c>
      <c r="AN407">
        <v>-181</v>
      </c>
      <c r="AO407">
        <v>-60997</v>
      </c>
      <c r="AP407">
        <v>479</v>
      </c>
      <c r="AQ407">
        <v>161423</v>
      </c>
      <c r="AR407">
        <v>45138295</v>
      </c>
    </row>
    <row r="408" spans="5:44" x14ac:dyDescent="0.25">
      <c r="E408">
        <v>11</v>
      </c>
      <c r="F408">
        <v>405</v>
      </c>
      <c r="G408">
        <f>B2+TRUNC(32*E408*SIN(54/E408))</f>
        <v>-917</v>
      </c>
      <c r="H408">
        <f t="shared" si="31"/>
        <v>-230</v>
      </c>
      <c r="I408">
        <f t="shared" si="32"/>
        <v>-77510</v>
      </c>
      <c r="J408">
        <f>C2+TRUNC(32*E408*COS(54/E408))</f>
        <v>2034</v>
      </c>
      <c r="K408">
        <f t="shared" si="33"/>
        <v>508</v>
      </c>
      <c r="L408">
        <f t="shared" si="34"/>
        <v>171196</v>
      </c>
      <c r="M408">
        <f t="shared" si="35"/>
        <v>63439185</v>
      </c>
      <c r="P408">
        <v>-104</v>
      </c>
      <c r="Q408">
        <v>-35048</v>
      </c>
      <c r="R408">
        <v>502</v>
      </c>
      <c r="S408">
        <v>169174</v>
      </c>
      <c r="T408">
        <v>45232834</v>
      </c>
      <c r="V408">
        <v>511</v>
      </c>
      <c r="W408">
        <v>172207</v>
      </c>
      <c r="X408">
        <v>4</v>
      </c>
      <c r="Y408">
        <v>1348</v>
      </c>
      <c r="Z408">
        <v>44866526</v>
      </c>
      <c r="AB408">
        <v>429</v>
      </c>
      <c r="AC408">
        <v>144573</v>
      </c>
      <c r="AD408">
        <v>-276</v>
      </c>
      <c r="AE408">
        <v>-93012</v>
      </c>
      <c r="AF408">
        <v>44381711</v>
      </c>
      <c r="AH408">
        <v>-452</v>
      </c>
      <c r="AI408">
        <v>-152324</v>
      </c>
      <c r="AJ408">
        <v>241</v>
      </c>
      <c r="AK408">
        <v>81217</v>
      </c>
      <c r="AL408">
        <v>45082608</v>
      </c>
      <c r="AN408">
        <v>-25</v>
      </c>
      <c r="AO408">
        <v>-8425</v>
      </c>
      <c r="AP408">
        <v>511</v>
      </c>
      <c r="AQ408">
        <v>172207</v>
      </c>
      <c r="AR408">
        <v>45158615</v>
      </c>
    </row>
    <row r="409" spans="5:44" x14ac:dyDescent="0.25">
      <c r="E409">
        <v>11</v>
      </c>
      <c r="F409">
        <v>406</v>
      </c>
      <c r="G409">
        <f>B2+TRUNC(32*E409*SIN(55/E409))</f>
        <v>-909</v>
      </c>
      <c r="H409">
        <f t="shared" si="31"/>
        <v>-228</v>
      </c>
      <c r="I409">
        <f t="shared" si="32"/>
        <v>-76836</v>
      </c>
      <c r="J409">
        <f>C2+TRUNC(32*E409*COS(55/E409))</f>
        <v>2065</v>
      </c>
      <c r="K409">
        <f t="shared" si="33"/>
        <v>516</v>
      </c>
      <c r="L409">
        <f t="shared" si="34"/>
        <v>173892</v>
      </c>
      <c r="M409">
        <f t="shared" si="35"/>
        <v>66337923</v>
      </c>
      <c r="P409">
        <v>63</v>
      </c>
      <c r="Q409">
        <v>21231</v>
      </c>
      <c r="R409">
        <v>508</v>
      </c>
      <c r="S409">
        <v>171196</v>
      </c>
      <c r="T409">
        <v>45292900</v>
      </c>
      <c r="V409">
        <v>511</v>
      </c>
      <c r="W409">
        <v>172207</v>
      </c>
      <c r="X409">
        <v>-12</v>
      </c>
      <c r="Y409">
        <v>-4044</v>
      </c>
      <c r="Z409">
        <v>44907689</v>
      </c>
      <c r="AB409">
        <v>473</v>
      </c>
      <c r="AC409">
        <v>159401</v>
      </c>
      <c r="AD409">
        <v>-191</v>
      </c>
      <c r="AE409">
        <v>-64367</v>
      </c>
      <c r="AF409">
        <v>44389556</v>
      </c>
      <c r="AH409">
        <v>-470</v>
      </c>
      <c r="AI409">
        <v>-158390</v>
      </c>
      <c r="AJ409">
        <v>205</v>
      </c>
      <c r="AK409">
        <v>69085</v>
      </c>
      <c r="AL409">
        <v>45132878</v>
      </c>
      <c r="AN409">
        <v>-41</v>
      </c>
      <c r="AO409">
        <v>-13817</v>
      </c>
      <c r="AP409">
        <v>510</v>
      </c>
      <c r="AQ409">
        <v>171870</v>
      </c>
      <c r="AR409">
        <v>45174421</v>
      </c>
    </row>
    <row r="410" spans="5:44" x14ac:dyDescent="0.25">
      <c r="E410">
        <v>11</v>
      </c>
      <c r="F410">
        <v>407</v>
      </c>
      <c r="G410">
        <f>B2+TRUNC(32*E410*SIN(56/E410))</f>
        <v>-899</v>
      </c>
      <c r="H410">
        <f t="shared" si="31"/>
        <v>-225</v>
      </c>
      <c r="I410">
        <f t="shared" si="32"/>
        <v>-75825</v>
      </c>
      <c r="J410">
        <f>C2+TRUNC(32*E410*COS(56/E410))</f>
        <v>2096</v>
      </c>
      <c r="K410">
        <f t="shared" si="33"/>
        <v>524</v>
      </c>
      <c r="L410">
        <f t="shared" si="34"/>
        <v>176588</v>
      </c>
      <c r="M410">
        <f t="shared" si="35"/>
        <v>69260131</v>
      </c>
      <c r="P410">
        <v>-119</v>
      </c>
      <c r="Q410">
        <v>-40103</v>
      </c>
      <c r="R410">
        <v>498</v>
      </c>
      <c r="S410">
        <v>167826</v>
      </c>
      <c r="T410">
        <v>45300459</v>
      </c>
      <c r="V410">
        <v>511</v>
      </c>
      <c r="W410">
        <v>172207</v>
      </c>
      <c r="X410">
        <v>12</v>
      </c>
      <c r="Y410">
        <v>4044</v>
      </c>
      <c r="Z410">
        <v>44911807</v>
      </c>
      <c r="AB410">
        <v>453</v>
      </c>
      <c r="AC410">
        <v>152661</v>
      </c>
      <c r="AD410">
        <v>-234</v>
      </c>
      <c r="AE410">
        <v>-78858</v>
      </c>
      <c r="AF410">
        <v>44405078</v>
      </c>
      <c r="AH410">
        <v>-373</v>
      </c>
      <c r="AI410">
        <v>-125701</v>
      </c>
      <c r="AJ410">
        <v>351</v>
      </c>
      <c r="AK410">
        <v>118287</v>
      </c>
      <c r="AL410">
        <v>45156615</v>
      </c>
      <c r="AN410">
        <v>-204</v>
      </c>
      <c r="AO410">
        <v>-68748</v>
      </c>
      <c r="AP410">
        <v>470</v>
      </c>
      <c r="AQ410">
        <v>158390</v>
      </c>
      <c r="AR410">
        <v>45220632</v>
      </c>
    </row>
    <row r="411" spans="5:44" x14ac:dyDescent="0.25">
      <c r="E411">
        <v>11</v>
      </c>
      <c r="F411">
        <v>408</v>
      </c>
      <c r="G411">
        <f>B2+TRUNC(32*E411*SIN(57/E411))</f>
        <v>-885</v>
      </c>
      <c r="H411">
        <f t="shared" si="31"/>
        <v>-222</v>
      </c>
      <c r="I411">
        <f t="shared" si="32"/>
        <v>-74814</v>
      </c>
      <c r="J411">
        <f>C2+TRUNC(32*E411*COS(57/E411))</f>
        <v>2125</v>
      </c>
      <c r="K411">
        <f t="shared" si="33"/>
        <v>531</v>
      </c>
      <c r="L411">
        <f t="shared" si="34"/>
        <v>178947</v>
      </c>
      <c r="M411">
        <f t="shared" si="35"/>
        <v>71879196</v>
      </c>
      <c r="P411">
        <v>-88</v>
      </c>
      <c r="Q411">
        <v>-29656</v>
      </c>
      <c r="R411">
        <v>505</v>
      </c>
      <c r="S411">
        <v>170185</v>
      </c>
      <c r="T411">
        <v>45394908</v>
      </c>
      <c r="V411">
        <v>477</v>
      </c>
      <c r="W411">
        <v>160749</v>
      </c>
      <c r="X411">
        <v>-184</v>
      </c>
      <c r="Y411">
        <v>-62008</v>
      </c>
      <c r="Z411">
        <v>44958140</v>
      </c>
      <c r="AB411">
        <v>496</v>
      </c>
      <c r="AC411">
        <v>167152</v>
      </c>
      <c r="AD411">
        <v>-123</v>
      </c>
      <c r="AE411">
        <v>-41451</v>
      </c>
      <c r="AF411">
        <v>44906488</v>
      </c>
      <c r="AH411">
        <v>-433</v>
      </c>
      <c r="AI411">
        <v>-145921</v>
      </c>
      <c r="AJ411">
        <v>276</v>
      </c>
      <c r="AK411">
        <v>93012</v>
      </c>
      <c r="AL411">
        <v>45336133</v>
      </c>
      <c r="AN411">
        <v>-57</v>
      </c>
      <c r="AO411">
        <v>-19209</v>
      </c>
      <c r="AP411">
        <v>509</v>
      </c>
      <c r="AQ411">
        <v>171533</v>
      </c>
      <c r="AR411">
        <v>45275199</v>
      </c>
    </row>
    <row r="412" spans="5:44" x14ac:dyDescent="0.25">
      <c r="E412">
        <v>11</v>
      </c>
      <c r="F412">
        <v>409</v>
      </c>
      <c r="G412">
        <f>B2+TRUNC(32*E412*SIN(58/E412))</f>
        <v>-870</v>
      </c>
      <c r="H412">
        <f t="shared" si="31"/>
        <v>-218</v>
      </c>
      <c r="I412">
        <f t="shared" si="32"/>
        <v>-73466</v>
      </c>
      <c r="J412">
        <f>C2+TRUNC(32*E412*COS(58/E412))</f>
        <v>2153</v>
      </c>
      <c r="K412">
        <f t="shared" si="33"/>
        <v>538</v>
      </c>
      <c r="L412">
        <f t="shared" si="34"/>
        <v>181306</v>
      </c>
      <c r="M412">
        <f t="shared" si="35"/>
        <v>74437110</v>
      </c>
      <c r="P412">
        <v>127</v>
      </c>
      <c r="Q412">
        <v>42799</v>
      </c>
      <c r="R412">
        <v>497</v>
      </c>
      <c r="S412">
        <v>167489</v>
      </c>
      <c r="T412">
        <v>45463949</v>
      </c>
      <c r="V412">
        <v>511</v>
      </c>
      <c r="W412">
        <v>172207</v>
      </c>
      <c r="X412">
        <v>-20</v>
      </c>
      <c r="Y412">
        <v>-6740</v>
      </c>
      <c r="Z412">
        <v>44994194</v>
      </c>
      <c r="AB412">
        <v>417</v>
      </c>
      <c r="AC412">
        <v>140529</v>
      </c>
      <c r="AD412">
        <v>-296</v>
      </c>
      <c r="AE412">
        <v>-99752</v>
      </c>
      <c r="AF412">
        <v>44959835</v>
      </c>
      <c r="AH412">
        <v>-492</v>
      </c>
      <c r="AI412">
        <v>-165804</v>
      </c>
      <c r="AJ412">
        <v>145</v>
      </c>
      <c r="AK412">
        <v>48865</v>
      </c>
      <c r="AL412">
        <v>45386306</v>
      </c>
      <c r="AN412">
        <v>-261</v>
      </c>
      <c r="AO412">
        <v>-87957</v>
      </c>
      <c r="AP412">
        <v>441</v>
      </c>
      <c r="AQ412">
        <v>148617</v>
      </c>
      <c r="AR412">
        <v>45376670</v>
      </c>
    </row>
    <row r="413" spans="5:44" x14ac:dyDescent="0.25">
      <c r="E413">
        <v>11</v>
      </c>
      <c r="F413">
        <v>410</v>
      </c>
      <c r="G413">
        <f>B2+TRUNC(32*E413*SIN(59/E413))</f>
        <v>-851</v>
      </c>
      <c r="H413">
        <f t="shared" si="31"/>
        <v>-213</v>
      </c>
      <c r="I413">
        <f t="shared" si="32"/>
        <v>-71781</v>
      </c>
      <c r="J413">
        <f>C2+TRUNC(32*E413*COS(59/E413))</f>
        <v>2179</v>
      </c>
      <c r="K413">
        <f t="shared" si="33"/>
        <v>544</v>
      </c>
      <c r="L413">
        <f t="shared" si="34"/>
        <v>183328</v>
      </c>
      <c r="M413">
        <f t="shared" si="35"/>
        <v>76660307</v>
      </c>
      <c r="P413">
        <v>15</v>
      </c>
      <c r="Q413">
        <v>5055</v>
      </c>
      <c r="R413">
        <v>513</v>
      </c>
      <c r="S413">
        <v>172881</v>
      </c>
      <c r="T413">
        <v>45474479</v>
      </c>
      <c r="V413">
        <v>511</v>
      </c>
      <c r="W413">
        <v>172207</v>
      </c>
      <c r="X413">
        <v>20</v>
      </c>
      <c r="Y413">
        <v>6740</v>
      </c>
      <c r="Z413">
        <v>45001063</v>
      </c>
      <c r="AB413">
        <v>465</v>
      </c>
      <c r="AC413">
        <v>156705</v>
      </c>
      <c r="AD413">
        <v>-213</v>
      </c>
      <c r="AE413">
        <v>-71781</v>
      </c>
      <c r="AF413">
        <v>45006881</v>
      </c>
      <c r="AH413">
        <v>-410</v>
      </c>
      <c r="AI413">
        <v>-138170</v>
      </c>
      <c r="AJ413">
        <v>309</v>
      </c>
      <c r="AK413">
        <v>104133</v>
      </c>
      <c r="AL413">
        <v>45389648</v>
      </c>
      <c r="AN413">
        <v>-159</v>
      </c>
      <c r="AO413">
        <v>-53583</v>
      </c>
      <c r="AP413">
        <v>488</v>
      </c>
      <c r="AQ413">
        <v>164456</v>
      </c>
      <c r="AR413">
        <v>45506681</v>
      </c>
    </row>
    <row r="414" spans="5:44" x14ac:dyDescent="0.25">
      <c r="E414">
        <v>11</v>
      </c>
      <c r="F414">
        <v>411</v>
      </c>
      <c r="G414">
        <f>B2+TRUNC(32*E414*SIN(60/E414))</f>
        <v>-831</v>
      </c>
      <c r="H414">
        <f t="shared" si="31"/>
        <v>-208</v>
      </c>
      <c r="I414">
        <f t="shared" si="32"/>
        <v>-70096</v>
      </c>
      <c r="J414">
        <f>C2+TRUNC(32*E414*COS(60/E414))</f>
        <v>2203</v>
      </c>
      <c r="K414">
        <f t="shared" si="33"/>
        <v>550</v>
      </c>
      <c r="L414">
        <f t="shared" si="34"/>
        <v>185350</v>
      </c>
      <c r="M414">
        <f t="shared" si="35"/>
        <v>78677467</v>
      </c>
      <c r="P414">
        <v>-72</v>
      </c>
      <c r="Q414">
        <v>-24264</v>
      </c>
      <c r="R414">
        <v>508</v>
      </c>
      <c r="S414">
        <v>171196</v>
      </c>
      <c r="T414">
        <v>45667190</v>
      </c>
      <c r="V414">
        <v>503</v>
      </c>
      <c r="W414">
        <v>169511</v>
      </c>
      <c r="X414">
        <v>-92</v>
      </c>
      <c r="Y414">
        <v>-31004</v>
      </c>
      <c r="Z414">
        <v>45017658</v>
      </c>
      <c r="AB414">
        <v>481</v>
      </c>
      <c r="AC414">
        <v>162097</v>
      </c>
      <c r="AD414">
        <v>-177</v>
      </c>
      <c r="AE414">
        <v>-59649</v>
      </c>
      <c r="AF414">
        <v>45132620</v>
      </c>
      <c r="AH414">
        <v>-395</v>
      </c>
      <c r="AI414">
        <v>-133115</v>
      </c>
      <c r="AJ414">
        <v>328</v>
      </c>
      <c r="AK414">
        <v>110536</v>
      </c>
      <c r="AL414">
        <v>45472580</v>
      </c>
      <c r="AN414">
        <v>-74</v>
      </c>
      <c r="AO414">
        <v>-24938</v>
      </c>
      <c r="AP414">
        <v>508</v>
      </c>
      <c r="AQ414">
        <v>171196</v>
      </c>
      <c r="AR414">
        <v>45566560</v>
      </c>
    </row>
    <row r="415" spans="5:44" x14ac:dyDescent="0.25">
      <c r="E415">
        <v>11</v>
      </c>
      <c r="F415">
        <v>412</v>
      </c>
      <c r="G415">
        <f>B2+TRUNC(32*E415*SIN(61/E415))</f>
        <v>-808</v>
      </c>
      <c r="H415">
        <f t="shared" si="31"/>
        <v>-202</v>
      </c>
      <c r="I415">
        <f t="shared" si="32"/>
        <v>-68074</v>
      </c>
      <c r="J415">
        <f>C2+TRUNC(32*E415*COS(61/E415))</f>
        <v>2226</v>
      </c>
      <c r="K415">
        <f t="shared" si="33"/>
        <v>556</v>
      </c>
      <c r="L415">
        <f t="shared" si="34"/>
        <v>187372</v>
      </c>
      <c r="M415">
        <f t="shared" si="35"/>
        <v>80509417</v>
      </c>
      <c r="P415">
        <v>87</v>
      </c>
      <c r="Q415">
        <v>29319</v>
      </c>
      <c r="R415">
        <v>506</v>
      </c>
      <c r="S415">
        <v>170522</v>
      </c>
      <c r="T415">
        <v>45672207</v>
      </c>
      <c r="V415">
        <v>483</v>
      </c>
      <c r="W415">
        <v>162771</v>
      </c>
      <c r="X415">
        <v>-169</v>
      </c>
      <c r="Y415">
        <v>-56953</v>
      </c>
      <c r="Z415">
        <v>45043040</v>
      </c>
      <c r="AB415">
        <v>488</v>
      </c>
      <c r="AC415">
        <v>164456</v>
      </c>
      <c r="AD415">
        <v>-154</v>
      </c>
      <c r="AE415">
        <v>-51898</v>
      </c>
      <c r="AF415">
        <v>45137350</v>
      </c>
      <c r="AH415">
        <v>-464</v>
      </c>
      <c r="AI415">
        <v>-156368</v>
      </c>
      <c r="AJ415">
        <v>220</v>
      </c>
      <c r="AK415">
        <v>74140</v>
      </c>
      <c r="AL415">
        <v>45566798</v>
      </c>
      <c r="AN415">
        <v>-226</v>
      </c>
      <c r="AO415">
        <v>-76162</v>
      </c>
      <c r="AP415">
        <v>461</v>
      </c>
      <c r="AQ415">
        <v>155357</v>
      </c>
      <c r="AR415">
        <v>45618028</v>
      </c>
    </row>
    <row r="416" spans="5:44" x14ac:dyDescent="0.25">
      <c r="E416">
        <v>11</v>
      </c>
      <c r="F416">
        <v>413</v>
      </c>
      <c r="G416">
        <f>B2+TRUNC(32*E416*SIN(62/E416))</f>
        <v>-784</v>
      </c>
      <c r="H416">
        <f t="shared" si="31"/>
        <v>-196</v>
      </c>
      <c r="I416">
        <f t="shared" si="32"/>
        <v>-66052</v>
      </c>
      <c r="J416">
        <f>C2+TRUNC(32*E416*COS(62/E416))</f>
        <v>2246</v>
      </c>
      <c r="K416">
        <f t="shared" si="33"/>
        <v>561</v>
      </c>
      <c r="L416">
        <f t="shared" si="34"/>
        <v>189057</v>
      </c>
      <c r="M416">
        <f t="shared" si="35"/>
        <v>81987142</v>
      </c>
      <c r="P416">
        <v>-32</v>
      </c>
      <c r="Q416">
        <v>-10784</v>
      </c>
      <c r="R416">
        <v>513</v>
      </c>
      <c r="S416">
        <v>172881</v>
      </c>
      <c r="T416">
        <v>45737260</v>
      </c>
      <c r="V416">
        <v>511</v>
      </c>
      <c r="W416">
        <v>172207</v>
      </c>
      <c r="X416">
        <v>-28</v>
      </c>
      <c r="Y416">
        <v>-9436</v>
      </c>
      <c r="Z416">
        <v>45124795</v>
      </c>
      <c r="AB416">
        <v>448</v>
      </c>
      <c r="AC416">
        <v>150976</v>
      </c>
      <c r="AD416">
        <v>-249</v>
      </c>
      <c r="AE416">
        <v>-83913</v>
      </c>
      <c r="AF416">
        <v>45186122</v>
      </c>
      <c r="AH416">
        <v>-425</v>
      </c>
      <c r="AI416">
        <v>-143225</v>
      </c>
      <c r="AJ416">
        <v>290</v>
      </c>
      <c r="AK416">
        <v>97730</v>
      </c>
      <c r="AL416">
        <v>45779925</v>
      </c>
      <c r="AN416">
        <v>-113</v>
      </c>
      <c r="AO416">
        <v>-38081</v>
      </c>
      <c r="AP416">
        <v>501</v>
      </c>
      <c r="AQ416">
        <v>168837</v>
      </c>
      <c r="AR416">
        <v>45750332</v>
      </c>
    </row>
    <row r="417" spans="5:44" x14ac:dyDescent="0.25">
      <c r="E417">
        <v>11</v>
      </c>
      <c r="F417">
        <v>414</v>
      </c>
      <c r="G417">
        <f>B2+TRUNC(32*E417*SIN(63/E417))</f>
        <v>-757</v>
      </c>
      <c r="H417">
        <f t="shared" si="31"/>
        <v>-190</v>
      </c>
      <c r="I417">
        <f t="shared" si="32"/>
        <v>-64030</v>
      </c>
      <c r="J417">
        <f>C2+TRUNC(32*E417*COS(63/E417))</f>
        <v>2264</v>
      </c>
      <c r="K417">
        <f t="shared" si="33"/>
        <v>566</v>
      </c>
      <c r="L417">
        <f t="shared" si="34"/>
        <v>190742</v>
      </c>
      <c r="M417">
        <f t="shared" si="35"/>
        <v>83137778</v>
      </c>
      <c r="P417">
        <v>-8</v>
      </c>
      <c r="Q417">
        <v>-2696</v>
      </c>
      <c r="R417">
        <v>514</v>
      </c>
      <c r="S417">
        <v>173218</v>
      </c>
      <c r="T417">
        <v>45852378</v>
      </c>
      <c r="V417">
        <v>499</v>
      </c>
      <c r="W417">
        <v>168163</v>
      </c>
      <c r="X417">
        <v>-115</v>
      </c>
      <c r="Y417">
        <v>-38755</v>
      </c>
      <c r="Z417">
        <v>45130234</v>
      </c>
      <c r="AB417">
        <v>436</v>
      </c>
      <c r="AC417">
        <v>146932</v>
      </c>
      <c r="AD417">
        <v>-270</v>
      </c>
      <c r="AE417">
        <v>-90990</v>
      </c>
      <c r="AF417">
        <v>45236278</v>
      </c>
      <c r="AH417">
        <v>-380</v>
      </c>
      <c r="AI417">
        <v>-128060</v>
      </c>
      <c r="AJ417">
        <v>346</v>
      </c>
      <c r="AK417">
        <v>116602</v>
      </c>
      <c r="AL417">
        <v>45830300</v>
      </c>
      <c r="AN417">
        <v>-137</v>
      </c>
      <c r="AO417">
        <v>-46169</v>
      </c>
      <c r="AP417">
        <v>495</v>
      </c>
      <c r="AQ417">
        <v>166815</v>
      </c>
      <c r="AR417">
        <v>45814595</v>
      </c>
    </row>
    <row r="418" spans="5:44" x14ac:dyDescent="0.25">
      <c r="E418">
        <v>11</v>
      </c>
      <c r="F418">
        <v>415</v>
      </c>
      <c r="G418">
        <f>B2+TRUNC(32*E418*SIN(64/E418))</f>
        <v>-729</v>
      </c>
      <c r="H418">
        <f t="shared" si="31"/>
        <v>-183</v>
      </c>
      <c r="I418">
        <f t="shared" si="32"/>
        <v>-61671</v>
      </c>
      <c r="J418">
        <f>C2+TRUNC(32*E418*COS(64/E418))</f>
        <v>2280</v>
      </c>
      <c r="K418">
        <f t="shared" si="33"/>
        <v>570</v>
      </c>
      <c r="L418">
        <f t="shared" si="34"/>
        <v>192090</v>
      </c>
      <c r="M418">
        <f t="shared" si="35"/>
        <v>84047559</v>
      </c>
      <c r="P418">
        <v>119</v>
      </c>
      <c r="Q418">
        <v>40103</v>
      </c>
      <c r="R418">
        <v>500</v>
      </c>
      <c r="S418">
        <v>168500</v>
      </c>
      <c r="T418">
        <v>46012627</v>
      </c>
      <c r="V418">
        <v>472</v>
      </c>
      <c r="W418">
        <v>159064</v>
      </c>
      <c r="X418">
        <v>-199</v>
      </c>
      <c r="Y418">
        <v>-67063</v>
      </c>
      <c r="Z418">
        <v>45131674</v>
      </c>
      <c r="AB418">
        <v>504</v>
      </c>
      <c r="AC418">
        <v>169848</v>
      </c>
      <c r="AD418">
        <v>-92</v>
      </c>
      <c r="AE418">
        <v>-31004</v>
      </c>
      <c r="AF418">
        <v>45364772</v>
      </c>
      <c r="AH418">
        <v>-446</v>
      </c>
      <c r="AI418">
        <v>-150302</v>
      </c>
      <c r="AJ418">
        <v>257</v>
      </c>
      <c r="AK418">
        <v>86609</v>
      </c>
      <c r="AL418">
        <v>45933107</v>
      </c>
      <c r="AN418">
        <v>-255</v>
      </c>
      <c r="AO418">
        <v>-85935</v>
      </c>
      <c r="AP418">
        <v>447</v>
      </c>
      <c r="AQ418">
        <v>150639</v>
      </c>
      <c r="AR418">
        <v>45910056</v>
      </c>
    </row>
    <row r="419" spans="5:44" x14ac:dyDescent="0.25">
      <c r="E419">
        <v>11</v>
      </c>
      <c r="F419">
        <v>416</v>
      </c>
      <c r="G419">
        <f>B2+TRUNC(32*E419*SIN(65/E419))</f>
        <v>-700</v>
      </c>
      <c r="H419">
        <f t="shared" si="31"/>
        <v>-175</v>
      </c>
      <c r="I419">
        <f t="shared" si="32"/>
        <v>-58975</v>
      </c>
      <c r="J419">
        <f>C2+TRUNC(32*E419*COS(65/E419))</f>
        <v>2293</v>
      </c>
      <c r="K419">
        <f t="shared" si="33"/>
        <v>573</v>
      </c>
      <c r="L419">
        <f t="shared" si="34"/>
        <v>193101</v>
      </c>
      <c r="M419">
        <f t="shared" si="35"/>
        <v>84576686</v>
      </c>
      <c r="P419">
        <v>55</v>
      </c>
      <c r="Q419">
        <v>18535</v>
      </c>
      <c r="R419">
        <v>512</v>
      </c>
      <c r="S419">
        <v>172544</v>
      </c>
      <c r="T419">
        <v>46110249</v>
      </c>
      <c r="V419">
        <v>511</v>
      </c>
      <c r="W419">
        <v>172207</v>
      </c>
      <c r="X419">
        <v>28</v>
      </c>
      <c r="Y419">
        <v>9436</v>
      </c>
      <c r="Z419">
        <v>45134426</v>
      </c>
      <c r="AB419">
        <v>399</v>
      </c>
      <c r="AC419">
        <v>134463</v>
      </c>
      <c r="AD419">
        <v>-323</v>
      </c>
      <c r="AE419">
        <v>-108851</v>
      </c>
      <c r="AF419">
        <v>45415307</v>
      </c>
      <c r="AH419">
        <v>-458</v>
      </c>
      <c r="AI419">
        <v>-154346</v>
      </c>
      <c r="AJ419">
        <v>235</v>
      </c>
      <c r="AK419">
        <v>79195</v>
      </c>
      <c r="AL419">
        <v>46141544</v>
      </c>
      <c r="AN419">
        <v>-90</v>
      </c>
      <c r="AO419">
        <v>-30330</v>
      </c>
      <c r="AP419">
        <v>507</v>
      </c>
      <c r="AQ419">
        <v>170859</v>
      </c>
      <c r="AR419">
        <v>46043238</v>
      </c>
    </row>
    <row r="420" spans="5:44" x14ac:dyDescent="0.25">
      <c r="E420">
        <v>11</v>
      </c>
      <c r="F420">
        <v>417</v>
      </c>
      <c r="G420">
        <f>B2+TRUNC(32*E420*SIN(66/E420))</f>
        <v>-670</v>
      </c>
      <c r="H420">
        <f t="shared" si="31"/>
        <v>-168</v>
      </c>
      <c r="I420">
        <f t="shared" si="32"/>
        <v>-56616</v>
      </c>
      <c r="J420">
        <f>C2+TRUNC(32*E420*COS(66/E420))</f>
        <v>2303</v>
      </c>
      <c r="K420">
        <f t="shared" si="33"/>
        <v>575</v>
      </c>
      <c r="L420">
        <f t="shared" si="34"/>
        <v>193775</v>
      </c>
      <c r="M420">
        <f t="shared" si="35"/>
        <v>84719771</v>
      </c>
      <c r="P420">
        <v>-56</v>
      </c>
      <c r="Q420">
        <v>-18872</v>
      </c>
      <c r="R420">
        <v>512</v>
      </c>
      <c r="S420">
        <v>172544</v>
      </c>
      <c r="T420">
        <v>46110249</v>
      </c>
      <c r="V420">
        <v>489</v>
      </c>
      <c r="W420">
        <v>164793</v>
      </c>
      <c r="X420">
        <v>-154</v>
      </c>
      <c r="Y420">
        <v>-51898</v>
      </c>
      <c r="Z420">
        <v>45221471</v>
      </c>
      <c r="AB420">
        <v>473</v>
      </c>
      <c r="AC420">
        <v>159401</v>
      </c>
      <c r="AD420">
        <v>-199</v>
      </c>
      <c r="AE420">
        <v>-67063</v>
      </c>
      <c r="AF420">
        <v>45444424</v>
      </c>
      <c r="AH420">
        <v>-487</v>
      </c>
      <c r="AI420">
        <v>-164119</v>
      </c>
      <c r="AJ420">
        <v>169</v>
      </c>
      <c r="AK420">
        <v>56953</v>
      </c>
      <c r="AL420">
        <v>46335532</v>
      </c>
      <c r="AN420">
        <v>-197</v>
      </c>
      <c r="AO420">
        <v>-66389</v>
      </c>
      <c r="AP420">
        <v>476</v>
      </c>
      <c r="AQ420">
        <v>160412</v>
      </c>
      <c r="AR420">
        <v>46122244</v>
      </c>
    </row>
    <row r="421" spans="5:44" x14ac:dyDescent="0.25">
      <c r="E421">
        <v>11</v>
      </c>
      <c r="F421">
        <v>418</v>
      </c>
      <c r="G421">
        <f>B2+TRUNC(32*E421*SIN(67/E421))</f>
        <v>-639</v>
      </c>
      <c r="H421">
        <f t="shared" si="31"/>
        <v>-160</v>
      </c>
      <c r="I421">
        <f t="shared" si="32"/>
        <v>-53920</v>
      </c>
      <c r="J421">
        <f>C2+TRUNC(32*E421*COS(67/E421))</f>
        <v>2311</v>
      </c>
      <c r="K421">
        <f t="shared" si="33"/>
        <v>577</v>
      </c>
      <c r="L421">
        <f t="shared" si="34"/>
        <v>194449</v>
      </c>
      <c r="M421">
        <f t="shared" si="35"/>
        <v>84611798</v>
      </c>
      <c r="P421">
        <v>31</v>
      </c>
      <c r="Q421">
        <v>10447</v>
      </c>
      <c r="R421">
        <v>514</v>
      </c>
      <c r="S421">
        <v>173218</v>
      </c>
      <c r="T421">
        <v>46182962</v>
      </c>
      <c r="V421">
        <v>511</v>
      </c>
      <c r="W421">
        <v>172207</v>
      </c>
      <c r="X421">
        <v>-36</v>
      </c>
      <c r="Y421">
        <v>-12132</v>
      </c>
      <c r="Z421">
        <v>45305865</v>
      </c>
      <c r="AB421">
        <v>460</v>
      </c>
      <c r="AC421">
        <v>155020</v>
      </c>
      <c r="AD421">
        <v>-228</v>
      </c>
      <c r="AE421">
        <v>-76836</v>
      </c>
      <c r="AF421">
        <v>45492780</v>
      </c>
      <c r="AH421">
        <v>-402</v>
      </c>
      <c r="AI421">
        <v>-135474</v>
      </c>
      <c r="AJ421">
        <v>323</v>
      </c>
      <c r="AK421">
        <v>108851</v>
      </c>
      <c r="AL421">
        <v>46347295</v>
      </c>
      <c r="AN421">
        <v>-175</v>
      </c>
      <c r="AO421">
        <v>-58975</v>
      </c>
      <c r="AP421">
        <v>485</v>
      </c>
      <c r="AQ421">
        <v>163445</v>
      </c>
      <c r="AR421">
        <v>46227140</v>
      </c>
    </row>
    <row r="422" spans="5:44" x14ac:dyDescent="0.25">
      <c r="E422">
        <v>11</v>
      </c>
      <c r="F422">
        <v>419</v>
      </c>
      <c r="G422">
        <f>B2+TRUNC(32*E422*SIN(68/E422))</f>
        <v>-607</v>
      </c>
      <c r="H422">
        <f t="shared" si="31"/>
        <v>-152</v>
      </c>
      <c r="I422">
        <f t="shared" si="32"/>
        <v>-51224</v>
      </c>
      <c r="J422">
        <f>C2+TRUNC(32*E422*COS(68/E422))</f>
        <v>2316</v>
      </c>
      <c r="K422">
        <f t="shared" si="33"/>
        <v>579</v>
      </c>
      <c r="L422">
        <f t="shared" si="34"/>
        <v>195123</v>
      </c>
      <c r="M422">
        <f t="shared" si="35"/>
        <v>84119860</v>
      </c>
      <c r="P422">
        <v>79</v>
      </c>
      <c r="Q422">
        <v>26623</v>
      </c>
      <c r="R422">
        <v>509</v>
      </c>
      <c r="S422">
        <v>171533</v>
      </c>
      <c r="T422">
        <v>46442196</v>
      </c>
      <c r="V422">
        <v>511</v>
      </c>
      <c r="W422">
        <v>172207</v>
      </c>
      <c r="X422">
        <v>36</v>
      </c>
      <c r="Y422">
        <v>12132</v>
      </c>
      <c r="Z422">
        <v>45318359</v>
      </c>
      <c r="AB422">
        <v>423</v>
      </c>
      <c r="AC422">
        <v>142551</v>
      </c>
      <c r="AD422">
        <v>-291</v>
      </c>
      <c r="AE422">
        <v>-98067</v>
      </c>
      <c r="AF422">
        <v>45609945</v>
      </c>
      <c r="AH422">
        <v>-482</v>
      </c>
      <c r="AI422">
        <v>-162434</v>
      </c>
      <c r="AJ422">
        <v>184</v>
      </c>
      <c r="AK422">
        <v>62008</v>
      </c>
      <c r="AL422">
        <v>46361870</v>
      </c>
      <c r="AN422">
        <v>-219</v>
      </c>
      <c r="AO422">
        <v>-73803</v>
      </c>
      <c r="AP422">
        <v>467</v>
      </c>
      <c r="AQ422">
        <v>157379</v>
      </c>
      <c r="AR422">
        <v>46388086</v>
      </c>
    </row>
    <row r="423" spans="5:44" x14ac:dyDescent="0.25">
      <c r="E423">
        <v>11</v>
      </c>
      <c r="F423">
        <v>420</v>
      </c>
      <c r="G423">
        <f>B2+TRUNC(32*E423*SIN(69/E423))</f>
        <v>-575</v>
      </c>
      <c r="H423">
        <f t="shared" si="31"/>
        <v>-144</v>
      </c>
      <c r="I423">
        <f t="shared" si="32"/>
        <v>-48528</v>
      </c>
      <c r="J423">
        <f>C2+TRUNC(32*E423*COS(69/E423))</f>
        <v>2317</v>
      </c>
      <c r="K423">
        <f t="shared" si="33"/>
        <v>579</v>
      </c>
      <c r="L423">
        <f t="shared" si="34"/>
        <v>195123</v>
      </c>
      <c r="M423">
        <f t="shared" si="35"/>
        <v>83148544</v>
      </c>
      <c r="P423">
        <v>111</v>
      </c>
      <c r="Q423">
        <v>37407</v>
      </c>
      <c r="R423">
        <v>504</v>
      </c>
      <c r="S423">
        <v>169848</v>
      </c>
      <c r="T423">
        <v>46527066</v>
      </c>
      <c r="V423">
        <v>466</v>
      </c>
      <c r="W423">
        <v>157042</v>
      </c>
      <c r="X423">
        <v>-214</v>
      </c>
      <c r="Y423">
        <v>-72118</v>
      </c>
      <c r="Z423">
        <v>45401118</v>
      </c>
      <c r="AB423">
        <v>496</v>
      </c>
      <c r="AC423">
        <v>167152</v>
      </c>
      <c r="AD423">
        <v>-131</v>
      </c>
      <c r="AE423">
        <v>-44147</v>
      </c>
      <c r="AF423">
        <v>45648832</v>
      </c>
      <c r="AH423">
        <v>-417</v>
      </c>
      <c r="AI423">
        <v>-140529</v>
      </c>
      <c r="AJ423">
        <v>304</v>
      </c>
      <c r="AK423">
        <v>102448</v>
      </c>
      <c r="AL423">
        <v>46404324</v>
      </c>
      <c r="AN423">
        <v>-34</v>
      </c>
      <c r="AO423">
        <v>-11458</v>
      </c>
      <c r="AP423">
        <v>515</v>
      </c>
      <c r="AQ423">
        <v>173555</v>
      </c>
      <c r="AR423">
        <v>46497669</v>
      </c>
    </row>
    <row r="424" spans="5:44" x14ac:dyDescent="0.25">
      <c r="E424">
        <v>12</v>
      </c>
      <c r="F424">
        <v>421</v>
      </c>
      <c r="G424">
        <f>B2+TRUNC(32*E424*SIN(0/E424))</f>
        <v>-572</v>
      </c>
      <c r="H424">
        <f t="shared" si="31"/>
        <v>-143</v>
      </c>
      <c r="I424">
        <f t="shared" si="32"/>
        <v>-48191</v>
      </c>
      <c r="J424">
        <f>C2+TRUNC(32*E424*COS(0/E424))</f>
        <v>2350</v>
      </c>
      <c r="K424">
        <f t="shared" si="33"/>
        <v>587</v>
      </c>
      <c r="L424">
        <f t="shared" si="34"/>
        <v>197819</v>
      </c>
      <c r="M424">
        <f t="shared" si="35"/>
        <v>87600135</v>
      </c>
      <c r="P424">
        <v>6</v>
      </c>
      <c r="Q424">
        <v>2022</v>
      </c>
      <c r="R424">
        <v>516</v>
      </c>
      <c r="S424">
        <v>173892</v>
      </c>
      <c r="T424">
        <v>46564814</v>
      </c>
      <c r="V424">
        <v>511</v>
      </c>
      <c r="W424">
        <v>172207</v>
      </c>
      <c r="X424">
        <v>-44</v>
      </c>
      <c r="Y424">
        <v>-14828</v>
      </c>
      <c r="Z424">
        <v>45526694</v>
      </c>
      <c r="AB424">
        <v>504</v>
      </c>
      <c r="AC424">
        <v>169848</v>
      </c>
      <c r="AD424">
        <v>-100</v>
      </c>
      <c r="AE424">
        <v>-33700</v>
      </c>
      <c r="AF424">
        <v>45926362</v>
      </c>
      <c r="AH424">
        <v>-476</v>
      </c>
      <c r="AI424">
        <v>-160412</v>
      </c>
      <c r="AJ424">
        <v>199</v>
      </c>
      <c r="AK424">
        <v>67063</v>
      </c>
      <c r="AL424">
        <v>46453711</v>
      </c>
      <c r="AN424">
        <v>-151</v>
      </c>
      <c r="AO424">
        <v>-50887</v>
      </c>
      <c r="AP424">
        <v>493</v>
      </c>
      <c r="AQ424">
        <v>166141</v>
      </c>
      <c r="AR424">
        <v>46523945</v>
      </c>
    </row>
    <row r="425" spans="5:44" x14ac:dyDescent="0.25">
      <c r="E425">
        <v>12</v>
      </c>
      <c r="F425">
        <v>422</v>
      </c>
      <c r="G425">
        <f>B2+TRUNC(32*E425*SIN(1/E425))</f>
        <v>-541</v>
      </c>
      <c r="H425">
        <f t="shared" si="31"/>
        <v>-136</v>
      </c>
      <c r="I425">
        <f t="shared" si="32"/>
        <v>-45832</v>
      </c>
      <c r="J425">
        <f>C2+TRUNC(32*E425*COS(1/E425))</f>
        <v>2348</v>
      </c>
      <c r="K425">
        <f t="shared" si="33"/>
        <v>587</v>
      </c>
      <c r="L425">
        <f t="shared" si="34"/>
        <v>197819</v>
      </c>
      <c r="M425">
        <f t="shared" si="35"/>
        <v>86290277</v>
      </c>
      <c r="P425">
        <v>-112</v>
      </c>
      <c r="Q425">
        <v>-37744</v>
      </c>
      <c r="R425">
        <v>504</v>
      </c>
      <c r="S425">
        <v>169848</v>
      </c>
      <c r="T425">
        <v>46615138</v>
      </c>
      <c r="V425">
        <v>494</v>
      </c>
      <c r="W425">
        <v>166478</v>
      </c>
      <c r="X425">
        <v>-139</v>
      </c>
      <c r="Y425">
        <v>-46843</v>
      </c>
      <c r="Z425">
        <v>45638131</v>
      </c>
      <c r="AB425">
        <v>405</v>
      </c>
      <c r="AC425">
        <v>136485</v>
      </c>
      <c r="AD425">
        <v>-317</v>
      </c>
      <c r="AE425">
        <v>-106829</v>
      </c>
      <c r="AF425">
        <v>45939613</v>
      </c>
      <c r="AH425">
        <v>-440</v>
      </c>
      <c r="AI425">
        <v>-148280</v>
      </c>
      <c r="AJ425">
        <v>270</v>
      </c>
      <c r="AK425">
        <v>90990</v>
      </c>
      <c r="AL425">
        <v>46468347</v>
      </c>
      <c r="AN425">
        <v>-248</v>
      </c>
      <c r="AO425">
        <v>-83576</v>
      </c>
      <c r="AP425">
        <v>452</v>
      </c>
      <c r="AQ425">
        <v>152324</v>
      </c>
      <c r="AR425">
        <v>46540448</v>
      </c>
    </row>
    <row r="426" spans="5:44" x14ac:dyDescent="0.25">
      <c r="E426">
        <v>12</v>
      </c>
      <c r="F426">
        <v>423</v>
      </c>
      <c r="G426">
        <f>B2+TRUNC(32*E426*SIN(2/E426))</f>
        <v>-509</v>
      </c>
      <c r="H426">
        <f t="shared" si="31"/>
        <v>-128</v>
      </c>
      <c r="I426">
        <f t="shared" si="32"/>
        <v>-43136</v>
      </c>
      <c r="J426">
        <f>C2+TRUNC(32*E426*COS(2/E426))</f>
        <v>2344</v>
      </c>
      <c r="K426">
        <f t="shared" si="33"/>
        <v>586</v>
      </c>
      <c r="L426">
        <f t="shared" si="34"/>
        <v>197482</v>
      </c>
      <c r="M426">
        <f t="shared" si="35"/>
        <v>84740626</v>
      </c>
      <c r="P426">
        <v>-96</v>
      </c>
      <c r="Q426">
        <v>-32352</v>
      </c>
      <c r="R426">
        <v>507</v>
      </c>
      <c r="S426">
        <v>170859</v>
      </c>
      <c r="T426">
        <v>46712303</v>
      </c>
      <c r="V426">
        <v>511</v>
      </c>
      <c r="W426">
        <v>172207</v>
      </c>
      <c r="X426">
        <v>-53</v>
      </c>
      <c r="Y426">
        <v>-17861</v>
      </c>
      <c r="Z426">
        <v>45801427</v>
      </c>
      <c r="AB426">
        <v>442</v>
      </c>
      <c r="AC426">
        <v>148954</v>
      </c>
      <c r="AD426">
        <v>-264</v>
      </c>
      <c r="AE426">
        <v>-88968</v>
      </c>
      <c r="AF426">
        <v>46074467</v>
      </c>
      <c r="AH426">
        <v>-493</v>
      </c>
      <c r="AI426">
        <v>-166141</v>
      </c>
      <c r="AJ426">
        <v>154</v>
      </c>
      <c r="AK426">
        <v>51898</v>
      </c>
      <c r="AL426">
        <v>46605525</v>
      </c>
      <c r="AN426">
        <v>-50</v>
      </c>
      <c r="AO426">
        <v>-16850</v>
      </c>
      <c r="AP426">
        <v>514</v>
      </c>
      <c r="AQ426">
        <v>173218</v>
      </c>
      <c r="AR426">
        <v>46604914</v>
      </c>
    </row>
    <row r="427" spans="5:44" x14ac:dyDescent="0.25">
      <c r="E427">
        <v>12</v>
      </c>
      <c r="F427">
        <v>424</v>
      </c>
      <c r="G427">
        <f>B2+TRUNC(32*E427*SIN(3/E427))</f>
        <v>-477</v>
      </c>
      <c r="H427">
        <f t="shared" si="31"/>
        <v>-120</v>
      </c>
      <c r="I427">
        <f t="shared" si="32"/>
        <v>-40440</v>
      </c>
      <c r="J427">
        <f>C2+TRUNC(32*E427*COS(3/E427))</f>
        <v>2338</v>
      </c>
      <c r="K427">
        <f t="shared" si="33"/>
        <v>584</v>
      </c>
      <c r="L427">
        <f t="shared" si="34"/>
        <v>196808</v>
      </c>
      <c r="M427">
        <f t="shared" si="35"/>
        <v>82992770</v>
      </c>
      <c r="P427">
        <v>-16</v>
      </c>
      <c r="Q427">
        <v>-5392</v>
      </c>
      <c r="R427">
        <v>516</v>
      </c>
      <c r="S427">
        <v>173892</v>
      </c>
      <c r="T427">
        <v>46721643</v>
      </c>
      <c r="V427">
        <v>504</v>
      </c>
      <c r="W427">
        <v>169848</v>
      </c>
      <c r="X427">
        <v>-99</v>
      </c>
      <c r="Y427">
        <v>-33363</v>
      </c>
      <c r="Z427">
        <v>45874656</v>
      </c>
      <c r="AB427">
        <v>488</v>
      </c>
      <c r="AC427">
        <v>164456</v>
      </c>
      <c r="AD427">
        <v>-163</v>
      </c>
      <c r="AE427">
        <v>-54931</v>
      </c>
      <c r="AF427">
        <v>46092715</v>
      </c>
      <c r="AH427">
        <v>-387</v>
      </c>
      <c r="AI427">
        <v>-130419</v>
      </c>
      <c r="AJ427">
        <v>342</v>
      </c>
      <c r="AK427">
        <v>115254</v>
      </c>
      <c r="AL427">
        <v>46626565</v>
      </c>
      <c r="AN427">
        <v>-18</v>
      </c>
      <c r="AO427">
        <v>-6066</v>
      </c>
      <c r="AP427">
        <v>516</v>
      </c>
      <c r="AQ427">
        <v>173892</v>
      </c>
      <c r="AR427">
        <v>46657096</v>
      </c>
    </row>
    <row r="428" spans="5:44" x14ac:dyDescent="0.25">
      <c r="E428">
        <v>12</v>
      </c>
      <c r="F428">
        <v>425</v>
      </c>
      <c r="G428">
        <f>B2+TRUNC(32*E428*SIN(4/E428))</f>
        <v>-447</v>
      </c>
      <c r="H428">
        <f t="shared" si="31"/>
        <v>-112</v>
      </c>
      <c r="I428">
        <f t="shared" si="32"/>
        <v>-37744</v>
      </c>
      <c r="J428">
        <f>C2+TRUNC(32*E428*COS(4/E428))</f>
        <v>2328</v>
      </c>
      <c r="K428">
        <f t="shared" si="33"/>
        <v>582</v>
      </c>
      <c r="L428">
        <f t="shared" si="34"/>
        <v>196134</v>
      </c>
      <c r="M428">
        <f t="shared" si="35"/>
        <v>80838598</v>
      </c>
      <c r="P428">
        <v>-40</v>
      </c>
      <c r="Q428">
        <v>-13480</v>
      </c>
      <c r="R428">
        <v>515</v>
      </c>
      <c r="S428">
        <v>173555</v>
      </c>
      <c r="T428">
        <v>46741877</v>
      </c>
      <c r="V428">
        <v>511</v>
      </c>
      <c r="W428">
        <v>172207</v>
      </c>
      <c r="X428">
        <v>-61</v>
      </c>
      <c r="Y428">
        <v>-20557</v>
      </c>
      <c r="Z428">
        <v>46113812</v>
      </c>
      <c r="AB428">
        <v>480</v>
      </c>
      <c r="AC428">
        <v>161760</v>
      </c>
      <c r="AD428">
        <v>-185</v>
      </c>
      <c r="AE428">
        <v>-62345</v>
      </c>
      <c r="AF428">
        <v>46142762</v>
      </c>
      <c r="AH428">
        <v>-365</v>
      </c>
      <c r="AI428">
        <v>-123005</v>
      </c>
      <c r="AJ428">
        <v>365</v>
      </c>
      <c r="AK428">
        <v>123005</v>
      </c>
      <c r="AL428">
        <v>46719280</v>
      </c>
      <c r="AN428">
        <v>-130</v>
      </c>
      <c r="AO428">
        <v>-43810</v>
      </c>
      <c r="AP428">
        <v>500</v>
      </c>
      <c r="AQ428">
        <v>168500</v>
      </c>
      <c r="AR428">
        <v>46662254</v>
      </c>
    </row>
    <row r="429" spans="5:44" x14ac:dyDescent="0.25">
      <c r="E429">
        <v>12</v>
      </c>
      <c r="F429">
        <v>426</v>
      </c>
      <c r="G429">
        <f>B2+TRUNC(32*E429*SIN(5/E429))</f>
        <v>-417</v>
      </c>
      <c r="H429">
        <f t="shared" si="31"/>
        <v>-105</v>
      </c>
      <c r="I429">
        <f t="shared" si="32"/>
        <v>-35385</v>
      </c>
      <c r="J429">
        <f>C2+TRUNC(32*E429*COS(5/E429))</f>
        <v>2317</v>
      </c>
      <c r="K429">
        <f t="shared" si="33"/>
        <v>579</v>
      </c>
      <c r="L429">
        <f t="shared" si="34"/>
        <v>195123</v>
      </c>
      <c r="M429">
        <f t="shared" si="35"/>
        <v>78637961</v>
      </c>
      <c r="P429">
        <v>-128</v>
      </c>
      <c r="Q429">
        <v>-43136</v>
      </c>
      <c r="R429">
        <v>501</v>
      </c>
      <c r="S429">
        <v>168837</v>
      </c>
      <c r="T429">
        <v>46810030</v>
      </c>
      <c r="V429">
        <v>500</v>
      </c>
      <c r="W429">
        <v>168500</v>
      </c>
      <c r="X429">
        <v>-123</v>
      </c>
      <c r="Y429">
        <v>-41451</v>
      </c>
      <c r="Z429">
        <v>46241479</v>
      </c>
      <c r="AB429">
        <v>454</v>
      </c>
      <c r="AC429">
        <v>152998</v>
      </c>
      <c r="AD429">
        <v>-243</v>
      </c>
      <c r="AE429">
        <v>-81891</v>
      </c>
      <c r="AF429">
        <v>46195729</v>
      </c>
      <c r="AH429">
        <v>-470</v>
      </c>
      <c r="AI429">
        <v>-158390</v>
      </c>
      <c r="AJ429">
        <v>215</v>
      </c>
      <c r="AK429">
        <v>72455</v>
      </c>
      <c r="AL429">
        <v>46763714</v>
      </c>
      <c r="AN429">
        <v>-106</v>
      </c>
      <c r="AO429">
        <v>-35722</v>
      </c>
      <c r="AP429">
        <v>505</v>
      </c>
      <c r="AQ429">
        <v>170185</v>
      </c>
      <c r="AR429">
        <v>46708104</v>
      </c>
    </row>
    <row r="430" spans="5:44" x14ac:dyDescent="0.25">
      <c r="E430">
        <v>12</v>
      </c>
      <c r="F430">
        <v>427</v>
      </c>
      <c r="G430">
        <f>B2+TRUNC(32*E430*SIN(6/E430))</f>
        <v>-388</v>
      </c>
      <c r="H430">
        <f t="shared" si="31"/>
        <v>-97</v>
      </c>
      <c r="I430">
        <f t="shared" si="32"/>
        <v>-32689</v>
      </c>
      <c r="J430">
        <f>C2+TRUNC(32*E430*COS(6/E430))</f>
        <v>2302</v>
      </c>
      <c r="K430">
        <f t="shared" si="33"/>
        <v>575</v>
      </c>
      <c r="L430">
        <f t="shared" si="34"/>
        <v>193775</v>
      </c>
      <c r="M430">
        <f t="shared" si="35"/>
        <v>76031368</v>
      </c>
      <c r="P430">
        <v>-80</v>
      </c>
      <c r="Q430">
        <v>-26960</v>
      </c>
      <c r="R430">
        <v>511</v>
      </c>
      <c r="S430">
        <v>172207</v>
      </c>
      <c r="T430">
        <v>46978105</v>
      </c>
      <c r="V430">
        <v>478</v>
      </c>
      <c r="W430">
        <v>161086</v>
      </c>
      <c r="X430">
        <v>-192</v>
      </c>
      <c r="Y430">
        <v>-64704</v>
      </c>
      <c r="Z430">
        <v>46393513</v>
      </c>
      <c r="AB430">
        <v>496</v>
      </c>
      <c r="AC430">
        <v>167152</v>
      </c>
      <c r="AD430">
        <v>-140</v>
      </c>
      <c r="AE430">
        <v>-47180</v>
      </c>
      <c r="AF430">
        <v>46361064</v>
      </c>
      <c r="AH430">
        <v>-452</v>
      </c>
      <c r="AI430">
        <v>-152324</v>
      </c>
      <c r="AJ430">
        <v>251</v>
      </c>
      <c r="AK430">
        <v>84587</v>
      </c>
      <c r="AL430">
        <v>46879721</v>
      </c>
      <c r="AN430">
        <v>-66</v>
      </c>
      <c r="AO430">
        <v>-22242</v>
      </c>
      <c r="AP430">
        <v>512</v>
      </c>
      <c r="AQ430">
        <v>172544</v>
      </c>
      <c r="AR430">
        <v>46813993</v>
      </c>
    </row>
    <row r="431" spans="5:44" x14ac:dyDescent="0.25">
      <c r="E431">
        <v>12</v>
      </c>
      <c r="F431">
        <v>428</v>
      </c>
      <c r="G431">
        <f>B2+TRUNC(32*E431*SIN(7/E431))</f>
        <v>-361</v>
      </c>
      <c r="H431">
        <f t="shared" si="31"/>
        <v>-91</v>
      </c>
      <c r="I431">
        <f t="shared" si="32"/>
        <v>-30667</v>
      </c>
      <c r="J431">
        <f>C2+TRUNC(32*E431*COS(7/E431))</f>
        <v>2286</v>
      </c>
      <c r="K431">
        <f t="shared" si="33"/>
        <v>571</v>
      </c>
      <c r="L431">
        <f t="shared" si="34"/>
        <v>192427</v>
      </c>
      <c r="M431">
        <f t="shared" si="35"/>
        <v>73441252</v>
      </c>
      <c r="P431">
        <v>47</v>
      </c>
      <c r="Q431">
        <v>15839</v>
      </c>
      <c r="R431">
        <v>515</v>
      </c>
      <c r="S431">
        <v>173555</v>
      </c>
      <c r="T431">
        <v>46987230</v>
      </c>
      <c r="V431">
        <v>484</v>
      </c>
      <c r="W431">
        <v>163108</v>
      </c>
      <c r="X431">
        <v>-177</v>
      </c>
      <c r="Y431">
        <v>-59649</v>
      </c>
      <c r="Z431">
        <v>46394799</v>
      </c>
      <c r="AB431">
        <v>430</v>
      </c>
      <c r="AC431">
        <v>144910</v>
      </c>
      <c r="AD431">
        <v>-285</v>
      </c>
      <c r="AE431">
        <v>-96045</v>
      </c>
      <c r="AF431">
        <v>46389938</v>
      </c>
      <c r="AH431">
        <v>-432</v>
      </c>
      <c r="AI431">
        <v>-145584</v>
      </c>
      <c r="AJ431">
        <v>284</v>
      </c>
      <c r="AK431">
        <v>95708</v>
      </c>
      <c r="AL431">
        <v>46917633</v>
      </c>
      <c r="AN431">
        <v>-190</v>
      </c>
      <c r="AO431">
        <v>-64030</v>
      </c>
      <c r="AP431">
        <v>481</v>
      </c>
      <c r="AQ431">
        <v>162097</v>
      </c>
      <c r="AR431">
        <v>47016956</v>
      </c>
    </row>
    <row r="432" spans="5:44" x14ac:dyDescent="0.25">
      <c r="E432">
        <v>12</v>
      </c>
      <c r="F432">
        <v>429</v>
      </c>
      <c r="G432">
        <f>B2+TRUNC(32*E432*SIN(8/E432))</f>
        <v>-335</v>
      </c>
      <c r="H432">
        <f t="shared" si="31"/>
        <v>-84</v>
      </c>
      <c r="I432">
        <f t="shared" si="32"/>
        <v>-28308</v>
      </c>
      <c r="J432">
        <f>C2+TRUNC(32*E432*COS(8/E432))</f>
        <v>2267</v>
      </c>
      <c r="K432">
        <f t="shared" si="33"/>
        <v>566</v>
      </c>
      <c r="L432">
        <f t="shared" si="34"/>
        <v>190742</v>
      </c>
      <c r="M432">
        <f t="shared" si="35"/>
        <v>70600702</v>
      </c>
      <c r="P432">
        <v>71</v>
      </c>
      <c r="Q432">
        <v>23927</v>
      </c>
      <c r="R432">
        <v>513</v>
      </c>
      <c r="S432">
        <v>172881</v>
      </c>
      <c r="T432">
        <v>47182018</v>
      </c>
      <c r="V432">
        <v>511</v>
      </c>
      <c r="W432">
        <v>172207</v>
      </c>
      <c r="X432">
        <v>-69</v>
      </c>
      <c r="Y432">
        <v>-23253</v>
      </c>
      <c r="Z432">
        <v>46495837</v>
      </c>
      <c r="AB432">
        <v>504</v>
      </c>
      <c r="AC432">
        <v>169848</v>
      </c>
      <c r="AD432">
        <v>-109</v>
      </c>
      <c r="AE432">
        <v>-36733</v>
      </c>
      <c r="AF432">
        <v>46453777</v>
      </c>
      <c r="AH432">
        <v>-442</v>
      </c>
      <c r="AI432">
        <v>-148954</v>
      </c>
      <c r="AJ432">
        <v>269</v>
      </c>
      <c r="AK432">
        <v>90653</v>
      </c>
      <c r="AL432">
        <v>46990981</v>
      </c>
      <c r="AN432">
        <v>-242</v>
      </c>
      <c r="AO432">
        <v>-81554</v>
      </c>
      <c r="AP432">
        <v>458</v>
      </c>
      <c r="AQ432">
        <v>154346</v>
      </c>
      <c r="AR432">
        <v>47138967</v>
      </c>
    </row>
    <row r="433" spans="5:44" x14ac:dyDescent="0.25">
      <c r="E433">
        <v>12</v>
      </c>
      <c r="F433">
        <v>430</v>
      </c>
      <c r="G433">
        <f>B2+TRUNC(32*E433*SIN(9/E433))</f>
        <v>-311</v>
      </c>
      <c r="H433">
        <f t="shared" si="31"/>
        <v>-78</v>
      </c>
      <c r="I433">
        <f t="shared" si="32"/>
        <v>-26286</v>
      </c>
      <c r="J433">
        <f>C2+TRUNC(32*E433*COS(9/E433))</f>
        <v>2246</v>
      </c>
      <c r="K433">
        <f t="shared" si="33"/>
        <v>561</v>
      </c>
      <c r="L433">
        <f t="shared" si="34"/>
        <v>189057</v>
      </c>
      <c r="M433">
        <f t="shared" si="35"/>
        <v>67666733</v>
      </c>
      <c r="P433">
        <v>103</v>
      </c>
      <c r="Q433">
        <v>34711</v>
      </c>
      <c r="R433">
        <v>507</v>
      </c>
      <c r="S433">
        <v>170859</v>
      </c>
      <c r="T433">
        <v>47183161</v>
      </c>
      <c r="V433">
        <v>490</v>
      </c>
      <c r="W433">
        <v>165130</v>
      </c>
      <c r="X433">
        <v>-162</v>
      </c>
      <c r="Y433">
        <v>-54594</v>
      </c>
      <c r="Z433">
        <v>46547979</v>
      </c>
      <c r="AB433">
        <v>411</v>
      </c>
      <c r="AC433">
        <v>138507</v>
      </c>
      <c r="AD433">
        <v>-311</v>
      </c>
      <c r="AE433">
        <v>-104807</v>
      </c>
      <c r="AF433">
        <v>46461018</v>
      </c>
      <c r="AH433">
        <v>-464</v>
      </c>
      <c r="AI433">
        <v>-156368</v>
      </c>
      <c r="AJ433">
        <v>230</v>
      </c>
      <c r="AK433">
        <v>77510</v>
      </c>
      <c r="AL433">
        <v>47220425</v>
      </c>
      <c r="AN433">
        <v>-213</v>
      </c>
      <c r="AO433">
        <v>-71781</v>
      </c>
      <c r="AP433">
        <v>472</v>
      </c>
      <c r="AQ433">
        <v>159064</v>
      </c>
      <c r="AR433">
        <v>47178237</v>
      </c>
    </row>
    <row r="434" spans="5:44" x14ac:dyDescent="0.25">
      <c r="E434">
        <v>12</v>
      </c>
      <c r="F434">
        <v>431</v>
      </c>
      <c r="G434">
        <f>B2+TRUNC(32*E434*SIN(10/E434))</f>
        <v>-288</v>
      </c>
      <c r="H434">
        <f t="shared" si="31"/>
        <v>-72</v>
      </c>
      <c r="I434">
        <f t="shared" si="32"/>
        <v>-24264</v>
      </c>
      <c r="J434">
        <f>C2+TRUNC(32*E434*COS(10/E434))</f>
        <v>2224</v>
      </c>
      <c r="K434">
        <f t="shared" si="33"/>
        <v>556</v>
      </c>
      <c r="L434">
        <f t="shared" si="34"/>
        <v>187372</v>
      </c>
      <c r="M434">
        <f t="shared" si="35"/>
        <v>64747642</v>
      </c>
      <c r="P434">
        <v>23</v>
      </c>
      <c r="Q434">
        <v>7751</v>
      </c>
      <c r="R434">
        <v>517</v>
      </c>
      <c r="S434">
        <v>174229</v>
      </c>
      <c r="T434">
        <v>47192481</v>
      </c>
      <c r="V434">
        <v>473</v>
      </c>
      <c r="W434">
        <v>159401</v>
      </c>
      <c r="X434">
        <v>-208</v>
      </c>
      <c r="Y434">
        <v>-70096</v>
      </c>
      <c r="Z434">
        <v>46691310</v>
      </c>
      <c r="AB434">
        <v>466</v>
      </c>
      <c r="AC434">
        <v>157042</v>
      </c>
      <c r="AD434">
        <v>-221</v>
      </c>
      <c r="AE434">
        <v>-74477</v>
      </c>
      <c r="AF434">
        <v>46493742</v>
      </c>
      <c r="AH434">
        <v>-410</v>
      </c>
      <c r="AI434">
        <v>-138170</v>
      </c>
      <c r="AJ434">
        <v>318</v>
      </c>
      <c r="AK434">
        <v>107166</v>
      </c>
      <c r="AL434">
        <v>47284942</v>
      </c>
      <c r="AN434">
        <v>-167</v>
      </c>
      <c r="AO434">
        <v>-56279</v>
      </c>
      <c r="AP434">
        <v>490</v>
      </c>
      <c r="AQ434">
        <v>165130</v>
      </c>
      <c r="AR434">
        <v>47209717</v>
      </c>
    </row>
    <row r="435" spans="5:44" x14ac:dyDescent="0.25">
      <c r="E435">
        <v>12</v>
      </c>
      <c r="F435">
        <v>432</v>
      </c>
      <c r="G435">
        <f>B2+TRUNC(32*E435*SIN(11/E435))</f>
        <v>-268</v>
      </c>
      <c r="H435">
        <f t="shared" si="31"/>
        <v>-67</v>
      </c>
      <c r="I435">
        <f t="shared" si="32"/>
        <v>-22579</v>
      </c>
      <c r="J435">
        <f>C2+TRUNC(32*E435*COS(11/E435))</f>
        <v>2199</v>
      </c>
      <c r="K435">
        <f t="shared" si="33"/>
        <v>549</v>
      </c>
      <c r="L435">
        <f t="shared" si="34"/>
        <v>185013</v>
      </c>
      <c r="M435">
        <f t="shared" si="35"/>
        <v>61652019</v>
      </c>
      <c r="P435">
        <v>-64</v>
      </c>
      <c r="Q435">
        <v>-21568</v>
      </c>
      <c r="R435">
        <v>514</v>
      </c>
      <c r="S435">
        <v>173218</v>
      </c>
      <c r="T435">
        <v>47252403</v>
      </c>
      <c r="V435">
        <v>495</v>
      </c>
      <c r="W435">
        <v>166815</v>
      </c>
      <c r="X435">
        <v>-147</v>
      </c>
      <c r="Y435">
        <v>-49539</v>
      </c>
      <c r="Z435">
        <v>46800594</v>
      </c>
      <c r="AB435">
        <v>472</v>
      </c>
      <c r="AC435">
        <v>159064</v>
      </c>
      <c r="AD435">
        <v>-209</v>
      </c>
      <c r="AE435">
        <v>-70433</v>
      </c>
      <c r="AF435">
        <v>46496448</v>
      </c>
      <c r="AH435">
        <v>-372</v>
      </c>
      <c r="AI435">
        <v>-125364</v>
      </c>
      <c r="AJ435">
        <v>361</v>
      </c>
      <c r="AK435">
        <v>121657</v>
      </c>
      <c r="AL435">
        <v>47318549</v>
      </c>
      <c r="AN435">
        <v>-83</v>
      </c>
      <c r="AO435">
        <v>-27971</v>
      </c>
      <c r="AP435">
        <v>511</v>
      </c>
      <c r="AQ435">
        <v>172207</v>
      </c>
      <c r="AR435">
        <v>47224735</v>
      </c>
    </row>
    <row r="436" spans="5:44" x14ac:dyDescent="0.25">
      <c r="E436">
        <v>12</v>
      </c>
      <c r="F436">
        <v>433</v>
      </c>
      <c r="G436">
        <f>B2+TRUNC(32*E436*SIN(12/E436))</f>
        <v>-249</v>
      </c>
      <c r="H436">
        <f t="shared" si="31"/>
        <v>-63</v>
      </c>
      <c r="I436">
        <f t="shared" si="32"/>
        <v>-21231</v>
      </c>
      <c r="J436">
        <f>C2+TRUNC(32*E436*COS(12/E436))</f>
        <v>2173</v>
      </c>
      <c r="K436">
        <f t="shared" si="33"/>
        <v>543</v>
      </c>
      <c r="L436">
        <f t="shared" si="34"/>
        <v>182991</v>
      </c>
      <c r="M436">
        <f t="shared" si="35"/>
        <v>58588124</v>
      </c>
      <c r="P436">
        <v>-23</v>
      </c>
      <c r="Q436">
        <v>-7751</v>
      </c>
      <c r="R436">
        <v>518</v>
      </c>
      <c r="S436">
        <v>174566</v>
      </c>
      <c r="T436">
        <v>47645091</v>
      </c>
      <c r="V436">
        <v>511</v>
      </c>
      <c r="W436">
        <v>172207</v>
      </c>
      <c r="X436">
        <v>-78</v>
      </c>
      <c r="Y436">
        <v>-26286</v>
      </c>
      <c r="Z436">
        <v>46840467</v>
      </c>
      <c r="AB436">
        <v>448</v>
      </c>
      <c r="AC436">
        <v>150976</v>
      </c>
      <c r="AD436">
        <v>-258</v>
      </c>
      <c r="AE436">
        <v>-86946</v>
      </c>
      <c r="AF436">
        <v>47004428</v>
      </c>
      <c r="AH436">
        <v>-395</v>
      </c>
      <c r="AI436">
        <v>-133115</v>
      </c>
      <c r="AJ436">
        <v>337</v>
      </c>
      <c r="AK436">
        <v>113569</v>
      </c>
      <c r="AL436">
        <v>47423232</v>
      </c>
      <c r="AN436">
        <v>-123</v>
      </c>
      <c r="AO436">
        <v>-41451</v>
      </c>
      <c r="AP436">
        <v>504</v>
      </c>
      <c r="AQ436">
        <v>169848</v>
      </c>
      <c r="AR436">
        <v>47562606</v>
      </c>
    </row>
    <row r="437" spans="5:44" x14ac:dyDescent="0.25">
      <c r="E437">
        <v>12</v>
      </c>
      <c r="F437">
        <v>434</v>
      </c>
      <c r="G437">
        <f>B2+TRUNC(32*E437*SIN(13/E437))</f>
        <v>-233</v>
      </c>
      <c r="H437">
        <f t="shared" si="31"/>
        <v>-59</v>
      </c>
      <c r="I437">
        <f t="shared" si="32"/>
        <v>-19883</v>
      </c>
      <c r="J437">
        <f>C2+TRUNC(32*E437*COS(13/E437))</f>
        <v>2145</v>
      </c>
      <c r="K437">
        <f t="shared" si="33"/>
        <v>536</v>
      </c>
      <c r="L437">
        <f t="shared" si="34"/>
        <v>180632</v>
      </c>
      <c r="M437">
        <f t="shared" si="35"/>
        <v>55480188</v>
      </c>
      <c r="P437">
        <v>-2</v>
      </c>
      <c r="Q437">
        <v>-674</v>
      </c>
      <c r="R437">
        <v>519</v>
      </c>
      <c r="S437">
        <v>174903</v>
      </c>
      <c r="T437">
        <v>47734789</v>
      </c>
      <c r="V437">
        <v>506</v>
      </c>
      <c r="W437">
        <v>170522</v>
      </c>
      <c r="X437">
        <v>-107</v>
      </c>
      <c r="Y437">
        <v>-36059</v>
      </c>
      <c r="Z437">
        <v>46889844</v>
      </c>
      <c r="AB437">
        <v>488</v>
      </c>
      <c r="AC437">
        <v>164456</v>
      </c>
      <c r="AD437">
        <v>-171</v>
      </c>
      <c r="AE437">
        <v>-57627</v>
      </c>
      <c r="AF437">
        <v>47026063</v>
      </c>
      <c r="AH437">
        <v>-425</v>
      </c>
      <c r="AI437">
        <v>-143225</v>
      </c>
      <c r="AJ437">
        <v>298</v>
      </c>
      <c r="AK437">
        <v>100426</v>
      </c>
      <c r="AL437">
        <v>47507030</v>
      </c>
      <c r="AN437">
        <v>-143</v>
      </c>
      <c r="AO437">
        <v>-48191</v>
      </c>
      <c r="AP437">
        <v>499</v>
      </c>
      <c r="AQ437">
        <v>168163</v>
      </c>
      <c r="AR437">
        <v>47757785</v>
      </c>
    </row>
    <row r="438" spans="5:44" x14ac:dyDescent="0.25">
      <c r="E438">
        <v>12</v>
      </c>
      <c r="F438">
        <v>435</v>
      </c>
      <c r="G438">
        <f>B2+TRUNC(32*E438*SIN(14/E438))</f>
        <v>-219</v>
      </c>
      <c r="H438">
        <f t="shared" si="31"/>
        <v>-55</v>
      </c>
      <c r="I438">
        <f t="shared" si="32"/>
        <v>-18535</v>
      </c>
      <c r="J438">
        <f>C2+TRUNC(32*E438*COS(14/E438))</f>
        <v>2116</v>
      </c>
      <c r="K438">
        <f t="shared" si="33"/>
        <v>529</v>
      </c>
      <c r="L438">
        <f t="shared" si="34"/>
        <v>178273</v>
      </c>
      <c r="M438">
        <f t="shared" si="35"/>
        <v>52427261</v>
      </c>
      <c r="P438">
        <v>95</v>
      </c>
      <c r="Q438">
        <v>32015</v>
      </c>
      <c r="R438">
        <v>511</v>
      </c>
      <c r="S438">
        <v>172207</v>
      </c>
      <c r="T438">
        <v>47878096</v>
      </c>
      <c r="V438">
        <v>510</v>
      </c>
      <c r="W438">
        <v>171870</v>
      </c>
      <c r="X438">
        <v>-87</v>
      </c>
      <c r="Y438">
        <v>-29319</v>
      </c>
      <c r="Z438">
        <v>47043905</v>
      </c>
      <c r="AB438">
        <v>504</v>
      </c>
      <c r="AC438">
        <v>169848</v>
      </c>
      <c r="AD438">
        <v>-117</v>
      </c>
      <c r="AE438">
        <v>-39429</v>
      </c>
      <c r="AF438">
        <v>47123567</v>
      </c>
      <c r="AH438">
        <v>-448</v>
      </c>
      <c r="AI438">
        <v>-150976</v>
      </c>
      <c r="AJ438">
        <v>264</v>
      </c>
      <c r="AK438">
        <v>88968</v>
      </c>
      <c r="AL438">
        <v>47726432</v>
      </c>
      <c r="AN438">
        <v>-145</v>
      </c>
      <c r="AO438">
        <v>-48865</v>
      </c>
      <c r="AP438">
        <v>499</v>
      </c>
      <c r="AQ438">
        <v>168163</v>
      </c>
      <c r="AR438">
        <v>47784945</v>
      </c>
    </row>
    <row r="439" spans="5:44" x14ac:dyDescent="0.25">
      <c r="E439">
        <v>12</v>
      </c>
      <c r="F439">
        <v>436</v>
      </c>
      <c r="G439">
        <f>B2+TRUNC(32*E439*SIN(15/E439))</f>
        <v>-208</v>
      </c>
      <c r="H439">
        <f t="shared" si="31"/>
        <v>-52</v>
      </c>
      <c r="I439">
        <f t="shared" si="32"/>
        <v>-17524</v>
      </c>
      <c r="J439">
        <f>C2+TRUNC(32*E439*COS(15/E439))</f>
        <v>2087</v>
      </c>
      <c r="K439">
        <f t="shared" si="33"/>
        <v>521</v>
      </c>
      <c r="L439">
        <f t="shared" si="34"/>
        <v>175577</v>
      </c>
      <c r="M439">
        <f t="shared" si="35"/>
        <v>49535313</v>
      </c>
      <c r="P439">
        <v>-48</v>
      </c>
      <c r="Q439">
        <v>-16176</v>
      </c>
      <c r="R439">
        <v>517</v>
      </c>
      <c r="S439">
        <v>174229</v>
      </c>
      <c r="T439">
        <v>47889522</v>
      </c>
      <c r="V439">
        <v>501</v>
      </c>
      <c r="W439">
        <v>168837</v>
      </c>
      <c r="X439">
        <v>-131</v>
      </c>
      <c r="Y439">
        <v>-44147</v>
      </c>
      <c r="Z439">
        <v>47303846</v>
      </c>
      <c r="AB439">
        <v>496</v>
      </c>
      <c r="AC439">
        <v>167152</v>
      </c>
      <c r="AD439">
        <v>-148</v>
      </c>
      <c r="AE439">
        <v>-49876</v>
      </c>
      <c r="AF439">
        <v>47129630</v>
      </c>
      <c r="AH439">
        <v>-488</v>
      </c>
      <c r="AI439">
        <v>-164456</v>
      </c>
      <c r="AJ439">
        <v>179</v>
      </c>
      <c r="AK439">
        <v>60323</v>
      </c>
      <c r="AL439">
        <v>47754888</v>
      </c>
      <c r="AN439">
        <v>-99</v>
      </c>
      <c r="AO439">
        <v>-33363</v>
      </c>
      <c r="AP439">
        <v>510</v>
      </c>
      <c r="AQ439">
        <v>171870</v>
      </c>
      <c r="AR439">
        <v>47830989</v>
      </c>
    </row>
    <row r="440" spans="5:44" x14ac:dyDescent="0.25">
      <c r="E440">
        <v>12</v>
      </c>
      <c r="F440">
        <v>437</v>
      </c>
      <c r="G440">
        <f>B2+TRUNC(32*E440*SIN(16/E440))</f>
        <v>-199</v>
      </c>
      <c r="H440">
        <f t="shared" si="31"/>
        <v>-50</v>
      </c>
      <c r="I440">
        <f t="shared" si="32"/>
        <v>-16850</v>
      </c>
      <c r="J440">
        <f>C2+TRUNC(32*E440*COS(16/E440))</f>
        <v>2056</v>
      </c>
      <c r="K440">
        <f t="shared" si="33"/>
        <v>514</v>
      </c>
      <c r="L440">
        <f t="shared" si="34"/>
        <v>173218</v>
      </c>
      <c r="M440">
        <f t="shared" si="35"/>
        <v>46604914</v>
      </c>
      <c r="P440">
        <v>0</v>
      </c>
      <c r="Q440">
        <v>0</v>
      </c>
      <c r="R440">
        <v>520</v>
      </c>
      <c r="S440">
        <v>175240</v>
      </c>
      <c r="T440">
        <v>47917406</v>
      </c>
      <c r="V440">
        <v>519</v>
      </c>
      <c r="W440">
        <v>174903</v>
      </c>
      <c r="X440">
        <v>3</v>
      </c>
      <c r="Y440">
        <v>1011</v>
      </c>
      <c r="Z440">
        <v>47737110</v>
      </c>
      <c r="AB440">
        <v>418</v>
      </c>
      <c r="AC440">
        <v>140866</v>
      </c>
      <c r="AD440">
        <v>-306</v>
      </c>
      <c r="AE440">
        <v>-103122</v>
      </c>
      <c r="AF440">
        <v>47163116</v>
      </c>
      <c r="AH440">
        <v>-482</v>
      </c>
      <c r="AI440">
        <v>-162434</v>
      </c>
      <c r="AJ440">
        <v>194</v>
      </c>
      <c r="AK440">
        <v>65378</v>
      </c>
      <c r="AL440">
        <v>47795940</v>
      </c>
      <c r="AN440">
        <v>-235</v>
      </c>
      <c r="AO440">
        <v>-79195</v>
      </c>
      <c r="AP440">
        <v>463</v>
      </c>
      <c r="AQ440">
        <v>156031</v>
      </c>
      <c r="AR440">
        <v>47836500</v>
      </c>
    </row>
    <row r="441" spans="5:44" x14ac:dyDescent="0.25">
      <c r="E441">
        <v>12</v>
      </c>
      <c r="F441">
        <v>438</v>
      </c>
      <c r="G441">
        <f>B2+TRUNC(32*E441*SIN(17/E441))</f>
        <v>-193</v>
      </c>
      <c r="H441">
        <f t="shared" si="31"/>
        <v>-49</v>
      </c>
      <c r="I441">
        <f t="shared" si="32"/>
        <v>-16513</v>
      </c>
      <c r="J441">
        <f>C2+TRUNC(32*E441*COS(17/E441))</f>
        <v>2024</v>
      </c>
      <c r="K441">
        <f t="shared" si="33"/>
        <v>506</v>
      </c>
      <c r="L441">
        <f t="shared" si="34"/>
        <v>170522</v>
      </c>
      <c r="M441">
        <f t="shared" si="35"/>
        <v>43746583</v>
      </c>
      <c r="P441">
        <v>39</v>
      </c>
      <c r="Q441">
        <v>13143</v>
      </c>
      <c r="R441">
        <v>518</v>
      </c>
      <c r="S441">
        <v>174566</v>
      </c>
      <c r="T441">
        <v>48003258</v>
      </c>
      <c r="V441">
        <v>519</v>
      </c>
      <c r="W441">
        <v>174903</v>
      </c>
      <c r="X441">
        <v>-5</v>
      </c>
      <c r="Y441">
        <v>-1685</v>
      </c>
      <c r="Z441">
        <v>47741356</v>
      </c>
      <c r="AB441">
        <v>480</v>
      </c>
      <c r="AC441">
        <v>161760</v>
      </c>
      <c r="AD441">
        <v>-195</v>
      </c>
      <c r="AE441">
        <v>-65715</v>
      </c>
      <c r="AF441">
        <v>47201736</v>
      </c>
      <c r="AH441">
        <v>-458</v>
      </c>
      <c r="AI441">
        <v>-154346</v>
      </c>
      <c r="AJ441">
        <v>246</v>
      </c>
      <c r="AK441">
        <v>82902</v>
      </c>
      <c r="AL441">
        <v>47881019</v>
      </c>
      <c r="AN441">
        <v>-27</v>
      </c>
      <c r="AO441">
        <v>-9099</v>
      </c>
      <c r="AP441">
        <v>519</v>
      </c>
      <c r="AQ441">
        <v>174903</v>
      </c>
      <c r="AR441">
        <v>47982109</v>
      </c>
    </row>
    <row r="442" spans="5:44" x14ac:dyDescent="0.25">
      <c r="E442">
        <v>12</v>
      </c>
      <c r="F442">
        <v>439</v>
      </c>
      <c r="G442">
        <f>B2+TRUNC(32*E442*SIN(18/E442))</f>
        <v>-189</v>
      </c>
      <c r="H442">
        <f t="shared" si="31"/>
        <v>-48</v>
      </c>
      <c r="I442">
        <f t="shared" si="32"/>
        <v>-16176</v>
      </c>
      <c r="J442">
        <f>C2+TRUNC(32*E442*COS(18/E442))</f>
        <v>1993</v>
      </c>
      <c r="K442">
        <f t="shared" si="33"/>
        <v>498</v>
      </c>
      <c r="L442">
        <f t="shared" si="34"/>
        <v>167826</v>
      </c>
      <c r="M442">
        <f t="shared" si="35"/>
        <v>41119284</v>
      </c>
      <c r="P442">
        <v>63</v>
      </c>
      <c r="Q442">
        <v>21231</v>
      </c>
      <c r="R442">
        <v>516</v>
      </c>
      <c r="S442">
        <v>173892</v>
      </c>
      <c r="T442">
        <v>48072168</v>
      </c>
      <c r="V442">
        <v>519</v>
      </c>
      <c r="W442">
        <v>174903</v>
      </c>
      <c r="X442">
        <v>11</v>
      </c>
      <c r="Y442">
        <v>3707</v>
      </c>
      <c r="Z442">
        <v>47780167</v>
      </c>
      <c r="AB442">
        <v>436</v>
      </c>
      <c r="AC442">
        <v>146932</v>
      </c>
      <c r="AD442">
        <v>-279</v>
      </c>
      <c r="AE442">
        <v>-94023</v>
      </c>
      <c r="AF442">
        <v>47229529</v>
      </c>
      <c r="AH442">
        <v>-494</v>
      </c>
      <c r="AI442">
        <v>-166478</v>
      </c>
      <c r="AJ442">
        <v>164</v>
      </c>
      <c r="AK442">
        <v>55268</v>
      </c>
      <c r="AL442">
        <v>47930964</v>
      </c>
      <c r="AN442">
        <v>-43</v>
      </c>
      <c r="AO442">
        <v>-14491</v>
      </c>
      <c r="AP442">
        <v>518</v>
      </c>
      <c r="AQ442">
        <v>174566</v>
      </c>
      <c r="AR442">
        <v>48013080</v>
      </c>
    </row>
    <row r="443" spans="5:44" x14ac:dyDescent="0.25">
      <c r="E443">
        <v>12</v>
      </c>
      <c r="F443">
        <v>440</v>
      </c>
      <c r="G443">
        <f>B2+TRUNC(32*E443*SIN(19/E443))</f>
        <v>-189</v>
      </c>
      <c r="H443">
        <f t="shared" si="31"/>
        <v>-48</v>
      </c>
      <c r="I443">
        <f t="shared" si="32"/>
        <v>-16176</v>
      </c>
      <c r="J443">
        <f>C2+TRUNC(32*E443*COS(19/E443))</f>
        <v>1962</v>
      </c>
      <c r="K443">
        <f t="shared" si="33"/>
        <v>490</v>
      </c>
      <c r="L443">
        <f t="shared" si="34"/>
        <v>165130</v>
      </c>
      <c r="M443">
        <f t="shared" si="35"/>
        <v>38641938</v>
      </c>
      <c r="P443">
        <v>-104</v>
      </c>
      <c r="Q443">
        <v>-35048</v>
      </c>
      <c r="R443">
        <v>510</v>
      </c>
      <c r="S443">
        <v>171870</v>
      </c>
      <c r="T443">
        <v>48082020</v>
      </c>
      <c r="V443">
        <v>485</v>
      </c>
      <c r="W443">
        <v>163445</v>
      </c>
      <c r="X443">
        <v>-186</v>
      </c>
      <c r="Y443">
        <v>-62682</v>
      </c>
      <c r="Z443">
        <v>47785587</v>
      </c>
      <c r="AB443">
        <v>461</v>
      </c>
      <c r="AC443">
        <v>155357</v>
      </c>
      <c r="AD443">
        <v>-237</v>
      </c>
      <c r="AE443">
        <v>-79869</v>
      </c>
      <c r="AF443">
        <v>47229925</v>
      </c>
      <c r="AH443">
        <v>-380</v>
      </c>
      <c r="AI443">
        <v>-128060</v>
      </c>
      <c r="AJ443">
        <v>356</v>
      </c>
      <c r="AK443">
        <v>119972</v>
      </c>
      <c r="AL443">
        <v>47976457</v>
      </c>
      <c r="AN443">
        <v>-183</v>
      </c>
      <c r="AO443">
        <v>-61671</v>
      </c>
      <c r="AP443">
        <v>487</v>
      </c>
      <c r="AQ443">
        <v>164119</v>
      </c>
      <c r="AR443">
        <v>48030466</v>
      </c>
    </row>
    <row r="444" spans="5:44" x14ac:dyDescent="0.25">
      <c r="E444">
        <v>12</v>
      </c>
      <c r="F444">
        <v>441</v>
      </c>
      <c r="G444">
        <f>B2+TRUNC(32*E444*SIN(20/E444))</f>
        <v>-190</v>
      </c>
      <c r="H444">
        <f t="shared" si="31"/>
        <v>-48</v>
      </c>
      <c r="I444">
        <f t="shared" si="32"/>
        <v>-16176</v>
      </c>
      <c r="J444">
        <f>C2+TRUNC(32*E444*COS(20/E444))</f>
        <v>1930</v>
      </c>
      <c r="K444">
        <f t="shared" si="33"/>
        <v>482</v>
      </c>
      <c r="L444">
        <f t="shared" si="34"/>
        <v>162434</v>
      </c>
      <c r="M444">
        <f t="shared" si="35"/>
        <v>36211509</v>
      </c>
      <c r="P444">
        <v>13</v>
      </c>
      <c r="Q444">
        <v>4381</v>
      </c>
      <c r="R444">
        <v>520</v>
      </c>
      <c r="S444">
        <v>175240</v>
      </c>
      <c r="T444">
        <v>48164332</v>
      </c>
      <c r="V444">
        <v>519</v>
      </c>
      <c r="W444">
        <v>174903</v>
      </c>
      <c r="X444">
        <v>-13</v>
      </c>
      <c r="Y444">
        <v>-4381</v>
      </c>
      <c r="Z444">
        <v>47793174</v>
      </c>
      <c r="AB444">
        <v>504</v>
      </c>
      <c r="AC444">
        <v>169848</v>
      </c>
      <c r="AD444">
        <v>-126</v>
      </c>
      <c r="AE444">
        <v>-42462</v>
      </c>
      <c r="AF444">
        <v>47760041</v>
      </c>
      <c r="AH444">
        <v>-440</v>
      </c>
      <c r="AI444">
        <v>-148280</v>
      </c>
      <c r="AJ444">
        <v>278</v>
      </c>
      <c r="AK444">
        <v>93686</v>
      </c>
      <c r="AL444">
        <v>48011041</v>
      </c>
      <c r="AN444">
        <v>-206</v>
      </c>
      <c r="AO444">
        <v>-69422</v>
      </c>
      <c r="AP444">
        <v>478</v>
      </c>
      <c r="AQ444">
        <v>161086</v>
      </c>
      <c r="AR444">
        <v>48113711</v>
      </c>
    </row>
    <row r="445" spans="5:44" x14ac:dyDescent="0.25">
      <c r="E445">
        <v>12</v>
      </c>
      <c r="F445">
        <v>442</v>
      </c>
      <c r="G445">
        <f>B2+TRUNC(32*E445*SIN(21/E445))</f>
        <v>-195</v>
      </c>
      <c r="H445">
        <f t="shared" si="31"/>
        <v>-49</v>
      </c>
      <c r="I445">
        <f t="shared" si="32"/>
        <v>-16513</v>
      </c>
      <c r="J445">
        <f>C2+TRUNC(32*E445*COS(21/E445))</f>
        <v>1898</v>
      </c>
      <c r="K445">
        <f t="shared" si="33"/>
        <v>474</v>
      </c>
      <c r="L445">
        <f t="shared" si="34"/>
        <v>159738</v>
      </c>
      <c r="M445">
        <f t="shared" si="35"/>
        <v>33926971</v>
      </c>
      <c r="P445">
        <v>-88</v>
      </c>
      <c r="Q445">
        <v>-29656</v>
      </c>
      <c r="R445">
        <v>513</v>
      </c>
      <c r="S445">
        <v>172881</v>
      </c>
      <c r="T445">
        <v>48174926</v>
      </c>
      <c r="V445">
        <v>511</v>
      </c>
      <c r="W445">
        <v>172207</v>
      </c>
      <c r="X445">
        <v>-95</v>
      </c>
      <c r="Y445">
        <v>-32015</v>
      </c>
      <c r="Z445">
        <v>47793882</v>
      </c>
      <c r="AB445">
        <v>424</v>
      </c>
      <c r="AC445">
        <v>142888</v>
      </c>
      <c r="AD445">
        <v>-300</v>
      </c>
      <c r="AE445">
        <v>-101100</v>
      </c>
      <c r="AF445">
        <v>47793550</v>
      </c>
      <c r="AH445">
        <v>-477</v>
      </c>
      <c r="AI445">
        <v>-160749</v>
      </c>
      <c r="AJ445">
        <v>209</v>
      </c>
      <c r="AK445">
        <v>70433</v>
      </c>
      <c r="AL445">
        <v>48025321</v>
      </c>
      <c r="AN445">
        <v>-59</v>
      </c>
      <c r="AO445">
        <v>-19883</v>
      </c>
      <c r="AP445">
        <v>517</v>
      </c>
      <c r="AQ445">
        <v>174229</v>
      </c>
      <c r="AR445">
        <v>48140439</v>
      </c>
    </row>
    <row r="446" spans="5:44" x14ac:dyDescent="0.25">
      <c r="E446">
        <v>12</v>
      </c>
      <c r="F446">
        <v>443</v>
      </c>
      <c r="G446">
        <f>B2+TRUNC(32*E446*SIN(22/E446))</f>
        <v>-202</v>
      </c>
      <c r="H446">
        <f t="shared" si="31"/>
        <v>-51</v>
      </c>
      <c r="I446">
        <f t="shared" si="32"/>
        <v>-17187</v>
      </c>
      <c r="J446">
        <f>C2+TRUNC(32*E446*COS(22/E446))</f>
        <v>1867</v>
      </c>
      <c r="K446">
        <f t="shared" si="33"/>
        <v>466</v>
      </c>
      <c r="L446">
        <f t="shared" si="34"/>
        <v>157042</v>
      </c>
      <c r="M446">
        <f t="shared" si="35"/>
        <v>31836551</v>
      </c>
      <c r="P446">
        <v>-120</v>
      </c>
      <c r="Q446">
        <v>-40440</v>
      </c>
      <c r="R446">
        <v>506</v>
      </c>
      <c r="S446">
        <v>170522</v>
      </c>
      <c r="T446">
        <v>48178480</v>
      </c>
      <c r="V446">
        <v>491</v>
      </c>
      <c r="W446">
        <v>165467</v>
      </c>
      <c r="X446">
        <v>-170</v>
      </c>
      <c r="Y446">
        <v>-57290</v>
      </c>
      <c r="Z446">
        <v>47855956</v>
      </c>
      <c r="AB446">
        <v>472</v>
      </c>
      <c r="AC446">
        <v>159064</v>
      </c>
      <c r="AD446">
        <v>-217</v>
      </c>
      <c r="AE446">
        <v>-73129</v>
      </c>
      <c r="AF446">
        <v>47866605</v>
      </c>
      <c r="AH446">
        <v>-499</v>
      </c>
      <c r="AI446">
        <v>-168163</v>
      </c>
      <c r="AJ446">
        <v>148</v>
      </c>
      <c r="AK446">
        <v>49876</v>
      </c>
      <c r="AL446">
        <v>48175615</v>
      </c>
      <c r="AN446">
        <v>-159</v>
      </c>
      <c r="AO446">
        <v>-53583</v>
      </c>
      <c r="AP446">
        <v>496</v>
      </c>
      <c r="AQ446">
        <v>167152</v>
      </c>
      <c r="AR446">
        <v>48151275</v>
      </c>
    </row>
    <row r="447" spans="5:44" x14ac:dyDescent="0.25">
      <c r="E447">
        <v>12</v>
      </c>
      <c r="F447">
        <v>444</v>
      </c>
      <c r="G447">
        <f>B2+TRUNC(32*E447*SIN(23/E447))</f>
        <v>-211</v>
      </c>
      <c r="H447">
        <f t="shared" si="31"/>
        <v>-53</v>
      </c>
      <c r="I447">
        <f t="shared" si="32"/>
        <v>-17861</v>
      </c>
      <c r="J447">
        <f>C2+TRUNC(32*E447*COS(23/E447))</f>
        <v>1836</v>
      </c>
      <c r="K447">
        <f t="shared" si="33"/>
        <v>459</v>
      </c>
      <c r="L447">
        <f t="shared" si="34"/>
        <v>154683</v>
      </c>
      <c r="M447">
        <f t="shared" si="35"/>
        <v>29862587</v>
      </c>
      <c r="P447">
        <v>127</v>
      </c>
      <c r="Q447">
        <v>42799</v>
      </c>
      <c r="R447">
        <v>505</v>
      </c>
      <c r="S447">
        <v>170185</v>
      </c>
      <c r="T447">
        <v>48342807</v>
      </c>
      <c r="V447">
        <v>519</v>
      </c>
      <c r="W447">
        <v>174903</v>
      </c>
      <c r="X447">
        <v>19</v>
      </c>
      <c r="Y447">
        <v>6403</v>
      </c>
      <c r="Z447">
        <v>47867977</v>
      </c>
      <c r="AB447">
        <v>488</v>
      </c>
      <c r="AC447">
        <v>164456</v>
      </c>
      <c r="AD447">
        <v>-180</v>
      </c>
      <c r="AE447">
        <v>-60660</v>
      </c>
      <c r="AF447">
        <v>47968456</v>
      </c>
      <c r="AH447">
        <v>-417</v>
      </c>
      <c r="AI447">
        <v>-140529</v>
      </c>
      <c r="AJ447">
        <v>312</v>
      </c>
      <c r="AK447">
        <v>105144</v>
      </c>
      <c r="AL447">
        <v>48231513</v>
      </c>
      <c r="AN447">
        <v>-264</v>
      </c>
      <c r="AO447">
        <v>-88968</v>
      </c>
      <c r="AP447">
        <v>449</v>
      </c>
      <c r="AQ447">
        <v>151313</v>
      </c>
      <c r="AR447">
        <v>48268790</v>
      </c>
    </row>
    <row r="448" spans="5:44" x14ac:dyDescent="0.25">
      <c r="E448">
        <v>12</v>
      </c>
      <c r="F448">
        <v>445</v>
      </c>
      <c r="G448">
        <f>B2+TRUNC(32*E448*SIN(24/E448))</f>
        <v>-223</v>
      </c>
      <c r="H448">
        <f t="shared" si="31"/>
        <v>-56</v>
      </c>
      <c r="I448">
        <f t="shared" si="32"/>
        <v>-18872</v>
      </c>
      <c r="J448">
        <f>C2+TRUNC(32*E448*COS(24/E448))</f>
        <v>1807</v>
      </c>
      <c r="K448">
        <f t="shared" si="33"/>
        <v>451</v>
      </c>
      <c r="L448">
        <f t="shared" si="34"/>
        <v>151987</v>
      </c>
      <c r="M448">
        <f t="shared" si="35"/>
        <v>28132042</v>
      </c>
      <c r="P448">
        <v>87</v>
      </c>
      <c r="Q448">
        <v>29319</v>
      </c>
      <c r="R448">
        <v>514</v>
      </c>
      <c r="S448">
        <v>173218</v>
      </c>
      <c r="T448">
        <v>48449105</v>
      </c>
      <c r="V448">
        <v>507</v>
      </c>
      <c r="W448">
        <v>170859</v>
      </c>
      <c r="X448">
        <v>-115</v>
      </c>
      <c r="Y448">
        <v>-38755</v>
      </c>
      <c r="Z448">
        <v>47872760</v>
      </c>
      <c r="AB448">
        <v>496</v>
      </c>
      <c r="AC448">
        <v>167152</v>
      </c>
      <c r="AD448">
        <v>-157</v>
      </c>
      <c r="AE448">
        <v>-52909</v>
      </c>
      <c r="AF448">
        <v>48011373</v>
      </c>
      <c r="AH448">
        <v>-402</v>
      </c>
      <c r="AI448">
        <v>-135474</v>
      </c>
      <c r="AJ448">
        <v>332</v>
      </c>
      <c r="AK448">
        <v>111884</v>
      </c>
      <c r="AL448">
        <v>48281819</v>
      </c>
      <c r="AN448">
        <v>-76</v>
      </c>
      <c r="AO448">
        <v>-25612</v>
      </c>
      <c r="AP448">
        <v>516</v>
      </c>
      <c r="AQ448">
        <v>173892</v>
      </c>
      <c r="AR448">
        <v>48470557</v>
      </c>
    </row>
    <row r="449" spans="5:44" x14ac:dyDescent="0.25">
      <c r="E449">
        <v>12</v>
      </c>
      <c r="F449">
        <v>446</v>
      </c>
      <c r="G449">
        <f>B2+TRUNC(32*E449*SIN(25/E449))</f>
        <v>-238</v>
      </c>
      <c r="H449">
        <f t="shared" si="31"/>
        <v>-60</v>
      </c>
      <c r="I449">
        <f t="shared" si="32"/>
        <v>-20220</v>
      </c>
      <c r="J449">
        <f>C2+TRUNC(32*E449*COS(25/E449))</f>
        <v>1778</v>
      </c>
      <c r="K449">
        <f t="shared" si="33"/>
        <v>444</v>
      </c>
      <c r="L449">
        <f t="shared" si="34"/>
        <v>149628</v>
      </c>
      <c r="M449">
        <f t="shared" si="35"/>
        <v>26508955</v>
      </c>
      <c r="P449">
        <v>-72</v>
      </c>
      <c r="Q449">
        <v>-24264</v>
      </c>
      <c r="R449">
        <v>516</v>
      </c>
      <c r="S449">
        <v>173892</v>
      </c>
      <c r="T449">
        <v>48457748</v>
      </c>
      <c r="V449">
        <v>519</v>
      </c>
      <c r="W449">
        <v>174903</v>
      </c>
      <c r="X449">
        <v>-22</v>
      </c>
      <c r="Y449">
        <v>-7414</v>
      </c>
      <c r="Z449">
        <v>47893242</v>
      </c>
      <c r="AB449">
        <v>455</v>
      </c>
      <c r="AC449">
        <v>153335</v>
      </c>
      <c r="AD449">
        <v>-252</v>
      </c>
      <c r="AE449">
        <v>-84924</v>
      </c>
      <c r="AF449">
        <v>48035323</v>
      </c>
      <c r="AH449">
        <v>-471</v>
      </c>
      <c r="AI449">
        <v>-158727</v>
      </c>
      <c r="AJ449">
        <v>225</v>
      </c>
      <c r="AK449">
        <v>75825</v>
      </c>
      <c r="AL449">
        <v>48440753</v>
      </c>
      <c r="AN449">
        <v>-228</v>
      </c>
      <c r="AO449">
        <v>-76836</v>
      </c>
      <c r="AP449">
        <v>469</v>
      </c>
      <c r="AQ449">
        <v>158053</v>
      </c>
      <c r="AR449">
        <v>48550192</v>
      </c>
    </row>
    <row r="450" spans="5:44" x14ac:dyDescent="0.25">
      <c r="E450">
        <v>12</v>
      </c>
      <c r="F450">
        <v>447</v>
      </c>
      <c r="G450">
        <f>B2+TRUNC(32*E450*SIN(26/E450))</f>
        <v>-255</v>
      </c>
      <c r="H450">
        <f t="shared" si="31"/>
        <v>-64</v>
      </c>
      <c r="I450">
        <f t="shared" si="32"/>
        <v>-21568</v>
      </c>
      <c r="J450">
        <f>C2+TRUNC(32*E450*COS(26/E450))</f>
        <v>1751</v>
      </c>
      <c r="K450">
        <f t="shared" si="33"/>
        <v>437</v>
      </c>
      <c r="L450">
        <f t="shared" si="34"/>
        <v>147269</v>
      </c>
      <c r="M450">
        <f t="shared" si="35"/>
        <v>25096508</v>
      </c>
      <c r="P450">
        <v>-31</v>
      </c>
      <c r="Q450">
        <v>-10447</v>
      </c>
      <c r="R450">
        <v>521</v>
      </c>
      <c r="S450">
        <v>175577</v>
      </c>
      <c r="T450">
        <v>48618601</v>
      </c>
      <c r="V450">
        <v>480</v>
      </c>
      <c r="W450">
        <v>161760</v>
      </c>
      <c r="X450">
        <v>-201</v>
      </c>
      <c r="Y450">
        <v>-67737</v>
      </c>
      <c r="Z450">
        <v>47988405</v>
      </c>
      <c r="AB450">
        <v>443</v>
      </c>
      <c r="AC450">
        <v>149291</v>
      </c>
      <c r="AD450">
        <v>-273</v>
      </c>
      <c r="AE450">
        <v>-92001</v>
      </c>
      <c r="AF450">
        <v>48081687</v>
      </c>
      <c r="AH450">
        <v>-432</v>
      </c>
      <c r="AI450">
        <v>-145584</v>
      </c>
      <c r="AJ450">
        <v>293</v>
      </c>
      <c r="AK450">
        <v>98741</v>
      </c>
      <c r="AL450">
        <v>48654932</v>
      </c>
      <c r="AN450">
        <v>-117</v>
      </c>
      <c r="AO450">
        <v>-39429</v>
      </c>
      <c r="AP450">
        <v>508</v>
      </c>
      <c r="AQ450">
        <v>171196</v>
      </c>
      <c r="AR450">
        <v>48607668</v>
      </c>
    </row>
    <row r="451" spans="5:44" x14ac:dyDescent="0.25">
      <c r="E451">
        <v>12</v>
      </c>
      <c r="F451">
        <v>448</v>
      </c>
      <c r="G451">
        <f>B2+TRUNC(32*E451*SIN(27/E451))</f>
        <v>-274</v>
      </c>
      <c r="H451">
        <f t="shared" si="31"/>
        <v>-69</v>
      </c>
      <c r="I451">
        <f t="shared" si="32"/>
        <v>-23253</v>
      </c>
      <c r="J451">
        <f>C2+TRUNC(32*E451*COS(27/E451))</f>
        <v>1725</v>
      </c>
      <c r="K451">
        <f t="shared" si="33"/>
        <v>431</v>
      </c>
      <c r="L451">
        <f t="shared" si="34"/>
        <v>145247</v>
      </c>
      <c r="M451">
        <f t="shared" si="35"/>
        <v>23825348</v>
      </c>
      <c r="P451">
        <v>119</v>
      </c>
      <c r="Q451">
        <v>40103</v>
      </c>
      <c r="R451">
        <v>508</v>
      </c>
      <c r="S451">
        <v>171196</v>
      </c>
      <c r="T451">
        <v>48811953</v>
      </c>
      <c r="V451">
        <v>519</v>
      </c>
      <c r="W451">
        <v>174903</v>
      </c>
      <c r="X451">
        <v>27</v>
      </c>
      <c r="Y451">
        <v>9099</v>
      </c>
      <c r="Z451">
        <v>48001263</v>
      </c>
      <c r="AB451">
        <v>478</v>
      </c>
      <c r="AC451">
        <v>161086</v>
      </c>
      <c r="AD451">
        <v>-205</v>
      </c>
      <c r="AE451">
        <v>-69085</v>
      </c>
      <c r="AF451">
        <v>48138041</v>
      </c>
      <c r="AH451">
        <v>-387</v>
      </c>
      <c r="AI451">
        <v>-130419</v>
      </c>
      <c r="AJ451">
        <v>351</v>
      </c>
      <c r="AK451">
        <v>118287</v>
      </c>
      <c r="AL451">
        <v>48757060</v>
      </c>
      <c r="AN451">
        <v>-257</v>
      </c>
      <c r="AO451">
        <v>-86609</v>
      </c>
      <c r="AP451">
        <v>454</v>
      </c>
      <c r="AQ451">
        <v>152998</v>
      </c>
      <c r="AR451">
        <v>48788436</v>
      </c>
    </row>
    <row r="452" spans="5:44" x14ac:dyDescent="0.25">
      <c r="E452">
        <v>12</v>
      </c>
      <c r="F452">
        <v>449</v>
      </c>
      <c r="G452">
        <f>B2+TRUNC(32*E452*SIN(28/E452))</f>
        <v>-295</v>
      </c>
      <c r="H452">
        <f t="shared" si="31"/>
        <v>-74</v>
      </c>
      <c r="I452">
        <f t="shared" si="32"/>
        <v>-24938</v>
      </c>
      <c r="J452">
        <f>C2+TRUNC(32*E452*COS(28/E452))</f>
        <v>1701</v>
      </c>
      <c r="K452">
        <f t="shared" si="33"/>
        <v>425</v>
      </c>
      <c r="L452">
        <f t="shared" si="34"/>
        <v>143225</v>
      </c>
      <c r="M452">
        <f t="shared" si="35"/>
        <v>22740324</v>
      </c>
      <c r="P452">
        <v>55</v>
      </c>
      <c r="Q452">
        <v>18535</v>
      </c>
      <c r="R452">
        <v>519</v>
      </c>
      <c r="S452">
        <v>174903</v>
      </c>
      <c r="T452">
        <v>48912276</v>
      </c>
      <c r="V452">
        <v>519</v>
      </c>
      <c r="W452">
        <v>174903</v>
      </c>
      <c r="X452">
        <v>-30</v>
      </c>
      <c r="Y452">
        <v>-10110</v>
      </c>
      <c r="Z452">
        <v>48036498</v>
      </c>
      <c r="AB452">
        <v>467</v>
      </c>
      <c r="AC452">
        <v>157379</v>
      </c>
      <c r="AD452">
        <v>-229</v>
      </c>
      <c r="AE452">
        <v>-77173</v>
      </c>
      <c r="AF452">
        <v>48171728</v>
      </c>
      <c r="AH452">
        <v>-464</v>
      </c>
      <c r="AI452">
        <v>-156368</v>
      </c>
      <c r="AJ452">
        <v>241</v>
      </c>
      <c r="AK452">
        <v>81217</v>
      </c>
      <c r="AL452">
        <v>48938419</v>
      </c>
      <c r="AN452">
        <v>-175</v>
      </c>
      <c r="AO452">
        <v>-58975</v>
      </c>
      <c r="AP452">
        <v>492</v>
      </c>
      <c r="AQ452">
        <v>165804</v>
      </c>
      <c r="AR452">
        <v>48876899</v>
      </c>
    </row>
    <row r="453" spans="5:44" x14ac:dyDescent="0.25">
      <c r="E453">
        <v>12</v>
      </c>
      <c r="F453">
        <v>450</v>
      </c>
      <c r="G453">
        <f>B2+TRUNC(32*E453*SIN(29/E453))</f>
        <v>-318</v>
      </c>
      <c r="H453">
        <f t="shared" si="31"/>
        <v>-80</v>
      </c>
      <c r="I453">
        <f t="shared" si="32"/>
        <v>-26960</v>
      </c>
      <c r="J453">
        <f>C2+TRUNC(32*E453*COS(29/E453))</f>
        <v>1679</v>
      </c>
      <c r="K453">
        <f t="shared" si="33"/>
        <v>419</v>
      </c>
      <c r="L453">
        <f t="shared" si="34"/>
        <v>141203</v>
      </c>
      <c r="M453">
        <f t="shared" si="35"/>
        <v>21830050</v>
      </c>
      <c r="P453">
        <v>30</v>
      </c>
      <c r="Q453">
        <v>10110</v>
      </c>
      <c r="R453">
        <v>522</v>
      </c>
      <c r="S453">
        <v>175914</v>
      </c>
      <c r="T453">
        <v>48986224</v>
      </c>
      <c r="V453">
        <v>497</v>
      </c>
      <c r="W453">
        <v>167489</v>
      </c>
      <c r="X453">
        <v>-155</v>
      </c>
      <c r="Y453">
        <v>-52235</v>
      </c>
      <c r="Z453">
        <v>48114865</v>
      </c>
      <c r="AB453">
        <v>512</v>
      </c>
      <c r="AC453">
        <v>172544</v>
      </c>
      <c r="AD453">
        <v>-94</v>
      </c>
      <c r="AE453">
        <v>-31678</v>
      </c>
      <c r="AF453">
        <v>48214180</v>
      </c>
      <c r="AH453">
        <v>-444</v>
      </c>
      <c r="AI453">
        <v>-149628</v>
      </c>
      <c r="AJ453">
        <v>277</v>
      </c>
      <c r="AK453">
        <v>93349</v>
      </c>
      <c r="AL453">
        <v>49203086</v>
      </c>
      <c r="AN453">
        <v>-93</v>
      </c>
      <c r="AO453">
        <v>-31341</v>
      </c>
      <c r="AP453">
        <v>514</v>
      </c>
      <c r="AQ453">
        <v>173218</v>
      </c>
      <c r="AR453">
        <v>48922190</v>
      </c>
    </row>
    <row r="454" spans="5:44" x14ac:dyDescent="0.25">
      <c r="E454">
        <v>12</v>
      </c>
      <c r="F454">
        <v>451</v>
      </c>
      <c r="G454">
        <f>B2+TRUNC(32*E454*SIN(30/E454))</f>
        <v>-343</v>
      </c>
      <c r="H454">
        <f t="shared" ref="H454:H517" si="36">FLOOR(G454/4,1)</f>
        <v>-86</v>
      </c>
      <c r="I454">
        <f t="shared" ref="I454:I517" si="37">H454*337</f>
        <v>-28982</v>
      </c>
      <c r="J454">
        <f>C2+TRUNC(32*E454*COS(30/E454))</f>
        <v>1659</v>
      </c>
      <c r="K454">
        <f t="shared" ref="K454:K517" si="38">FLOOR(J454/4,1)</f>
        <v>414</v>
      </c>
      <c r="L454">
        <f t="shared" ref="L454:L517" si="39">K454*337</f>
        <v>139518</v>
      </c>
      <c r="M454">
        <f t="shared" si="35"/>
        <v>21085435</v>
      </c>
      <c r="P454">
        <v>-56</v>
      </c>
      <c r="Q454">
        <v>-18872</v>
      </c>
      <c r="R454">
        <v>520</v>
      </c>
      <c r="S454">
        <v>175240</v>
      </c>
      <c r="T454">
        <v>49005398</v>
      </c>
      <c r="V454">
        <v>519</v>
      </c>
      <c r="W454">
        <v>174903</v>
      </c>
      <c r="X454">
        <v>35</v>
      </c>
      <c r="Y454">
        <v>11795</v>
      </c>
      <c r="Z454">
        <v>48186543</v>
      </c>
      <c r="AB454">
        <v>406</v>
      </c>
      <c r="AC454">
        <v>136822</v>
      </c>
      <c r="AD454">
        <v>-327</v>
      </c>
      <c r="AE454">
        <v>-110199</v>
      </c>
      <c r="AF454">
        <v>48300276</v>
      </c>
      <c r="AH454">
        <v>-489</v>
      </c>
      <c r="AI454">
        <v>-164793</v>
      </c>
      <c r="AJ454">
        <v>188</v>
      </c>
      <c r="AK454">
        <v>63356</v>
      </c>
      <c r="AL454">
        <v>49207059</v>
      </c>
      <c r="AN454">
        <v>-199</v>
      </c>
      <c r="AO454">
        <v>-67063</v>
      </c>
      <c r="AP454">
        <v>483</v>
      </c>
      <c r="AQ454">
        <v>162771</v>
      </c>
      <c r="AR454">
        <v>48956867</v>
      </c>
    </row>
    <row r="455" spans="5:44" x14ac:dyDescent="0.25">
      <c r="E455">
        <v>12</v>
      </c>
      <c r="F455">
        <v>452</v>
      </c>
      <c r="G455">
        <f>B2+TRUNC(32*E455*SIN(31/E455))</f>
        <v>-369</v>
      </c>
      <c r="H455">
        <f t="shared" si="36"/>
        <v>-93</v>
      </c>
      <c r="I455">
        <f t="shared" si="37"/>
        <v>-31341</v>
      </c>
      <c r="J455">
        <f>C2+TRUNC(32*E455*COS(31/E455))</f>
        <v>1641</v>
      </c>
      <c r="K455">
        <f t="shared" si="38"/>
        <v>410</v>
      </c>
      <c r="L455">
        <f t="shared" si="39"/>
        <v>138170</v>
      </c>
      <c r="M455">
        <f t="shared" si="35"/>
        <v>20488905</v>
      </c>
      <c r="P455">
        <v>-12</v>
      </c>
      <c r="Q455">
        <v>-4044</v>
      </c>
      <c r="R455">
        <v>523</v>
      </c>
      <c r="S455">
        <v>176251</v>
      </c>
      <c r="T455">
        <v>49172048</v>
      </c>
      <c r="V455">
        <v>519</v>
      </c>
      <c r="W455">
        <v>174903</v>
      </c>
      <c r="X455">
        <v>-38</v>
      </c>
      <c r="Y455">
        <v>-12806</v>
      </c>
      <c r="Z455">
        <v>48238803</v>
      </c>
      <c r="AB455">
        <v>504</v>
      </c>
      <c r="AC455">
        <v>169848</v>
      </c>
      <c r="AD455">
        <v>-134</v>
      </c>
      <c r="AE455">
        <v>-45158</v>
      </c>
      <c r="AF455">
        <v>48476172</v>
      </c>
      <c r="AH455">
        <v>-494</v>
      </c>
      <c r="AI455">
        <v>-166478</v>
      </c>
      <c r="AJ455">
        <v>173</v>
      </c>
      <c r="AK455">
        <v>58301</v>
      </c>
      <c r="AL455">
        <v>49251470</v>
      </c>
      <c r="AN455">
        <v>-136</v>
      </c>
      <c r="AO455">
        <v>-45832</v>
      </c>
      <c r="AP455">
        <v>505</v>
      </c>
      <c r="AQ455">
        <v>170185</v>
      </c>
      <c r="AR455">
        <v>49162489</v>
      </c>
    </row>
    <row r="456" spans="5:44" x14ac:dyDescent="0.25">
      <c r="E456">
        <v>12</v>
      </c>
      <c r="F456">
        <v>453</v>
      </c>
      <c r="G456">
        <f>B2+TRUNC(32*E456*SIN(32/E456))</f>
        <v>-397</v>
      </c>
      <c r="H456">
        <f t="shared" si="36"/>
        <v>-100</v>
      </c>
      <c r="I456">
        <f t="shared" si="37"/>
        <v>-33700</v>
      </c>
      <c r="J456">
        <f>C2+TRUNC(32*E456*COS(32/E456))</f>
        <v>1625</v>
      </c>
      <c r="K456">
        <f t="shared" si="38"/>
        <v>406</v>
      </c>
      <c r="L456">
        <f t="shared" si="39"/>
        <v>136822</v>
      </c>
      <c r="M456">
        <f t="shared" si="35"/>
        <v>20045090</v>
      </c>
      <c r="P456">
        <v>79</v>
      </c>
      <c r="Q456">
        <v>26623</v>
      </c>
      <c r="R456">
        <v>517</v>
      </c>
      <c r="S456">
        <v>174229</v>
      </c>
      <c r="T456">
        <v>49261554</v>
      </c>
      <c r="V456">
        <v>474</v>
      </c>
      <c r="W456">
        <v>159738</v>
      </c>
      <c r="X456">
        <v>-216</v>
      </c>
      <c r="Y456">
        <v>-72792</v>
      </c>
      <c r="Z456">
        <v>48294227</v>
      </c>
      <c r="AB456">
        <v>431</v>
      </c>
      <c r="AC456">
        <v>145247</v>
      </c>
      <c r="AD456">
        <v>-294</v>
      </c>
      <c r="AE456">
        <v>-99078</v>
      </c>
      <c r="AF456">
        <v>48504003</v>
      </c>
      <c r="AH456">
        <v>-456</v>
      </c>
      <c r="AI456">
        <v>-153672</v>
      </c>
      <c r="AJ456">
        <v>258</v>
      </c>
      <c r="AK456">
        <v>86946</v>
      </c>
      <c r="AL456">
        <v>49275143</v>
      </c>
      <c r="AN456">
        <v>-221</v>
      </c>
      <c r="AO456">
        <v>-74477</v>
      </c>
      <c r="AP456">
        <v>474</v>
      </c>
      <c r="AQ456">
        <v>159738</v>
      </c>
      <c r="AR456">
        <v>49283926</v>
      </c>
    </row>
    <row r="457" spans="5:44" x14ac:dyDescent="0.25">
      <c r="E457">
        <v>12</v>
      </c>
      <c r="F457">
        <v>454</v>
      </c>
      <c r="G457">
        <f>B2+TRUNC(32*E457*SIN(33/E457))</f>
        <v>-426</v>
      </c>
      <c r="H457">
        <f t="shared" si="36"/>
        <v>-107</v>
      </c>
      <c r="I457">
        <f t="shared" si="37"/>
        <v>-36059</v>
      </c>
      <c r="J457">
        <f>C2+TRUNC(32*E457*COS(33/E457))</f>
        <v>1612</v>
      </c>
      <c r="K457">
        <f t="shared" si="38"/>
        <v>403</v>
      </c>
      <c r="L457">
        <f t="shared" si="39"/>
        <v>135811</v>
      </c>
      <c r="M457">
        <f t="shared" si="35"/>
        <v>19784988</v>
      </c>
      <c r="P457">
        <v>111</v>
      </c>
      <c r="Q457">
        <v>37407</v>
      </c>
      <c r="R457">
        <v>512</v>
      </c>
      <c r="S457">
        <v>172544</v>
      </c>
      <c r="T457">
        <v>49429066</v>
      </c>
      <c r="V457">
        <v>519</v>
      </c>
      <c r="W457">
        <v>174903</v>
      </c>
      <c r="X457">
        <v>-46</v>
      </c>
      <c r="Y457">
        <v>-15502</v>
      </c>
      <c r="Z457">
        <v>48392280</v>
      </c>
      <c r="AB457">
        <v>512</v>
      </c>
      <c r="AC457">
        <v>172544</v>
      </c>
      <c r="AD457">
        <v>-103</v>
      </c>
      <c r="AE457">
        <v>-34711</v>
      </c>
      <c r="AF457">
        <v>48718255</v>
      </c>
      <c r="AH457">
        <v>-409</v>
      </c>
      <c r="AI457">
        <v>-137833</v>
      </c>
      <c r="AJ457">
        <v>327</v>
      </c>
      <c r="AK457">
        <v>110199</v>
      </c>
      <c r="AL457">
        <v>49277255</v>
      </c>
      <c r="AN457">
        <v>-36</v>
      </c>
      <c r="AO457">
        <v>-12132</v>
      </c>
      <c r="AP457">
        <v>522</v>
      </c>
      <c r="AQ457">
        <v>175914</v>
      </c>
      <c r="AR457">
        <v>49397956</v>
      </c>
    </row>
    <row r="458" spans="5:44" x14ac:dyDescent="0.25">
      <c r="E458">
        <v>12</v>
      </c>
      <c r="F458">
        <v>455</v>
      </c>
      <c r="G458">
        <f>B2+TRUNC(32*E458*SIN(34/E458))</f>
        <v>-456</v>
      </c>
      <c r="H458">
        <f t="shared" si="36"/>
        <v>-114</v>
      </c>
      <c r="I458">
        <f t="shared" si="37"/>
        <v>-38418</v>
      </c>
      <c r="J458">
        <f>C2+TRUNC(32*E458*COS(34/E458))</f>
        <v>1601</v>
      </c>
      <c r="K458">
        <f t="shared" si="38"/>
        <v>400</v>
      </c>
      <c r="L458">
        <f t="shared" si="39"/>
        <v>134800</v>
      </c>
      <c r="M458">
        <f t="shared" si="35"/>
        <v>19658752</v>
      </c>
      <c r="P458">
        <v>-112</v>
      </c>
      <c r="Q458">
        <v>-37744</v>
      </c>
      <c r="R458">
        <v>512</v>
      </c>
      <c r="S458">
        <v>172544</v>
      </c>
      <c r="T458">
        <v>49429066</v>
      </c>
      <c r="V458">
        <v>502</v>
      </c>
      <c r="W458">
        <v>169174</v>
      </c>
      <c r="X458">
        <v>-139</v>
      </c>
      <c r="Y458">
        <v>-46843</v>
      </c>
      <c r="Z458">
        <v>48514167</v>
      </c>
      <c r="AB458">
        <v>412</v>
      </c>
      <c r="AC458">
        <v>138844</v>
      </c>
      <c r="AD458">
        <v>-321</v>
      </c>
      <c r="AE458">
        <v>-108177</v>
      </c>
      <c r="AF458">
        <v>48799143</v>
      </c>
      <c r="AH458">
        <v>-425</v>
      </c>
      <c r="AI458">
        <v>-143225</v>
      </c>
      <c r="AJ458">
        <v>307</v>
      </c>
      <c r="AK458">
        <v>103459</v>
      </c>
      <c r="AL458">
        <v>49342195</v>
      </c>
      <c r="AN458">
        <v>-251</v>
      </c>
      <c r="AO458">
        <v>-84587</v>
      </c>
      <c r="AP458">
        <v>460</v>
      </c>
      <c r="AQ458">
        <v>155020</v>
      </c>
      <c r="AR458">
        <v>49410439</v>
      </c>
    </row>
    <row r="459" spans="5:44" x14ac:dyDescent="0.25">
      <c r="E459">
        <v>12</v>
      </c>
      <c r="F459">
        <v>456</v>
      </c>
      <c r="G459">
        <f>B2+TRUNC(32*E459*SIN(35/E459))</f>
        <v>-487</v>
      </c>
      <c r="H459">
        <f t="shared" si="36"/>
        <v>-122</v>
      </c>
      <c r="I459">
        <f t="shared" si="37"/>
        <v>-41114</v>
      </c>
      <c r="J459">
        <f>C2+TRUNC(32*E459*COS(35/E459))</f>
        <v>1592</v>
      </c>
      <c r="K459">
        <f t="shared" si="38"/>
        <v>398</v>
      </c>
      <c r="L459">
        <f t="shared" si="39"/>
        <v>134126</v>
      </c>
      <c r="M459">
        <f t="shared" ref="M459:M522" si="40">TRUNC((G459^2+J459^2)^2/390625)</f>
        <v>19665790</v>
      </c>
      <c r="P459">
        <v>-96</v>
      </c>
      <c r="Q459">
        <v>-32352</v>
      </c>
      <c r="R459">
        <v>515</v>
      </c>
      <c r="S459">
        <v>173555</v>
      </c>
      <c r="T459">
        <v>49528556</v>
      </c>
      <c r="V459">
        <v>519</v>
      </c>
      <c r="W459">
        <v>174903</v>
      </c>
      <c r="X459">
        <v>-55</v>
      </c>
      <c r="Y459">
        <v>-18535</v>
      </c>
      <c r="Z459">
        <v>48697017</v>
      </c>
      <c r="AB459">
        <v>449</v>
      </c>
      <c r="AC459">
        <v>151313</v>
      </c>
      <c r="AD459">
        <v>-267</v>
      </c>
      <c r="AE459">
        <v>-89979</v>
      </c>
      <c r="AF459">
        <v>48949769</v>
      </c>
      <c r="AH459">
        <v>-483</v>
      </c>
      <c r="AI459">
        <v>-162771</v>
      </c>
      <c r="AJ459">
        <v>204</v>
      </c>
      <c r="AK459">
        <v>68748</v>
      </c>
      <c r="AL459">
        <v>49390287</v>
      </c>
      <c r="AN459">
        <v>-52</v>
      </c>
      <c r="AO459">
        <v>-17524</v>
      </c>
      <c r="AP459">
        <v>521</v>
      </c>
      <c r="AQ459">
        <v>175577</v>
      </c>
      <c r="AR459">
        <v>49535313</v>
      </c>
    </row>
    <row r="460" spans="5:44" x14ac:dyDescent="0.25">
      <c r="E460">
        <v>12</v>
      </c>
      <c r="F460">
        <v>457</v>
      </c>
      <c r="G460">
        <f>B2+TRUNC(32*E460*SIN(36/E460))</f>
        <v>-518</v>
      </c>
      <c r="H460">
        <f t="shared" si="36"/>
        <v>-130</v>
      </c>
      <c r="I460">
        <f t="shared" si="37"/>
        <v>-43810</v>
      </c>
      <c r="J460">
        <f>C2+TRUNC(32*E460*COS(36/E460))</f>
        <v>1586</v>
      </c>
      <c r="K460">
        <f t="shared" si="38"/>
        <v>396</v>
      </c>
      <c r="L460">
        <f t="shared" si="39"/>
        <v>133452</v>
      </c>
      <c r="M460">
        <f t="shared" si="40"/>
        <v>19837688</v>
      </c>
      <c r="P460">
        <v>-39</v>
      </c>
      <c r="Q460">
        <v>-13143</v>
      </c>
      <c r="R460">
        <v>523</v>
      </c>
      <c r="S460">
        <v>176251</v>
      </c>
      <c r="T460">
        <v>49653060</v>
      </c>
      <c r="V460">
        <v>519</v>
      </c>
      <c r="W460">
        <v>174903</v>
      </c>
      <c r="X460">
        <v>-64</v>
      </c>
      <c r="Y460">
        <v>-21568</v>
      </c>
      <c r="Z460">
        <v>48972787</v>
      </c>
      <c r="AB460">
        <v>495</v>
      </c>
      <c r="AC460">
        <v>166815</v>
      </c>
      <c r="AD460">
        <v>-166</v>
      </c>
      <c r="AE460">
        <v>-55942</v>
      </c>
      <c r="AF460">
        <v>48959352</v>
      </c>
      <c r="AH460">
        <v>-394</v>
      </c>
      <c r="AI460">
        <v>-132778</v>
      </c>
      <c r="AJ460">
        <v>346</v>
      </c>
      <c r="AK460">
        <v>116602</v>
      </c>
      <c r="AL460">
        <v>49473352</v>
      </c>
      <c r="AN460">
        <v>-20</v>
      </c>
      <c r="AO460">
        <v>-6740</v>
      </c>
      <c r="AP460">
        <v>524</v>
      </c>
      <c r="AQ460">
        <v>176588</v>
      </c>
      <c r="AR460">
        <v>49542340</v>
      </c>
    </row>
    <row r="461" spans="5:44" x14ac:dyDescent="0.25">
      <c r="E461">
        <v>12</v>
      </c>
      <c r="F461">
        <v>458</v>
      </c>
      <c r="G461">
        <f>B2+TRUNC(32*E461*SIN(37/E461))</f>
        <v>-550</v>
      </c>
      <c r="H461">
        <f t="shared" si="36"/>
        <v>-138</v>
      </c>
      <c r="I461">
        <f t="shared" si="37"/>
        <v>-46506</v>
      </c>
      <c r="J461">
        <f>C2+TRUNC(32*E461*COS(37/E461))</f>
        <v>1583</v>
      </c>
      <c r="K461">
        <f t="shared" si="38"/>
        <v>395</v>
      </c>
      <c r="L461">
        <f t="shared" si="39"/>
        <v>133115</v>
      </c>
      <c r="M461">
        <f t="shared" si="40"/>
        <v>20190844</v>
      </c>
      <c r="P461">
        <v>-128</v>
      </c>
      <c r="Q461">
        <v>-43136</v>
      </c>
      <c r="R461">
        <v>509</v>
      </c>
      <c r="S461">
        <v>171533</v>
      </c>
      <c r="T461">
        <v>49706267</v>
      </c>
      <c r="V461">
        <v>508</v>
      </c>
      <c r="W461">
        <v>171196</v>
      </c>
      <c r="X461">
        <v>-123</v>
      </c>
      <c r="Y461">
        <v>-41451</v>
      </c>
      <c r="Z461">
        <v>48981409</v>
      </c>
      <c r="AB461">
        <v>487</v>
      </c>
      <c r="AC461">
        <v>164119</v>
      </c>
      <c r="AD461">
        <v>-190</v>
      </c>
      <c r="AE461">
        <v>-64030</v>
      </c>
      <c r="AF461">
        <v>48992877</v>
      </c>
      <c r="AH461">
        <v>-500</v>
      </c>
      <c r="AI461">
        <v>-168500</v>
      </c>
      <c r="AJ461">
        <v>158</v>
      </c>
      <c r="AK461">
        <v>53246</v>
      </c>
      <c r="AL461">
        <v>49487060</v>
      </c>
      <c r="AN461">
        <v>-110</v>
      </c>
      <c r="AO461">
        <v>-37070</v>
      </c>
      <c r="AP461">
        <v>513</v>
      </c>
      <c r="AQ461">
        <v>172881</v>
      </c>
      <c r="AR461">
        <v>49619017</v>
      </c>
    </row>
    <row r="462" spans="5:44" x14ac:dyDescent="0.25">
      <c r="E462">
        <v>12</v>
      </c>
      <c r="F462">
        <v>459</v>
      </c>
      <c r="G462">
        <f>B2+TRUNC(32*E462*SIN(38/E462))</f>
        <v>-581</v>
      </c>
      <c r="H462">
        <f t="shared" si="36"/>
        <v>-146</v>
      </c>
      <c r="I462">
        <f t="shared" si="37"/>
        <v>-49202</v>
      </c>
      <c r="J462">
        <f>C2+TRUNC(32*E462*COS(38/E462))</f>
        <v>1583</v>
      </c>
      <c r="K462">
        <f t="shared" si="38"/>
        <v>395</v>
      </c>
      <c r="L462">
        <f t="shared" si="39"/>
        <v>133115</v>
      </c>
      <c r="M462">
        <f t="shared" si="40"/>
        <v>20698132</v>
      </c>
      <c r="P462">
        <v>-80</v>
      </c>
      <c r="Q462">
        <v>-26960</v>
      </c>
      <c r="R462">
        <v>518</v>
      </c>
      <c r="S462">
        <v>174566</v>
      </c>
      <c r="T462">
        <v>49713758</v>
      </c>
      <c r="V462">
        <v>492</v>
      </c>
      <c r="W462">
        <v>165804</v>
      </c>
      <c r="X462">
        <v>-179</v>
      </c>
      <c r="Y462">
        <v>-60323</v>
      </c>
      <c r="Z462">
        <v>49231665</v>
      </c>
      <c r="AB462">
        <v>462</v>
      </c>
      <c r="AC462">
        <v>155694</v>
      </c>
      <c r="AD462">
        <v>-245</v>
      </c>
      <c r="AE462">
        <v>-82565</v>
      </c>
      <c r="AF462">
        <v>49050233</v>
      </c>
      <c r="AH462">
        <v>-372</v>
      </c>
      <c r="AI462">
        <v>-125364</v>
      </c>
      <c r="AJ462">
        <v>370</v>
      </c>
      <c r="AK462">
        <v>124690</v>
      </c>
      <c r="AL462">
        <v>49596682</v>
      </c>
      <c r="AN462">
        <v>-69</v>
      </c>
      <c r="AO462">
        <v>-23253</v>
      </c>
      <c r="AP462">
        <v>520</v>
      </c>
      <c r="AQ462">
        <v>175240</v>
      </c>
      <c r="AR462">
        <v>49688671</v>
      </c>
    </row>
    <row r="463" spans="5:44" x14ac:dyDescent="0.25">
      <c r="E463">
        <v>12</v>
      </c>
      <c r="F463">
        <v>460</v>
      </c>
      <c r="G463">
        <f>B2+TRUNC(32*E463*SIN(39/E463))</f>
        <v>-613</v>
      </c>
      <c r="H463">
        <f t="shared" si="36"/>
        <v>-154</v>
      </c>
      <c r="I463">
        <f t="shared" si="37"/>
        <v>-51898</v>
      </c>
      <c r="J463">
        <f>C2+TRUNC(32*E463*COS(39/E463))</f>
        <v>1585</v>
      </c>
      <c r="K463">
        <f t="shared" si="38"/>
        <v>396</v>
      </c>
      <c r="L463">
        <f t="shared" si="39"/>
        <v>133452</v>
      </c>
      <c r="M463">
        <f t="shared" si="40"/>
        <v>21351703</v>
      </c>
      <c r="P463">
        <v>20</v>
      </c>
      <c r="Q463">
        <v>6740</v>
      </c>
      <c r="R463">
        <v>524</v>
      </c>
      <c r="S463">
        <v>176588</v>
      </c>
      <c r="T463">
        <v>49836845</v>
      </c>
      <c r="V463">
        <v>518</v>
      </c>
      <c r="W463">
        <v>174566</v>
      </c>
      <c r="X463">
        <v>-73</v>
      </c>
      <c r="Y463">
        <v>-24601</v>
      </c>
      <c r="Z463">
        <v>49237188</v>
      </c>
      <c r="AB463">
        <v>437</v>
      </c>
      <c r="AC463">
        <v>147269</v>
      </c>
      <c r="AD463">
        <v>-288</v>
      </c>
      <c r="AE463">
        <v>-97056</v>
      </c>
      <c r="AF463">
        <v>49275929</v>
      </c>
      <c r="AH463">
        <v>-477</v>
      </c>
      <c r="AI463">
        <v>-160749</v>
      </c>
      <c r="AJ463">
        <v>219</v>
      </c>
      <c r="AK463">
        <v>73803</v>
      </c>
      <c r="AL463">
        <v>49599138</v>
      </c>
      <c r="AN463">
        <v>-166</v>
      </c>
      <c r="AO463">
        <v>-55942</v>
      </c>
      <c r="AP463">
        <v>498</v>
      </c>
      <c r="AQ463">
        <v>167826</v>
      </c>
      <c r="AR463">
        <v>49853653</v>
      </c>
    </row>
    <row r="464" spans="5:44" x14ac:dyDescent="0.25">
      <c r="E464">
        <v>12</v>
      </c>
      <c r="F464">
        <v>461</v>
      </c>
      <c r="G464">
        <f>B2+TRUNC(32*E464*SIN(40/E464))</f>
        <v>-645</v>
      </c>
      <c r="H464">
        <f t="shared" si="36"/>
        <v>-162</v>
      </c>
      <c r="I464">
        <f t="shared" si="37"/>
        <v>-54594</v>
      </c>
      <c r="J464">
        <f>C2+TRUNC(32*E464*COS(40/E464))</f>
        <v>1590</v>
      </c>
      <c r="K464">
        <f t="shared" si="38"/>
        <v>397</v>
      </c>
      <c r="L464">
        <f t="shared" si="39"/>
        <v>133789</v>
      </c>
      <c r="M464">
        <f t="shared" si="40"/>
        <v>22189752</v>
      </c>
      <c r="P464">
        <v>46</v>
      </c>
      <c r="Q464">
        <v>15502</v>
      </c>
      <c r="R464">
        <v>523</v>
      </c>
      <c r="S464">
        <v>176251</v>
      </c>
      <c r="T464">
        <v>49905634</v>
      </c>
      <c r="V464">
        <v>517</v>
      </c>
      <c r="W464">
        <v>174229</v>
      </c>
      <c r="X464">
        <v>-83</v>
      </c>
      <c r="Y464">
        <v>-27971</v>
      </c>
      <c r="Z464">
        <v>49250864</v>
      </c>
      <c r="AB464">
        <v>503</v>
      </c>
      <c r="AC464">
        <v>169511</v>
      </c>
      <c r="AD464">
        <v>-143</v>
      </c>
      <c r="AE464">
        <v>-48191</v>
      </c>
      <c r="AF464">
        <v>49278355</v>
      </c>
      <c r="AH464">
        <v>-440</v>
      </c>
      <c r="AI464">
        <v>-148280</v>
      </c>
      <c r="AJ464">
        <v>286</v>
      </c>
      <c r="AK464">
        <v>96382</v>
      </c>
      <c r="AL464">
        <v>49625081</v>
      </c>
      <c r="AN464">
        <v>-191</v>
      </c>
      <c r="AO464">
        <v>-64367</v>
      </c>
      <c r="AP464">
        <v>489</v>
      </c>
      <c r="AQ464">
        <v>164793</v>
      </c>
      <c r="AR464">
        <v>49921188</v>
      </c>
    </row>
    <row r="465" spans="5:44" x14ac:dyDescent="0.25">
      <c r="E465">
        <v>12</v>
      </c>
      <c r="F465">
        <v>462</v>
      </c>
      <c r="G465">
        <f>B2+TRUNC(32*E465*SIN(41/E465))</f>
        <v>-676</v>
      </c>
      <c r="H465">
        <f t="shared" si="36"/>
        <v>-169</v>
      </c>
      <c r="I465">
        <f t="shared" si="37"/>
        <v>-56953</v>
      </c>
      <c r="J465">
        <f>C2+TRUNC(32*E465*COS(41/E465))</f>
        <v>1597</v>
      </c>
      <c r="K465">
        <f t="shared" si="38"/>
        <v>399</v>
      </c>
      <c r="L465">
        <f t="shared" si="39"/>
        <v>134463</v>
      </c>
      <c r="M465">
        <f t="shared" si="40"/>
        <v>23153573</v>
      </c>
      <c r="P465">
        <v>103</v>
      </c>
      <c r="Q465">
        <v>34711</v>
      </c>
      <c r="R465">
        <v>515</v>
      </c>
      <c r="S465">
        <v>173555</v>
      </c>
      <c r="T465">
        <v>50011961</v>
      </c>
      <c r="V465">
        <v>513</v>
      </c>
      <c r="W465">
        <v>172881</v>
      </c>
      <c r="X465">
        <v>-104</v>
      </c>
      <c r="Y465">
        <v>-35048</v>
      </c>
      <c r="Z465">
        <v>49288599</v>
      </c>
      <c r="AB465">
        <v>512</v>
      </c>
      <c r="AC465">
        <v>172544</v>
      </c>
      <c r="AD465">
        <v>-112</v>
      </c>
      <c r="AE465">
        <v>-37744</v>
      </c>
      <c r="AF465">
        <v>49388938</v>
      </c>
      <c r="AH465">
        <v>-470</v>
      </c>
      <c r="AI465">
        <v>-158390</v>
      </c>
      <c r="AJ465">
        <v>236</v>
      </c>
      <c r="AK465">
        <v>79532</v>
      </c>
      <c r="AL465">
        <v>50138544</v>
      </c>
      <c r="AN465">
        <v>-244</v>
      </c>
      <c r="AO465">
        <v>-82228</v>
      </c>
      <c r="AP465">
        <v>465</v>
      </c>
      <c r="AQ465">
        <v>156705</v>
      </c>
      <c r="AR465">
        <v>50000624</v>
      </c>
    </row>
    <row r="466" spans="5:44" x14ac:dyDescent="0.25">
      <c r="E466">
        <v>12</v>
      </c>
      <c r="F466">
        <v>463</v>
      </c>
      <c r="G466">
        <f>B2+TRUNC(32*E466*SIN(42/E466))</f>
        <v>-706</v>
      </c>
      <c r="H466">
        <f t="shared" si="36"/>
        <v>-177</v>
      </c>
      <c r="I466">
        <f t="shared" si="37"/>
        <v>-59649</v>
      </c>
      <c r="J466">
        <f>C2+TRUNC(32*E466*COS(42/E466))</f>
        <v>1607</v>
      </c>
      <c r="K466">
        <f t="shared" si="38"/>
        <v>401</v>
      </c>
      <c r="L466">
        <f t="shared" si="39"/>
        <v>135137</v>
      </c>
      <c r="M466">
        <f t="shared" si="40"/>
        <v>24299142</v>
      </c>
      <c r="P466">
        <v>71</v>
      </c>
      <c r="Q466">
        <v>23927</v>
      </c>
      <c r="R466">
        <v>521</v>
      </c>
      <c r="S466">
        <v>175577</v>
      </c>
      <c r="T466">
        <v>50110111</v>
      </c>
      <c r="V466">
        <v>486</v>
      </c>
      <c r="W466">
        <v>163782</v>
      </c>
      <c r="X466">
        <v>-194</v>
      </c>
      <c r="Y466">
        <v>-65378</v>
      </c>
      <c r="Z466">
        <v>49368812</v>
      </c>
      <c r="AB466">
        <v>419</v>
      </c>
      <c r="AC466">
        <v>141203</v>
      </c>
      <c r="AD466">
        <v>-315</v>
      </c>
      <c r="AE466">
        <v>-106155</v>
      </c>
      <c r="AF466">
        <v>49427806</v>
      </c>
      <c r="AH466">
        <v>-417</v>
      </c>
      <c r="AI466">
        <v>-140529</v>
      </c>
      <c r="AJ466">
        <v>321</v>
      </c>
      <c r="AK466">
        <v>108177</v>
      </c>
      <c r="AL466">
        <v>50225047</v>
      </c>
      <c r="AN466">
        <v>-155</v>
      </c>
      <c r="AO466">
        <v>-52235</v>
      </c>
      <c r="AP466">
        <v>502</v>
      </c>
      <c r="AQ466">
        <v>169174</v>
      </c>
      <c r="AR466">
        <v>50122095</v>
      </c>
    </row>
    <row r="467" spans="5:44" x14ac:dyDescent="0.25">
      <c r="E467">
        <v>12</v>
      </c>
      <c r="F467">
        <v>464</v>
      </c>
      <c r="G467">
        <f>B2+TRUNC(32*E467*SIN(43/E467))</f>
        <v>-736</v>
      </c>
      <c r="H467">
        <f t="shared" si="36"/>
        <v>-184</v>
      </c>
      <c r="I467">
        <f t="shared" si="37"/>
        <v>-62008</v>
      </c>
      <c r="J467">
        <f>C2+TRUNC(32*E467*COS(43/E467))</f>
        <v>1619</v>
      </c>
      <c r="K467">
        <f t="shared" si="38"/>
        <v>404</v>
      </c>
      <c r="L467">
        <f t="shared" si="39"/>
        <v>136148</v>
      </c>
      <c r="M467">
        <f t="shared" si="40"/>
        <v>25609380</v>
      </c>
      <c r="P467">
        <v>-63</v>
      </c>
      <c r="Q467">
        <v>-21231</v>
      </c>
      <c r="R467">
        <v>522</v>
      </c>
      <c r="S467">
        <v>175914</v>
      </c>
      <c r="T467">
        <v>50181355</v>
      </c>
      <c r="V467">
        <v>498</v>
      </c>
      <c r="W467">
        <v>167826</v>
      </c>
      <c r="X467">
        <v>-163</v>
      </c>
      <c r="Y467">
        <v>-54931</v>
      </c>
      <c r="Z467">
        <v>49407808</v>
      </c>
      <c r="AB467">
        <v>468</v>
      </c>
      <c r="AC467">
        <v>157716</v>
      </c>
      <c r="AD467">
        <v>-237</v>
      </c>
      <c r="AE467">
        <v>-79869</v>
      </c>
      <c r="AF467">
        <v>49842108</v>
      </c>
      <c r="AH467">
        <v>-379</v>
      </c>
      <c r="AI467">
        <v>-127723</v>
      </c>
      <c r="AJ467">
        <v>365</v>
      </c>
      <c r="AK467">
        <v>123005</v>
      </c>
      <c r="AL467">
        <v>50233983</v>
      </c>
      <c r="AN467">
        <v>-86</v>
      </c>
      <c r="AO467">
        <v>-28982</v>
      </c>
      <c r="AP467">
        <v>519</v>
      </c>
      <c r="AQ467">
        <v>174903</v>
      </c>
      <c r="AR467">
        <v>50165829</v>
      </c>
    </row>
    <row r="468" spans="5:44" x14ac:dyDescent="0.25">
      <c r="E468">
        <v>12</v>
      </c>
      <c r="F468">
        <v>465</v>
      </c>
      <c r="G468">
        <f>B2+TRUNC(32*E468*SIN(44/E468))</f>
        <v>-764</v>
      </c>
      <c r="H468">
        <f t="shared" si="36"/>
        <v>-191</v>
      </c>
      <c r="I468">
        <f t="shared" si="37"/>
        <v>-64367</v>
      </c>
      <c r="J468">
        <f>C2+TRUNC(32*E468*COS(44/E468))</f>
        <v>1634</v>
      </c>
      <c r="K468">
        <f t="shared" si="38"/>
        <v>408</v>
      </c>
      <c r="L468">
        <f t="shared" si="39"/>
        <v>137496</v>
      </c>
      <c r="M468">
        <f t="shared" si="40"/>
        <v>27100803</v>
      </c>
      <c r="P468">
        <v>7</v>
      </c>
      <c r="Q468">
        <v>2359</v>
      </c>
      <c r="R468">
        <v>526</v>
      </c>
      <c r="S468">
        <v>177262</v>
      </c>
      <c r="T468">
        <v>50187952</v>
      </c>
      <c r="V468">
        <v>481</v>
      </c>
      <c r="W468">
        <v>162097</v>
      </c>
      <c r="X468">
        <v>-209</v>
      </c>
      <c r="Y468">
        <v>-70433</v>
      </c>
      <c r="Z468">
        <v>49576739</v>
      </c>
      <c r="AB468">
        <v>485</v>
      </c>
      <c r="AC468">
        <v>163445</v>
      </c>
      <c r="AD468">
        <v>-201</v>
      </c>
      <c r="AE468">
        <v>-67737</v>
      </c>
      <c r="AF468">
        <v>49854105</v>
      </c>
      <c r="AH468">
        <v>-432</v>
      </c>
      <c r="AI468">
        <v>-145584</v>
      </c>
      <c r="AJ468">
        <v>301</v>
      </c>
      <c r="AK468">
        <v>101437</v>
      </c>
      <c r="AL468">
        <v>50366841</v>
      </c>
      <c r="AN468">
        <v>-214</v>
      </c>
      <c r="AO468">
        <v>-72118</v>
      </c>
      <c r="AP468">
        <v>480</v>
      </c>
      <c r="AQ468">
        <v>161760</v>
      </c>
      <c r="AR468">
        <v>50167642</v>
      </c>
    </row>
    <row r="469" spans="5:44" x14ac:dyDescent="0.25">
      <c r="E469">
        <v>12</v>
      </c>
      <c r="F469">
        <v>466</v>
      </c>
      <c r="G469">
        <f>B2+TRUNC(32*E469*SIN(45/E469))</f>
        <v>-791</v>
      </c>
      <c r="H469">
        <f t="shared" si="36"/>
        <v>-198</v>
      </c>
      <c r="I469">
        <f t="shared" si="37"/>
        <v>-66726</v>
      </c>
      <c r="J469">
        <f>C2+TRUNC(32*E469*COS(45/E469))</f>
        <v>1651</v>
      </c>
      <c r="K469">
        <f t="shared" si="38"/>
        <v>412</v>
      </c>
      <c r="L469">
        <f t="shared" si="39"/>
        <v>138844</v>
      </c>
      <c r="M469">
        <f t="shared" si="40"/>
        <v>28755024</v>
      </c>
      <c r="P469">
        <v>-20</v>
      </c>
      <c r="Q469">
        <v>-6740</v>
      </c>
      <c r="R469">
        <v>525</v>
      </c>
      <c r="S469">
        <v>176925</v>
      </c>
      <c r="T469">
        <v>50210103</v>
      </c>
      <c r="V469">
        <v>503</v>
      </c>
      <c r="W469">
        <v>169511</v>
      </c>
      <c r="X469">
        <v>-147</v>
      </c>
      <c r="Y469">
        <v>-49539</v>
      </c>
      <c r="Z469">
        <v>49696160</v>
      </c>
      <c r="AB469">
        <v>495</v>
      </c>
      <c r="AC469">
        <v>166815</v>
      </c>
      <c r="AD469">
        <v>-176</v>
      </c>
      <c r="AE469">
        <v>-59312</v>
      </c>
      <c r="AF469">
        <v>49859506</v>
      </c>
      <c r="AH469">
        <v>-402</v>
      </c>
      <c r="AI469">
        <v>-135474</v>
      </c>
      <c r="AJ469">
        <v>341</v>
      </c>
      <c r="AK469">
        <v>114917</v>
      </c>
      <c r="AL469">
        <v>50387759</v>
      </c>
      <c r="AN469">
        <v>-129</v>
      </c>
      <c r="AO469">
        <v>-43473</v>
      </c>
      <c r="AP469">
        <v>510</v>
      </c>
      <c r="AQ469">
        <v>171870</v>
      </c>
      <c r="AR469">
        <v>50213663</v>
      </c>
    </row>
    <row r="470" spans="5:44" x14ac:dyDescent="0.25">
      <c r="E470">
        <v>12</v>
      </c>
      <c r="F470">
        <v>467</v>
      </c>
      <c r="G470">
        <f>B2+TRUNC(32*E470*SIN(46/E470))</f>
        <v>-816</v>
      </c>
      <c r="H470">
        <f t="shared" si="36"/>
        <v>-204</v>
      </c>
      <c r="I470">
        <f t="shared" si="37"/>
        <v>-68748</v>
      </c>
      <c r="J470">
        <f>C2+TRUNC(32*E470*COS(46/E470))</f>
        <v>1671</v>
      </c>
      <c r="K470">
        <f t="shared" si="38"/>
        <v>417</v>
      </c>
      <c r="L470">
        <f t="shared" si="39"/>
        <v>140529</v>
      </c>
      <c r="M470">
        <f t="shared" si="40"/>
        <v>30613593</v>
      </c>
      <c r="P470">
        <v>-5</v>
      </c>
      <c r="Q470">
        <v>-1685</v>
      </c>
      <c r="R470">
        <v>527</v>
      </c>
      <c r="S470">
        <v>177599</v>
      </c>
      <c r="T470">
        <v>50652713</v>
      </c>
      <c r="V470">
        <v>509</v>
      </c>
      <c r="W470">
        <v>171533</v>
      </c>
      <c r="X470">
        <v>-131</v>
      </c>
      <c r="Y470">
        <v>-44147</v>
      </c>
      <c r="Z470">
        <v>50078788</v>
      </c>
      <c r="AB470">
        <v>456</v>
      </c>
      <c r="AC470">
        <v>153672</v>
      </c>
      <c r="AD470">
        <v>-260</v>
      </c>
      <c r="AE470">
        <v>-87620</v>
      </c>
      <c r="AF470">
        <v>49919899</v>
      </c>
      <c r="AH470">
        <v>-462</v>
      </c>
      <c r="AI470">
        <v>-155694</v>
      </c>
      <c r="AJ470">
        <v>253</v>
      </c>
      <c r="AK470">
        <v>85261</v>
      </c>
      <c r="AL470">
        <v>50495759</v>
      </c>
      <c r="AN470">
        <v>-143</v>
      </c>
      <c r="AO470">
        <v>-48191</v>
      </c>
      <c r="AP470">
        <v>507</v>
      </c>
      <c r="AQ470">
        <v>170859</v>
      </c>
      <c r="AR470">
        <v>50650755</v>
      </c>
    </row>
    <row r="471" spans="5:44" x14ac:dyDescent="0.25">
      <c r="E471">
        <v>12</v>
      </c>
      <c r="F471">
        <v>468</v>
      </c>
      <c r="G471">
        <f>B2+TRUNC(32*E471*SIN(47/E471))</f>
        <v>-840</v>
      </c>
      <c r="H471">
        <f t="shared" si="36"/>
        <v>-210</v>
      </c>
      <c r="I471">
        <f t="shared" si="37"/>
        <v>-70770</v>
      </c>
      <c r="J471">
        <f>C2+TRUNC(32*E471*COS(47/E471))</f>
        <v>1692</v>
      </c>
      <c r="K471">
        <f t="shared" si="38"/>
        <v>423</v>
      </c>
      <c r="L471">
        <f t="shared" si="39"/>
        <v>142551</v>
      </c>
      <c r="M471">
        <f t="shared" si="40"/>
        <v>32598874</v>
      </c>
      <c r="P471">
        <v>-46</v>
      </c>
      <c r="Q471">
        <v>-15502</v>
      </c>
      <c r="R471">
        <v>525</v>
      </c>
      <c r="S471">
        <v>176925</v>
      </c>
      <c r="T471">
        <v>50745904</v>
      </c>
      <c r="V471">
        <v>514</v>
      </c>
      <c r="W471">
        <v>173218</v>
      </c>
      <c r="X471">
        <v>-113</v>
      </c>
      <c r="Y471">
        <v>-38081</v>
      </c>
      <c r="Z471">
        <v>50418270</v>
      </c>
      <c r="AB471">
        <v>511</v>
      </c>
      <c r="AC471">
        <v>172207</v>
      </c>
      <c r="AD471">
        <v>-120</v>
      </c>
      <c r="AE471">
        <v>-40440</v>
      </c>
      <c r="AF471">
        <v>50026966</v>
      </c>
      <c r="AH471">
        <v>-455</v>
      </c>
      <c r="AI471">
        <v>-153335</v>
      </c>
      <c r="AJ471">
        <v>266</v>
      </c>
      <c r="AK471">
        <v>89642</v>
      </c>
      <c r="AL471">
        <v>50666060</v>
      </c>
      <c r="AN471">
        <v>-103</v>
      </c>
      <c r="AO471">
        <v>-34711</v>
      </c>
      <c r="AP471">
        <v>517</v>
      </c>
      <c r="AQ471">
        <v>174229</v>
      </c>
      <c r="AR471">
        <v>50687154</v>
      </c>
    </row>
    <row r="472" spans="5:44" x14ac:dyDescent="0.25">
      <c r="E472">
        <v>12</v>
      </c>
      <c r="F472">
        <v>469</v>
      </c>
      <c r="G472">
        <f>B2+TRUNC(32*E472*SIN(48/E472))</f>
        <v>-862</v>
      </c>
      <c r="H472">
        <f t="shared" si="36"/>
        <v>-216</v>
      </c>
      <c r="I472">
        <f t="shared" si="37"/>
        <v>-72792</v>
      </c>
      <c r="J472">
        <f>C2+TRUNC(32*E472*COS(48/E472))</f>
        <v>1716</v>
      </c>
      <c r="K472">
        <f t="shared" si="38"/>
        <v>429</v>
      </c>
      <c r="L472">
        <f t="shared" si="39"/>
        <v>144573</v>
      </c>
      <c r="M472">
        <f t="shared" si="40"/>
        <v>34813776</v>
      </c>
      <c r="P472">
        <v>95</v>
      </c>
      <c r="Q472">
        <v>32015</v>
      </c>
      <c r="R472">
        <v>518</v>
      </c>
      <c r="S472">
        <v>174566</v>
      </c>
      <c r="T472">
        <v>50747135</v>
      </c>
      <c r="V472">
        <v>519</v>
      </c>
      <c r="W472">
        <v>174903</v>
      </c>
      <c r="X472">
        <v>-91</v>
      </c>
      <c r="Y472">
        <v>-30667</v>
      </c>
      <c r="Z472">
        <v>50658066</v>
      </c>
      <c r="AB472">
        <v>503</v>
      </c>
      <c r="AC472">
        <v>169511</v>
      </c>
      <c r="AD472">
        <v>-152</v>
      </c>
      <c r="AE472">
        <v>-51224</v>
      </c>
      <c r="AF472">
        <v>50054674</v>
      </c>
      <c r="AH472">
        <v>-451</v>
      </c>
      <c r="AI472">
        <v>-151987</v>
      </c>
      <c r="AJ472">
        <v>273</v>
      </c>
      <c r="AK472">
        <v>92001</v>
      </c>
      <c r="AL472">
        <v>50673099</v>
      </c>
      <c r="AN472">
        <v>-183</v>
      </c>
      <c r="AO472">
        <v>-61671</v>
      </c>
      <c r="AP472">
        <v>494</v>
      </c>
      <c r="AQ472">
        <v>166478</v>
      </c>
      <c r="AR472">
        <v>50712674</v>
      </c>
    </row>
    <row r="473" spans="5:44" x14ac:dyDescent="0.25">
      <c r="E473">
        <v>12</v>
      </c>
      <c r="F473">
        <v>470</v>
      </c>
      <c r="G473">
        <f>B2+TRUNC(32*E473*SIN(49/E473))</f>
        <v>-882</v>
      </c>
      <c r="H473">
        <f t="shared" si="36"/>
        <v>-221</v>
      </c>
      <c r="I473">
        <f t="shared" si="37"/>
        <v>-74477</v>
      </c>
      <c r="J473">
        <f>C2+TRUNC(32*E473*COS(49/E473))</f>
        <v>1741</v>
      </c>
      <c r="K473">
        <f t="shared" si="38"/>
        <v>435</v>
      </c>
      <c r="L473">
        <f t="shared" si="39"/>
        <v>146595</v>
      </c>
      <c r="M473">
        <f t="shared" si="40"/>
        <v>37141808</v>
      </c>
      <c r="P473">
        <v>37</v>
      </c>
      <c r="Q473">
        <v>12469</v>
      </c>
      <c r="R473">
        <v>526</v>
      </c>
      <c r="S473">
        <v>177262</v>
      </c>
      <c r="T473">
        <v>50767927</v>
      </c>
      <c r="V473">
        <v>527</v>
      </c>
      <c r="W473">
        <v>177599</v>
      </c>
      <c r="X473">
        <v>-7</v>
      </c>
      <c r="Y473">
        <v>-2359</v>
      </c>
      <c r="Z473">
        <v>50662735</v>
      </c>
      <c r="AB473">
        <v>425</v>
      </c>
      <c r="AC473">
        <v>143225</v>
      </c>
      <c r="AD473">
        <v>-309</v>
      </c>
      <c r="AE473">
        <v>-104133</v>
      </c>
      <c r="AF473">
        <v>50059111</v>
      </c>
      <c r="AH473">
        <v>-495</v>
      </c>
      <c r="AI473">
        <v>-166815</v>
      </c>
      <c r="AJ473">
        <v>183</v>
      </c>
      <c r="AK473">
        <v>61671</v>
      </c>
      <c r="AL473">
        <v>50689228</v>
      </c>
      <c r="AN473">
        <v>-237</v>
      </c>
      <c r="AO473">
        <v>-79869</v>
      </c>
      <c r="AP473">
        <v>471</v>
      </c>
      <c r="AQ473">
        <v>158727</v>
      </c>
      <c r="AR473">
        <v>50781130</v>
      </c>
    </row>
    <row r="474" spans="5:44" x14ac:dyDescent="0.25">
      <c r="E474">
        <v>12</v>
      </c>
      <c r="F474">
        <v>471</v>
      </c>
      <c r="G474">
        <f>B2+TRUNC(32*E474*SIN(50/E474))</f>
        <v>-900</v>
      </c>
      <c r="H474">
        <f t="shared" si="36"/>
        <v>-225</v>
      </c>
      <c r="I474">
        <f t="shared" si="37"/>
        <v>-75825</v>
      </c>
      <c r="J474">
        <f>C2+TRUNC(32*E474*COS(50/E474))</f>
        <v>1767</v>
      </c>
      <c r="K474">
        <f t="shared" si="38"/>
        <v>441</v>
      </c>
      <c r="L474">
        <f t="shared" si="39"/>
        <v>148617</v>
      </c>
      <c r="M474">
        <f t="shared" si="40"/>
        <v>39585015</v>
      </c>
      <c r="P474">
        <v>62</v>
      </c>
      <c r="Q474">
        <v>20894</v>
      </c>
      <c r="R474">
        <v>524</v>
      </c>
      <c r="S474">
        <v>176588</v>
      </c>
      <c r="T474">
        <v>50931858</v>
      </c>
      <c r="V474">
        <v>518</v>
      </c>
      <c r="W474">
        <v>174566</v>
      </c>
      <c r="X474">
        <v>-98</v>
      </c>
      <c r="Y474">
        <v>-33026</v>
      </c>
      <c r="Z474">
        <v>50699184</v>
      </c>
      <c r="AB474">
        <v>481</v>
      </c>
      <c r="AC474">
        <v>162097</v>
      </c>
      <c r="AD474">
        <v>-212</v>
      </c>
      <c r="AE474">
        <v>-71444</v>
      </c>
      <c r="AF474">
        <v>50120260</v>
      </c>
      <c r="AH474">
        <v>-489</v>
      </c>
      <c r="AI474">
        <v>-164793</v>
      </c>
      <c r="AJ474">
        <v>198</v>
      </c>
      <c r="AK474">
        <v>66726</v>
      </c>
      <c r="AL474">
        <v>50697612</v>
      </c>
      <c r="AN474">
        <v>-148</v>
      </c>
      <c r="AO474">
        <v>-49876</v>
      </c>
      <c r="AP474">
        <v>506</v>
      </c>
      <c r="AQ474">
        <v>170522</v>
      </c>
      <c r="AR474">
        <v>50823211</v>
      </c>
    </row>
    <row r="475" spans="5:44" x14ac:dyDescent="0.25">
      <c r="E475">
        <v>12</v>
      </c>
      <c r="F475">
        <v>472</v>
      </c>
      <c r="G475">
        <f>B2+TRUNC(32*E475*SIN(51/E475))</f>
        <v>-915</v>
      </c>
      <c r="H475">
        <f t="shared" si="36"/>
        <v>-229</v>
      </c>
      <c r="I475">
        <f t="shared" si="37"/>
        <v>-77173</v>
      </c>
      <c r="J475">
        <f>C2+TRUNC(32*E475*COS(51/E475))</f>
        <v>1795</v>
      </c>
      <c r="K475">
        <f t="shared" si="38"/>
        <v>448</v>
      </c>
      <c r="L475">
        <f t="shared" si="39"/>
        <v>150976</v>
      </c>
      <c r="M475">
        <f t="shared" si="40"/>
        <v>42182427</v>
      </c>
      <c r="P475">
        <v>0</v>
      </c>
      <c r="Q475">
        <v>0</v>
      </c>
      <c r="R475">
        <v>528</v>
      </c>
      <c r="S475">
        <v>177936</v>
      </c>
      <c r="T475">
        <v>50934919</v>
      </c>
      <c r="V475">
        <v>527</v>
      </c>
      <c r="W475">
        <v>177599</v>
      </c>
      <c r="X475">
        <v>-15</v>
      </c>
      <c r="Y475">
        <v>-5055</v>
      </c>
      <c r="Z475">
        <v>50728148</v>
      </c>
      <c r="AB475">
        <v>475</v>
      </c>
      <c r="AC475">
        <v>160075</v>
      </c>
      <c r="AD475">
        <v>-226</v>
      </c>
      <c r="AE475">
        <v>-76162</v>
      </c>
      <c r="AF475">
        <v>50135666</v>
      </c>
      <c r="AH475">
        <v>-501</v>
      </c>
      <c r="AI475">
        <v>-168837</v>
      </c>
      <c r="AJ475">
        <v>168</v>
      </c>
      <c r="AK475">
        <v>56616</v>
      </c>
      <c r="AL475">
        <v>50821728</v>
      </c>
      <c r="AN475">
        <v>-45</v>
      </c>
      <c r="AO475">
        <v>-15165</v>
      </c>
      <c r="AP475">
        <v>526</v>
      </c>
      <c r="AQ475">
        <v>177262</v>
      </c>
      <c r="AR475">
        <v>50904594</v>
      </c>
    </row>
    <row r="476" spans="5:44" x14ac:dyDescent="0.25">
      <c r="E476">
        <v>12</v>
      </c>
      <c r="F476">
        <v>473</v>
      </c>
      <c r="G476">
        <f>B2+TRUNC(32*E476*SIN(52/E476))</f>
        <v>-928</v>
      </c>
      <c r="H476">
        <f t="shared" si="36"/>
        <v>-232</v>
      </c>
      <c r="I476">
        <f t="shared" si="37"/>
        <v>-78184</v>
      </c>
      <c r="J476">
        <f>C2+TRUNC(32*E476*COS(52/E476))</f>
        <v>1824</v>
      </c>
      <c r="K476">
        <f t="shared" si="38"/>
        <v>456</v>
      </c>
      <c r="L476">
        <f t="shared" si="39"/>
        <v>153672</v>
      </c>
      <c r="M476">
        <f t="shared" si="40"/>
        <v>44904151</v>
      </c>
      <c r="P476">
        <v>-104</v>
      </c>
      <c r="Q476">
        <v>-35048</v>
      </c>
      <c r="R476">
        <v>517</v>
      </c>
      <c r="S476">
        <v>174229</v>
      </c>
      <c r="T476">
        <v>50951409</v>
      </c>
      <c r="V476">
        <v>527</v>
      </c>
      <c r="W476">
        <v>177599</v>
      </c>
      <c r="X476">
        <v>1</v>
      </c>
      <c r="Y476">
        <v>337</v>
      </c>
      <c r="Z476">
        <v>50743374</v>
      </c>
      <c r="AB476">
        <v>444</v>
      </c>
      <c r="AC476">
        <v>149628</v>
      </c>
      <c r="AD476">
        <v>-282</v>
      </c>
      <c r="AE476">
        <v>-95034</v>
      </c>
      <c r="AF476">
        <v>50140107</v>
      </c>
      <c r="AH476">
        <v>-483</v>
      </c>
      <c r="AI476">
        <v>-162771</v>
      </c>
      <c r="AJ476">
        <v>214</v>
      </c>
      <c r="AK476">
        <v>72118</v>
      </c>
      <c r="AL476">
        <v>50946795</v>
      </c>
      <c r="AN476">
        <v>-29</v>
      </c>
      <c r="AO476">
        <v>-9773</v>
      </c>
      <c r="AP476">
        <v>527</v>
      </c>
      <c r="AQ476">
        <v>177599</v>
      </c>
      <c r="AR476">
        <v>50947754</v>
      </c>
    </row>
    <row r="477" spans="5:44" x14ac:dyDescent="0.25">
      <c r="E477">
        <v>12</v>
      </c>
      <c r="F477">
        <v>474</v>
      </c>
      <c r="G477">
        <f>B2+TRUNC(32*E477*SIN(53/E477))</f>
        <v>-939</v>
      </c>
      <c r="H477">
        <f t="shared" si="36"/>
        <v>-235</v>
      </c>
      <c r="I477">
        <f t="shared" si="37"/>
        <v>-79195</v>
      </c>
      <c r="J477">
        <f>C2+TRUNC(32*E477*COS(53/E477))</f>
        <v>1855</v>
      </c>
      <c r="K477">
        <f t="shared" si="38"/>
        <v>463</v>
      </c>
      <c r="L477">
        <f t="shared" si="39"/>
        <v>156031</v>
      </c>
      <c r="M477">
        <f t="shared" si="40"/>
        <v>47836500</v>
      </c>
      <c r="P477">
        <v>-120</v>
      </c>
      <c r="Q477">
        <v>-40440</v>
      </c>
      <c r="R477">
        <v>514</v>
      </c>
      <c r="S477">
        <v>173218</v>
      </c>
      <c r="T477">
        <v>51032278</v>
      </c>
      <c r="V477">
        <v>493</v>
      </c>
      <c r="W477">
        <v>166141</v>
      </c>
      <c r="X477">
        <v>-187</v>
      </c>
      <c r="Y477">
        <v>-63019</v>
      </c>
      <c r="Z477">
        <v>50767152</v>
      </c>
      <c r="AB477">
        <v>511</v>
      </c>
      <c r="AC477">
        <v>172207</v>
      </c>
      <c r="AD477">
        <v>-129</v>
      </c>
      <c r="AE477">
        <v>-43473</v>
      </c>
      <c r="AF477">
        <v>50748458</v>
      </c>
      <c r="AH477">
        <v>-387</v>
      </c>
      <c r="AI477">
        <v>-130419</v>
      </c>
      <c r="AJ477">
        <v>360</v>
      </c>
      <c r="AK477">
        <v>121320</v>
      </c>
      <c r="AL477">
        <v>51002587</v>
      </c>
      <c r="AN477">
        <v>-207</v>
      </c>
      <c r="AO477">
        <v>-69759</v>
      </c>
      <c r="AP477">
        <v>486</v>
      </c>
      <c r="AQ477">
        <v>163782</v>
      </c>
      <c r="AR477">
        <v>50992509</v>
      </c>
    </row>
    <row r="478" spans="5:44" x14ac:dyDescent="0.25">
      <c r="E478">
        <v>12</v>
      </c>
      <c r="F478">
        <v>475</v>
      </c>
      <c r="G478">
        <f>B2+TRUNC(32*E478*SIN(54/E478))</f>
        <v>-947</v>
      </c>
      <c r="H478">
        <f t="shared" si="36"/>
        <v>-237</v>
      </c>
      <c r="I478">
        <f t="shared" si="37"/>
        <v>-79869</v>
      </c>
      <c r="J478">
        <f>C2+TRUNC(32*E478*COS(54/E478))</f>
        <v>1886</v>
      </c>
      <c r="K478">
        <f t="shared" si="38"/>
        <v>471</v>
      </c>
      <c r="L478">
        <f t="shared" si="39"/>
        <v>158727</v>
      </c>
      <c r="M478">
        <f t="shared" si="40"/>
        <v>50781130</v>
      </c>
      <c r="P478">
        <v>-88</v>
      </c>
      <c r="Q478">
        <v>-29656</v>
      </c>
      <c r="R478">
        <v>521</v>
      </c>
      <c r="S478">
        <v>175577</v>
      </c>
      <c r="T478">
        <v>51144810</v>
      </c>
      <c r="V478">
        <v>527</v>
      </c>
      <c r="W478">
        <v>177599</v>
      </c>
      <c r="X478">
        <v>9</v>
      </c>
      <c r="Y478">
        <v>3033</v>
      </c>
      <c r="Z478">
        <v>50776934</v>
      </c>
      <c r="AB478">
        <v>432</v>
      </c>
      <c r="AC478">
        <v>145584</v>
      </c>
      <c r="AD478">
        <v>-303</v>
      </c>
      <c r="AE478">
        <v>-102111</v>
      </c>
      <c r="AF478">
        <v>50751489</v>
      </c>
      <c r="AH478">
        <v>-424</v>
      </c>
      <c r="AI478">
        <v>-142888</v>
      </c>
      <c r="AJ478">
        <v>315</v>
      </c>
      <c r="AK478">
        <v>106155</v>
      </c>
      <c r="AL478">
        <v>51129593</v>
      </c>
      <c r="AN478">
        <v>-62</v>
      </c>
      <c r="AO478">
        <v>-20894</v>
      </c>
      <c r="AP478">
        <v>524</v>
      </c>
      <c r="AQ478">
        <v>176588</v>
      </c>
      <c r="AR478">
        <v>51078122</v>
      </c>
    </row>
    <row r="479" spans="5:44" x14ac:dyDescent="0.25">
      <c r="E479">
        <v>12</v>
      </c>
      <c r="F479">
        <v>476</v>
      </c>
      <c r="G479">
        <f>B2+TRUNC(32*E479*SIN(55/E479))</f>
        <v>-952</v>
      </c>
      <c r="H479">
        <f t="shared" si="36"/>
        <v>-238</v>
      </c>
      <c r="I479">
        <f t="shared" si="37"/>
        <v>-80206</v>
      </c>
      <c r="J479">
        <f>C2+TRUNC(32*E479*COS(55/E479))</f>
        <v>1917</v>
      </c>
      <c r="K479">
        <f t="shared" si="38"/>
        <v>479</v>
      </c>
      <c r="L479">
        <f t="shared" si="39"/>
        <v>161423</v>
      </c>
      <c r="M479">
        <f t="shared" si="40"/>
        <v>53727563</v>
      </c>
      <c r="P479">
        <v>127</v>
      </c>
      <c r="Q479">
        <v>42799</v>
      </c>
      <c r="R479">
        <v>513</v>
      </c>
      <c r="S479">
        <v>172881</v>
      </c>
      <c r="T479">
        <v>51192880</v>
      </c>
      <c r="V479">
        <v>499</v>
      </c>
      <c r="W479">
        <v>168163</v>
      </c>
      <c r="X479">
        <v>-171</v>
      </c>
      <c r="Y479">
        <v>-57627</v>
      </c>
      <c r="Z479">
        <v>50828116</v>
      </c>
      <c r="AB479">
        <v>494</v>
      </c>
      <c r="AC479">
        <v>166478</v>
      </c>
      <c r="AD479">
        <v>-186</v>
      </c>
      <c r="AE479">
        <v>-62682</v>
      </c>
      <c r="AF479">
        <v>50777755</v>
      </c>
      <c r="AH479">
        <v>-506</v>
      </c>
      <c r="AI479">
        <v>-170522</v>
      </c>
      <c r="AJ479">
        <v>152</v>
      </c>
      <c r="AK479">
        <v>51224</v>
      </c>
      <c r="AL479">
        <v>51148746</v>
      </c>
      <c r="AN479">
        <v>-266</v>
      </c>
      <c r="AO479">
        <v>-89642</v>
      </c>
      <c r="AP479">
        <v>457</v>
      </c>
      <c r="AQ479">
        <v>154009</v>
      </c>
      <c r="AR479">
        <v>51235360</v>
      </c>
    </row>
    <row r="480" spans="5:44" x14ac:dyDescent="0.25">
      <c r="E480">
        <v>12</v>
      </c>
      <c r="F480">
        <v>477</v>
      </c>
      <c r="G480">
        <f>B2+TRUNC(32*E480*SIN(56/E480))</f>
        <v>-955</v>
      </c>
      <c r="H480">
        <f t="shared" si="36"/>
        <v>-239</v>
      </c>
      <c r="I480">
        <f t="shared" si="37"/>
        <v>-80543</v>
      </c>
      <c r="J480">
        <f>C2+TRUNC(32*E480*COS(56/E480))</f>
        <v>1949</v>
      </c>
      <c r="K480">
        <f t="shared" si="38"/>
        <v>487</v>
      </c>
      <c r="L480">
        <f t="shared" si="39"/>
        <v>164119</v>
      </c>
      <c r="M480">
        <f t="shared" si="40"/>
        <v>56806393</v>
      </c>
      <c r="P480">
        <v>-28</v>
      </c>
      <c r="Q480">
        <v>-9436</v>
      </c>
      <c r="R480">
        <v>528</v>
      </c>
      <c r="S480">
        <v>177936</v>
      </c>
      <c r="T480">
        <v>51303411</v>
      </c>
      <c r="V480">
        <v>527</v>
      </c>
      <c r="W480">
        <v>177599</v>
      </c>
      <c r="X480">
        <v>-24</v>
      </c>
      <c r="Y480">
        <v>-8088</v>
      </c>
      <c r="Z480">
        <v>50843288</v>
      </c>
      <c r="AB480">
        <v>463</v>
      </c>
      <c r="AC480">
        <v>156031</v>
      </c>
      <c r="AD480">
        <v>-253</v>
      </c>
      <c r="AE480">
        <v>-85261</v>
      </c>
      <c r="AF480">
        <v>50825036</v>
      </c>
      <c r="AH480">
        <v>-409</v>
      </c>
      <c r="AI480">
        <v>-137833</v>
      </c>
      <c r="AJ480">
        <v>335</v>
      </c>
      <c r="AK480">
        <v>112895</v>
      </c>
      <c r="AL480">
        <v>51247020</v>
      </c>
      <c r="AN480">
        <v>-122</v>
      </c>
      <c r="AO480">
        <v>-41114</v>
      </c>
      <c r="AP480">
        <v>514</v>
      </c>
      <c r="AQ480">
        <v>173218</v>
      </c>
      <c r="AR480">
        <v>51258864</v>
      </c>
    </row>
    <row r="481" spans="5:44" x14ac:dyDescent="0.25">
      <c r="E481">
        <v>12</v>
      </c>
      <c r="F481">
        <v>478</v>
      </c>
      <c r="G481">
        <f>B2+TRUNC(32*E481*SIN(57/E481))</f>
        <v>-955</v>
      </c>
      <c r="H481">
        <f t="shared" si="36"/>
        <v>-239</v>
      </c>
      <c r="I481">
        <f t="shared" si="37"/>
        <v>-80543</v>
      </c>
      <c r="J481">
        <f>C2+TRUNC(32*E481*COS(57/E481))</f>
        <v>1980</v>
      </c>
      <c r="K481">
        <f t="shared" si="38"/>
        <v>495</v>
      </c>
      <c r="L481">
        <f t="shared" si="39"/>
        <v>166815</v>
      </c>
      <c r="M481">
        <f t="shared" si="40"/>
        <v>59781968</v>
      </c>
      <c r="P481">
        <v>87</v>
      </c>
      <c r="Q481">
        <v>29319</v>
      </c>
      <c r="R481">
        <v>522</v>
      </c>
      <c r="S481">
        <v>175914</v>
      </c>
      <c r="T481">
        <v>51415668</v>
      </c>
      <c r="V481">
        <v>527</v>
      </c>
      <c r="W481">
        <v>177599</v>
      </c>
      <c r="X481">
        <v>18</v>
      </c>
      <c r="Y481">
        <v>6066</v>
      </c>
      <c r="Z481">
        <v>50860494</v>
      </c>
      <c r="AB481">
        <v>480</v>
      </c>
      <c r="AC481">
        <v>161760</v>
      </c>
      <c r="AD481">
        <v>-220</v>
      </c>
      <c r="AE481">
        <v>-74140</v>
      </c>
      <c r="AF481">
        <v>50860494</v>
      </c>
      <c r="AH481">
        <v>-440</v>
      </c>
      <c r="AI481">
        <v>-148280</v>
      </c>
      <c r="AJ481">
        <v>294</v>
      </c>
      <c r="AK481">
        <v>99078</v>
      </c>
      <c r="AL481">
        <v>51312740</v>
      </c>
      <c r="AN481">
        <v>-79</v>
      </c>
      <c r="AO481">
        <v>-26623</v>
      </c>
      <c r="AP481">
        <v>523</v>
      </c>
      <c r="AQ481">
        <v>176251</v>
      </c>
      <c r="AR481">
        <v>51362907</v>
      </c>
    </row>
    <row r="482" spans="5:44" x14ac:dyDescent="0.25">
      <c r="E482">
        <v>12</v>
      </c>
      <c r="F482">
        <v>479</v>
      </c>
      <c r="G482">
        <f>B2+TRUNC(32*E482*SIN(58/E482))</f>
        <v>-953</v>
      </c>
      <c r="H482">
        <f t="shared" si="36"/>
        <v>-239</v>
      </c>
      <c r="I482">
        <f t="shared" si="37"/>
        <v>-80543</v>
      </c>
      <c r="J482">
        <f>C2+TRUNC(32*E482*COS(58/E482))</f>
        <v>2012</v>
      </c>
      <c r="K482">
        <f t="shared" si="38"/>
        <v>503</v>
      </c>
      <c r="L482">
        <f t="shared" si="39"/>
        <v>169511</v>
      </c>
      <c r="M482">
        <f t="shared" si="40"/>
        <v>62887513</v>
      </c>
      <c r="P482">
        <v>-71</v>
      </c>
      <c r="Q482">
        <v>-23927</v>
      </c>
      <c r="R482">
        <v>524</v>
      </c>
      <c r="S482">
        <v>176588</v>
      </c>
      <c r="T482">
        <v>51419064</v>
      </c>
      <c r="V482">
        <v>487</v>
      </c>
      <c r="W482">
        <v>164119</v>
      </c>
      <c r="X482">
        <v>-202</v>
      </c>
      <c r="Y482">
        <v>-68074</v>
      </c>
      <c r="Z482">
        <v>50905713</v>
      </c>
      <c r="AB482">
        <v>502</v>
      </c>
      <c r="AC482">
        <v>169174</v>
      </c>
      <c r="AD482">
        <v>-162</v>
      </c>
      <c r="AE482">
        <v>-54594</v>
      </c>
      <c r="AF482">
        <v>50925829</v>
      </c>
      <c r="AH482">
        <v>-476</v>
      </c>
      <c r="AI482">
        <v>-160412</v>
      </c>
      <c r="AJ482">
        <v>230</v>
      </c>
      <c r="AK482">
        <v>77510</v>
      </c>
      <c r="AL482">
        <v>51314758</v>
      </c>
      <c r="AN482">
        <v>-230</v>
      </c>
      <c r="AO482">
        <v>-77510</v>
      </c>
      <c r="AP482">
        <v>477</v>
      </c>
      <c r="AQ482">
        <v>160749</v>
      </c>
      <c r="AR482">
        <v>51495550</v>
      </c>
    </row>
    <row r="483" spans="5:44" x14ac:dyDescent="0.25">
      <c r="E483">
        <v>12</v>
      </c>
      <c r="F483">
        <v>480</v>
      </c>
      <c r="G483">
        <f>B2+TRUNC(32*E483*SIN(59/E483))</f>
        <v>-948</v>
      </c>
      <c r="H483">
        <f t="shared" si="36"/>
        <v>-237</v>
      </c>
      <c r="I483">
        <f t="shared" si="37"/>
        <v>-79869</v>
      </c>
      <c r="J483">
        <f>C2+TRUNC(32*E483*COS(59/E483))</f>
        <v>2043</v>
      </c>
      <c r="K483">
        <f t="shared" si="38"/>
        <v>510</v>
      </c>
      <c r="L483">
        <f t="shared" si="39"/>
        <v>171870</v>
      </c>
      <c r="M483">
        <f t="shared" si="40"/>
        <v>65870832</v>
      </c>
      <c r="P483">
        <v>26</v>
      </c>
      <c r="Q483">
        <v>8762</v>
      </c>
      <c r="R483">
        <v>529</v>
      </c>
      <c r="S483">
        <v>178273</v>
      </c>
      <c r="T483">
        <v>51682020</v>
      </c>
      <c r="V483">
        <v>527</v>
      </c>
      <c r="W483">
        <v>177599</v>
      </c>
      <c r="X483">
        <v>-32</v>
      </c>
      <c r="Y483">
        <v>-10784</v>
      </c>
      <c r="Z483">
        <v>50917769</v>
      </c>
      <c r="AB483">
        <v>450</v>
      </c>
      <c r="AC483">
        <v>151650</v>
      </c>
      <c r="AD483">
        <v>-276</v>
      </c>
      <c r="AE483">
        <v>-93012</v>
      </c>
      <c r="AF483">
        <v>50991253</v>
      </c>
      <c r="AH483">
        <v>-447</v>
      </c>
      <c r="AI483">
        <v>-150639</v>
      </c>
      <c r="AJ483">
        <v>285</v>
      </c>
      <c r="AK483">
        <v>96045</v>
      </c>
      <c r="AL483">
        <v>51513922</v>
      </c>
      <c r="AN483">
        <v>-174</v>
      </c>
      <c r="AO483">
        <v>-58638</v>
      </c>
      <c r="AP483">
        <v>500</v>
      </c>
      <c r="AQ483">
        <v>168500</v>
      </c>
      <c r="AR483">
        <v>51601580</v>
      </c>
    </row>
    <row r="484" spans="5:44" x14ac:dyDescent="0.25">
      <c r="E484">
        <v>12</v>
      </c>
      <c r="F484">
        <v>481</v>
      </c>
      <c r="G484">
        <f>B2+TRUNC(32*E484*SIN(60/E484))</f>
        <v>-940</v>
      </c>
      <c r="H484">
        <f t="shared" si="36"/>
        <v>-235</v>
      </c>
      <c r="I484">
        <f t="shared" si="37"/>
        <v>-79195</v>
      </c>
      <c r="J484">
        <f>C2+TRUNC(32*E484*COS(60/E484))</f>
        <v>2074</v>
      </c>
      <c r="K484">
        <f t="shared" si="38"/>
        <v>518</v>
      </c>
      <c r="L484">
        <f t="shared" si="39"/>
        <v>174566</v>
      </c>
      <c r="M484">
        <f t="shared" si="40"/>
        <v>68825633</v>
      </c>
      <c r="P484">
        <v>119</v>
      </c>
      <c r="Q484">
        <v>40103</v>
      </c>
      <c r="R484">
        <v>516</v>
      </c>
      <c r="S484">
        <v>173892</v>
      </c>
      <c r="T484">
        <v>51694167</v>
      </c>
      <c r="V484">
        <v>504</v>
      </c>
      <c r="W484">
        <v>169848</v>
      </c>
      <c r="X484">
        <v>-155</v>
      </c>
      <c r="Y484">
        <v>-52235</v>
      </c>
      <c r="Z484">
        <v>50939875</v>
      </c>
      <c r="AB484">
        <v>519</v>
      </c>
      <c r="AC484">
        <v>174903</v>
      </c>
      <c r="AD484">
        <v>-98</v>
      </c>
      <c r="AE484">
        <v>-33026</v>
      </c>
      <c r="AF484">
        <v>51137487</v>
      </c>
      <c r="AH484">
        <v>-441</v>
      </c>
      <c r="AI484">
        <v>-148617</v>
      </c>
      <c r="AJ484">
        <v>293</v>
      </c>
      <c r="AK484">
        <v>98741</v>
      </c>
      <c r="AL484">
        <v>51582135</v>
      </c>
      <c r="AN484">
        <v>-199</v>
      </c>
      <c r="AO484">
        <v>-67063</v>
      </c>
      <c r="AP484">
        <v>491</v>
      </c>
      <c r="AQ484">
        <v>165467</v>
      </c>
      <c r="AR484">
        <v>51775070</v>
      </c>
    </row>
    <row r="485" spans="5:44" x14ac:dyDescent="0.25">
      <c r="E485">
        <v>12</v>
      </c>
      <c r="F485">
        <v>482</v>
      </c>
      <c r="G485">
        <f>B2+TRUNC(32*E485*SIN(61/E485))</f>
        <v>-929</v>
      </c>
      <c r="H485">
        <f t="shared" si="36"/>
        <v>-233</v>
      </c>
      <c r="I485">
        <f t="shared" si="37"/>
        <v>-78521</v>
      </c>
      <c r="J485">
        <f>C2+TRUNC(32*E485*COS(61/E485))</f>
        <v>2105</v>
      </c>
      <c r="K485">
        <f t="shared" si="38"/>
        <v>526</v>
      </c>
      <c r="L485">
        <f t="shared" si="39"/>
        <v>177262</v>
      </c>
      <c r="M485">
        <f t="shared" si="40"/>
        <v>71749465</v>
      </c>
      <c r="P485">
        <v>53</v>
      </c>
      <c r="Q485">
        <v>17861</v>
      </c>
      <c r="R485">
        <v>527</v>
      </c>
      <c r="S485">
        <v>177599</v>
      </c>
      <c r="T485">
        <v>51791535</v>
      </c>
      <c r="V485">
        <v>527</v>
      </c>
      <c r="W485">
        <v>177599</v>
      </c>
      <c r="X485">
        <v>26</v>
      </c>
      <c r="Y485">
        <v>8762</v>
      </c>
      <c r="Z485">
        <v>50993881</v>
      </c>
      <c r="AB485">
        <v>413</v>
      </c>
      <c r="AC485">
        <v>139181</v>
      </c>
      <c r="AD485">
        <v>-330</v>
      </c>
      <c r="AE485">
        <v>-111210</v>
      </c>
      <c r="AF485">
        <v>51200779</v>
      </c>
      <c r="AH485">
        <v>-469</v>
      </c>
      <c r="AI485">
        <v>-158053</v>
      </c>
      <c r="AJ485">
        <v>247</v>
      </c>
      <c r="AK485">
        <v>83239</v>
      </c>
      <c r="AL485">
        <v>51614683</v>
      </c>
      <c r="AN485">
        <v>-260</v>
      </c>
      <c r="AO485">
        <v>-87620</v>
      </c>
      <c r="AP485">
        <v>462</v>
      </c>
      <c r="AQ485">
        <v>155694</v>
      </c>
      <c r="AR485">
        <v>51790913</v>
      </c>
    </row>
    <row r="486" spans="5:44" x14ac:dyDescent="0.25">
      <c r="E486">
        <v>12</v>
      </c>
      <c r="F486">
        <v>483</v>
      </c>
      <c r="G486">
        <f>B2+TRUNC(32*E486*SIN(62/E486))</f>
        <v>-917</v>
      </c>
      <c r="H486">
        <f t="shared" si="36"/>
        <v>-230</v>
      </c>
      <c r="I486">
        <f t="shared" si="37"/>
        <v>-77510</v>
      </c>
      <c r="J486">
        <f>C2+TRUNC(32*E486*COS(62/E486))</f>
        <v>2134</v>
      </c>
      <c r="K486">
        <f t="shared" si="38"/>
        <v>533</v>
      </c>
      <c r="L486">
        <f t="shared" si="39"/>
        <v>179621</v>
      </c>
      <c r="M486">
        <f t="shared" si="40"/>
        <v>74507142</v>
      </c>
      <c r="P486">
        <v>-54</v>
      </c>
      <c r="Q486">
        <v>-18198</v>
      </c>
      <c r="R486">
        <v>527</v>
      </c>
      <c r="S486">
        <v>177599</v>
      </c>
      <c r="T486">
        <v>51888787</v>
      </c>
      <c r="V486">
        <v>527</v>
      </c>
      <c r="W486">
        <v>177599</v>
      </c>
      <c r="X486">
        <v>-41</v>
      </c>
      <c r="Y486">
        <v>-13817</v>
      </c>
      <c r="Z486">
        <v>51148998</v>
      </c>
      <c r="AB486">
        <v>511</v>
      </c>
      <c r="AC486">
        <v>172207</v>
      </c>
      <c r="AD486">
        <v>-138</v>
      </c>
      <c r="AE486">
        <v>-46506</v>
      </c>
      <c r="AF486">
        <v>51440797</v>
      </c>
      <c r="AH486">
        <v>-394</v>
      </c>
      <c r="AI486">
        <v>-132778</v>
      </c>
      <c r="AJ486">
        <v>355</v>
      </c>
      <c r="AK486">
        <v>119635</v>
      </c>
      <c r="AL486">
        <v>51698999</v>
      </c>
      <c r="AN486">
        <v>-96</v>
      </c>
      <c r="AO486">
        <v>-32352</v>
      </c>
      <c r="AP486">
        <v>521</v>
      </c>
      <c r="AQ486">
        <v>175577</v>
      </c>
      <c r="AR486">
        <v>51909719</v>
      </c>
    </row>
    <row r="487" spans="5:44" x14ac:dyDescent="0.25">
      <c r="E487">
        <v>12</v>
      </c>
      <c r="F487">
        <v>484</v>
      </c>
      <c r="G487">
        <f>B2+TRUNC(32*E487*SIN(63/E487))</f>
        <v>-901</v>
      </c>
      <c r="H487">
        <f t="shared" si="36"/>
        <v>-226</v>
      </c>
      <c r="I487">
        <f t="shared" si="37"/>
        <v>-76162</v>
      </c>
      <c r="J487">
        <f>C2+TRUNC(32*E487*COS(63/E487))</f>
        <v>2162</v>
      </c>
      <c r="K487">
        <f t="shared" si="38"/>
        <v>540</v>
      </c>
      <c r="L487">
        <f t="shared" si="39"/>
        <v>181980</v>
      </c>
      <c r="M487">
        <f t="shared" si="40"/>
        <v>77047525</v>
      </c>
      <c r="P487">
        <v>14</v>
      </c>
      <c r="Q487">
        <v>4718</v>
      </c>
      <c r="R487">
        <v>530</v>
      </c>
      <c r="S487">
        <v>178610</v>
      </c>
      <c r="T487">
        <v>52084742</v>
      </c>
      <c r="V487">
        <v>527</v>
      </c>
      <c r="W487">
        <v>177599</v>
      </c>
      <c r="X487">
        <v>34</v>
      </c>
      <c r="Y487">
        <v>11458</v>
      </c>
      <c r="Z487">
        <v>51177289</v>
      </c>
      <c r="AB487">
        <v>438</v>
      </c>
      <c r="AC487">
        <v>147606</v>
      </c>
      <c r="AD487">
        <v>-297</v>
      </c>
      <c r="AE487">
        <v>-100089</v>
      </c>
      <c r="AF487">
        <v>51451630</v>
      </c>
      <c r="AH487">
        <v>-417</v>
      </c>
      <c r="AI487">
        <v>-140529</v>
      </c>
      <c r="AJ487">
        <v>330</v>
      </c>
      <c r="AK487">
        <v>111210</v>
      </c>
      <c r="AL487">
        <v>52177507</v>
      </c>
      <c r="AN487">
        <v>-163</v>
      </c>
      <c r="AO487">
        <v>-54931</v>
      </c>
      <c r="AP487">
        <v>505</v>
      </c>
      <c r="AQ487">
        <v>170185</v>
      </c>
      <c r="AR487">
        <v>52000043</v>
      </c>
    </row>
    <row r="488" spans="5:44" x14ac:dyDescent="0.25">
      <c r="E488">
        <v>12</v>
      </c>
      <c r="F488">
        <v>485</v>
      </c>
      <c r="G488">
        <f>B2+TRUNC(32*E488*SIN(64/E488))</f>
        <v>-884</v>
      </c>
      <c r="H488">
        <f t="shared" si="36"/>
        <v>-221</v>
      </c>
      <c r="I488">
        <f t="shared" si="37"/>
        <v>-74477</v>
      </c>
      <c r="J488">
        <f>C2+TRUNC(32*E488*COS(64/E488))</f>
        <v>2189</v>
      </c>
      <c r="K488">
        <f t="shared" si="38"/>
        <v>547</v>
      </c>
      <c r="L488">
        <f t="shared" si="39"/>
        <v>184339</v>
      </c>
      <c r="M488">
        <f t="shared" si="40"/>
        <v>79514372</v>
      </c>
      <c r="P488">
        <v>78</v>
      </c>
      <c r="Q488">
        <v>26286</v>
      </c>
      <c r="R488">
        <v>525</v>
      </c>
      <c r="S488">
        <v>176925</v>
      </c>
      <c r="T488">
        <v>52246967</v>
      </c>
      <c r="V488">
        <v>482</v>
      </c>
      <c r="W488">
        <v>162434</v>
      </c>
      <c r="X488">
        <v>-218</v>
      </c>
      <c r="Y488">
        <v>-73466</v>
      </c>
      <c r="Z488">
        <v>51204786</v>
      </c>
      <c r="AB488">
        <v>492</v>
      </c>
      <c r="AC488">
        <v>165804</v>
      </c>
      <c r="AD488">
        <v>-196</v>
      </c>
      <c r="AE488">
        <v>-66052</v>
      </c>
      <c r="AF488">
        <v>51611005</v>
      </c>
      <c r="AH488">
        <v>-495</v>
      </c>
      <c r="AI488">
        <v>-166815</v>
      </c>
      <c r="AJ488">
        <v>193</v>
      </c>
      <c r="AK488">
        <v>65041</v>
      </c>
      <c r="AL488">
        <v>52198128</v>
      </c>
      <c r="AN488">
        <v>-223</v>
      </c>
      <c r="AO488">
        <v>-75151</v>
      </c>
      <c r="AP488">
        <v>482</v>
      </c>
      <c r="AQ488">
        <v>162434</v>
      </c>
      <c r="AR488">
        <v>52280581</v>
      </c>
    </row>
    <row r="489" spans="5:44" x14ac:dyDescent="0.25">
      <c r="E489">
        <v>12</v>
      </c>
      <c r="F489">
        <v>486</v>
      </c>
      <c r="G489">
        <f>B2+TRUNC(32*E489*SIN(65/E489))</f>
        <v>-864</v>
      </c>
      <c r="H489">
        <f t="shared" si="36"/>
        <v>-216</v>
      </c>
      <c r="I489">
        <f t="shared" si="37"/>
        <v>-72792</v>
      </c>
      <c r="J489">
        <f>C2+TRUNC(32*E489*COS(65/E489))</f>
        <v>2214</v>
      </c>
      <c r="K489">
        <f t="shared" si="38"/>
        <v>553</v>
      </c>
      <c r="L489">
        <f t="shared" si="39"/>
        <v>186361</v>
      </c>
      <c r="M489">
        <f t="shared" si="40"/>
        <v>81672198</v>
      </c>
      <c r="P489">
        <v>111</v>
      </c>
      <c r="Q489">
        <v>37407</v>
      </c>
      <c r="R489">
        <v>519</v>
      </c>
      <c r="S489">
        <v>174903</v>
      </c>
      <c r="T489">
        <v>52328603</v>
      </c>
      <c r="V489">
        <v>510</v>
      </c>
      <c r="W489">
        <v>171870</v>
      </c>
      <c r="X489">
        <v>-139</v>
      </c>
      <c r="Y489">
        <v>-46843</v>
      </c>
      <c r="Z489">
        <v>51329521</v>
      </c>
      <c r="AB489">
        <v>470</v>
      </c>
      <c r="AC489">
        <v>158390</v>
      </c>
      <c r="AD489">
        <v>-245</v>
      </c>
      <c r="AE489">
        <v>-82565</v>
      </c>
      <c r="AF489">
        <v>51630180</v>
      </c>
      <c r="AH489">
        <v>-432</v>
      </c>
      <c r="AI489">
        <v>-145584</v>
      </c>
      <c r="AJ489">
        <v>309</v>
      </c>
      <c r="AK489">
        <v>104133</v>
      </c>
      <c r="AL489">
        <v>52212833</v>
      </c>
      <c r="AN489">
        <v>-136</v>
      </c>
      <c r="AO489">
        <v>-45832</v>
      </c>
      <c r="AP489">
        <v>514</v>
      </c>
      <c r="AQ489">
        <v>173218</v>
      </c>
      <c r="AR489">
        <v>52297589</v>
      </c>
    </row>
    <row r="490" spans="5:44" x14ac:dyDescent="0.25">
      <c r="E490">
        <v>12</v>
      </c>
      <c r="F490">
        <v>487</v>
      </c>
      <c r="G490">
        <f>B2+TRUNC(32*E490*SIN(66/E490))</f>
        <v>-842</v>
      </c>
      <c r="H490">
        <f t="shared" si="36"/>
        <v>-211</v>
      </c>
      <c r="I490">
        <f t="shared" si="37"/>
        <v>-71107</v>
      </c>
      <c r="J490">
        <f>C2+TRUNC(32*E490*COS(66/E490))</f>
        <v>2238</v>
      </c>
      <c r="K490">
        <f t="shared" si="38"/>
        <v>559</v>
      </c>
      <c r="L490">
        <f t="shared" si="39"/>
        <v>188383</v>
      </c>
      <c r="M490">
        <f t="shared" si="40"/>
        <v>83689065</v>
      </c>
      <c r="P490">
        <v>-36</v>
      </c>
      <c r="Q490">
        <v>-12132</v>
      </c>
      <c r="R490">
        <v>530</v>
      </c>
      <c r="S490">
        <v>178610</v>
      </c>
      <c r="T490">
        <v>52365832</v>
      </c>
      <c r="V490">
        <v>526</v>
      </c>
      <c r="W490">
        <v>177262</v>
      </c>
      <c r="X490">
        <v>-50</v>
      </c>
      <c r="Y490">
        <v>-16850</v>
      </c>
      <c r="Z490">
        <v>51340274</v>
      </c>
      <c r="AB490">
        <v>519</v>
      </c>
      <c r="AC490">
        <v>174903</v>
      </c>
      <c r="AD490">
        <v>-106</v>
      </c>
      <c r="AE490">
        <v>-35722</v>
      </c>
      <c r="AF490">
        <v>51695064</v>
      </c>
      <c r="AH490">
        <v>-489</v>
      </c>
      <c r="AI490">
        <v>-164793</v>
      </c>
      <c r="AJ490">
        <v>209</v>
      </c>
      <c r="AK490">
        <v>70433</v>
      </c>
      <c r="AL490">
        <v>52271396</v>
      </c>
      <c r="AN490">
        <v>-253</v>
      </c>
      <c r="AO490">
        <v>-85261</v>
      </c>
      <c r="AP490">
        <v>468</v>
      </c>
      <c r="AQ490">
        <v>157716</v>
      </c>
      <c r="AR490">
        <v>52358885</v>
      </c>
    </row>
    <row r="491" spans="5:44" x14ac:dyDescent="0.25">
      <c r="E491">
        <v>12</v>
      </c>
      <c r="F491">
        <v>488</v>
      </c>
      <c r="G491">
        <f>B2+TRUNC(32*E491*SIN(67/E491))</f>
        <v>-819</v>
      </c>
      <c r="H491">
        <f t="shared" si="36"/>
        <v>-205</v>
      </c>
      <c r="I491">
        <f t="shared" si="37"/>
        <v>-69085</v>
      </c>
      <c r="J491">
        <f>C2+TRUNC(32*E491*COS(67/E491))</f>
        <v>2259</v>
      </c>
      <c r="K491">
        <f t="shared" si="38"/>
        <v>564</v>
      </c>
      <c r="L491">
        <f t="shared" si="39"/>
        <v>190068</v>
      </c>
      <c r="M491">
        <f t="shared" si="40"/>
        <v>85343363</v>
      </c>
      <c r="P491">
        <v>-14</v>
      </c>
      <c r="Q491">
        <v>-4718</v>
      </c>
      <c r="R491">
        <v>531</v>
      </c>
      <c r="S491">
        <v>178947</v>
      </c>
      <c r="T491">
        <v>52368981</v>
      </c>
      <c r="V491">
        <v>526</v>
      </c>
      <c r="W491">
        <v>177262</v>
      </c>
      <c r="X491">
        <v>-59</v>
      </c>
      <c r="Y491">
        <v>-19883</v>
      </c>
      <c r="Z491">
        <v>51502186</v>
      </c>
      <c r="AB491">
        <v>419</v>
      </c>
      <c r="AC491">
        <v>141203</v>
      </c>
      <c r="AD491">
        <v>-324</v>
      </c>
      <c r="AE491">
        <v>-109188</v>
      </c>
      <c r="AF491">
        <v>51749400</v>
      </c>
      <c r="AH491">
        <v>-501</v>
      </c>
      <c r="AI491">
        <v>-168837</v>
      </c>
      <c r="AJ491">
        <v>178</v>
      </c>
      <c r="AK491">
        <v>59986</v>
      </c>
      <c r="AL491">
        <v>52277596</v>
      </c>
      <c r="AN491">
        <v>-115</v>
      </c>
      <c r="AO491">
        <v>-38755</v>
      </c>
      <c r="AP491">
        <v>519</v>
      </c>
      <c r="AQ491">
        <v>174903</v>
      </c>
      <c r="AR491">
        <v>52387323</v>
      </c>
    </row>
    <row r="492" spans="5:44" x14ac:dyDescent="0.25">
      <c r="E492">
        <v>12</v>
      </c>
      <c r="F492">
        <v>489</v>
      </c>
      <c r="G492">
        <f>B2+TRUNC(32*E492*SIN(68/E492))</f>
        <v>-794</v>
      </c>
      <c r="H492">
        <f t="shared" si="36"/>
        <v>-199</v>
      </c>
      <c r="I492">
        <f t="shared" si="37"/>
        <v>-67063</v>
      </c>
      <c r="J492">
        <f>C2+TRUNC(32*E492*COS(68/E492))</f>
        <v>2279</v>
      </c>
      <c r="K492">
        <f t="shared" si="38"/>
        <v>569</v>
      </c>
      <c r="L492">
        <f t="shared" si="39"/>
        <v>191753</v>
      </c>
      <c r="M492">
        <f t="shared" si="40"/>
        <v>86840838</v>
      </c>
      <c r="P492">
        <v>-112</v>
      </c>
      <c r="Q492">
        <v>-37744</v>
      </c>
      <c r="R492">
        <v>520</v>
      </c>
      <c r="S492">
        <v>175240</v>
      </c>
      <c r="T492">
        <v>52424921</v>
      </c>
      <c r="V492">
        <v>523</v>
      </c>
      <c r="W492">
        <v>176251</v>
      </c>
      <c r="X492">
        <v>-79</v>
      </c>
      <c r="Y492">
        <v>-26623</v>
      </c>
      <c r="Z492">
        <v>51555180</v>
      </c>
      <c r="AB492">
        <v>502</v>
      </c>
      <c r="AC492">
        <v>169174</v>
      </c>
      <c r="AD492">
        <v>-171</v>
      </c>
      <c r="AE492">
        <v>-57627</v>
      </c>
      <c r="AF492">
        <v>51806666</v>
      </c>
      <c r="AH492">
        <v>-507</v>
      </c>
      <c r="AI492">
        <v>-170859</v>
      </c>
      <c r="AJ492">
        <v>162</v>
      </c>
      <c r="AK492">
        <v>54594</v>
      </c>
      <c r="AL492">
        <v>52468025</v>
      </c>
      <c r="AN492">
        <v>-55</v>
      </c>
      <c r="AO492">
        <v>-18535</v>
      </c>
      <c r="AP492">
        <v>529</v>
      </c>
      <c r="AQ492">
        <v>178273</v>
      </c>
      <c r="AR492">
        <v>52427261</v>
      </c>
    </row>
    <row r="493" spans="5:44" x14ac:dyDescent="0.25">
      <c r="E493">
        <v>12</v>
      </c>
      <c r="F493">
        <v>490</v>
      </c>
      <c r="G493">
        <f>B2+TRUNC(32*E493*SIN(69/E493))</f>
        <v>-767</v>
      </c>
      <c r="H493">
        <f t="shared" si="36"/>
        <v>-192</v>
      </c>
      <c r="I493">
        <f t="shared" si="37"/>
        <v>-64704</v>
      </c>
      <c r="J493">
        <f>C2+TRUNC(32*E493*COS(69/E493))</f>
        <v>2296</v>
      </c>
      <c r="K493">
        <f t="shared" si="38"/>
        <v>574</v>
      </c>
      <c r="L493">
        <f t="shared" si="39"/>
        <v>193438</v>
      </c>
      <c r="M493">
        <f t="shared" si="40"/>
        <v>87906525</v>
      </c>
      <c r="P493">
        <v>-96</v>
      </c>
      <c r="Q493">
        <v>-32352</v>
      </c>
      <c r="R493">
        <v>523</v>
      </c>
      <c r="S493">
        <v>176251</v>
      </c>
      <c r="T493">
        <v>52533434</v>
      </c>
      <c r="V493">
        <v>515</v>
      </c>
      <c r="W493">
        <v>173555</v>
      </c>
      <c r="X493">
        <v>-121</v>
      </c>
      <c r="Y493">
        <v>-40777</v>
      </c>
      <c r="Z493">
        <v>51592799</v>
      </c>
      <c r="AB493">
        <v>457</v>
      </c>
      <c r="AC493">
        <v>154009</v>
      </c>
      <c r="AD493">
        <v>-269</v>
      </c>
      <c r="AE493">
        <v>-90653</v>
      </c>
      <c r="AF493">
        <v>51845276</v>
      </c>
      <c r="AH493">
        <v>-464</v>
      </c>
      <c r="AI493">
        <v>-156368</v>
      </c>
      <c r="AJ493">
        <v>261</v>
      </c>
      <c r="AK493">
        <v>87957</v>
      </c>
      <c r="AL493">
        <v>52469787</v>
      </c>
      <c r="AN493">
        <v>-39</v>
      </c>
      <c r="AO493">
        <v>-13143</v>
      </c>
      <c r="AP493">
        <v>530</v>
      </c>
      <c r="AQ493">
        <v>178610</v>
      </c>
      <c r="AR493">
        <v>52447560</v>
      </c>
    </row>
    <row r="494" spans="5:44" x14ac:dyDescent="0.25">
      <c r="E494">
        <v>12</v>
      </c>
      <c r="F494">
        <v>491</v>
      </c>
      <c r="G494">
        <f>B2+TRUNC(32*E494*SIN(70/E494))</f>
        <v>-738</v>
      </c>
      <c r="H494">
        <f t="shared" si="36"/>
        <v>-185</v>
      </c>
      <c r="I494">
        <f t="shared" si="37"/>
        <v>-62345</v>
      </c>
      <c r="J494">
        <f>C2+TRUNC(32*E494*COS(70/E494))</f>
        <v>2311</v>
      </c>
      <c r="K494">
        <f t="shared" si="38"/>
        <v>577</v>
      </c>
      <c r="L494">
        <f t="shared" si="39"/>
        <v>194449</v>
      </c>
      <c r="M494">
        <f t="shared" si="40"/>
        <v>88672054</v>
      </c>
      <c r="P494">
        <v>-128</v>
      </c>
      <c r="Q494">
        <v>-43136</v>
      </c>
      <c r="R494">
        <v>516</v>
      </c>
      <c r="S494">
        <v>173892</v>
      </c>
      <c r="T494">
        <v>52617266</v>
      </c>
      <c r="V494">
        <v>525</v>
      </c>
      <c r="W494">
        <v>176925</v>
      </c>
      <c r="X494">
        <v>-68</v>
      </c>
      <c r="Y494">
        <v>-22916</v>
      </c>
      <c r="Z494">
        <v>51664767</v>
      </c>
      <c r="AB494">
        <v>476</v>
      </c>
      <c r="AC494">
        <v>160412</v>
      </c>
      <c r="AD494">
        <v>-235</v>
      </c>
      <c r="AE494">
        <v>-79195</v>
      </c>
      <c r="AF494">
        <v>52001266</v>
      </c>
      <c r="AH494">
        <v>-401</v>
      </c>
      <c r="AI494">
        <v>-135137</v>
      </c>
      <c r="AJ494">
        <v>349</v>
      </c>
      <c r="AK494">
        <v>117613</v>
      </c>
      <c r="AL494">
        <v>52533898</v>
      </c>
      <c r="AN494">
        <v>-22</v>
      </c>
      <c r="AO494">
        <v>-7414</v>
      </c>
      <c r="AP494">
        <v>531</v>
      </c>
      <c r="AQ494">
        <v>178947</v>
      </c>
      <c r="AR494">
        <v>52572894</v>
      </c>
    </row>
    <row r="495" spans="5:44" x14ac:dyDescent="0.25">
      <c r="E495">
        <v>12</v>
      </c>
      <c r="F495">
        <v>492</v>
      </c>
      <c r="G495">
        <f>B2+TRUNC(32*E495*SIN(71/E495))</f>
        <v>-709</v>
      </c>
      <c r="H495">
        <f t="shared" si="36"/>
        <v>-178</v>
      </c>
      <c r="I495">
        <f t="shared" si="37"/>
        <v>-59986</v>
      </c>
      <c r="J495">
        <f>C2+TRUNC(32*E495*COS(71/E495))</f>
        <v>2324</v>
      </c>
      <c r="K495">
        <f t="shared" si="38"/>
        <v>581</v>
      </c>
      <c r="L495">
        <f t="shared" si="39"/>
        <v>195797</v>
      </c>
      <c r="M495">
        <f t="shared" si="40"/>
        <v>89224104</v>
      </c>
      <c r="P495">
        <v>-79</v>
      </c>
      <c r="Q495">
        <v>-26623</v>
      </c>
      <c r="R495">
        <v>526</v>
      </c>
      <c r="S495">
        <v>177262</v>
      </c>
      <c r="T495">
        <v>52720262</v>
      </c>
      <c r="V495">
        <v>500</v>
      </c>
      <c r="W495">
        <v>168500</v>
      </c>
      <c r="X495">
        <v>-179</v>
      </c>
      <c r="Y495">
        <v>-60323</v>
      </c>
      <c r="Z495">
        <v>52224487</v>
      </c>
      <c r="AB495">
        <v>488</v>
      </c>
      <c r="AC495">
        <v>164456</v>
      </c>
      <c r="AD495">
        <v>-208</v>
      </c>
      <c r="AE495">
        <v>-70096</v>
      </c>
      <c r="AF495">
        <v>52092017</v>
      </c>
      <c r="AH495">
        <v>-482</v>
      </c>
      <c r="AI495">
        <v>-162434</v>
      </c>
      <c r="AJ495">
        <v>225</v>
      </c>
      <c r="AK495">
        <v>75825</v>
      </c>
      <c r="AL495">
        <v>52551782</v>
      </c>
      <c r="AN495">
        <v>-191</v>
      </c>
      <c r="AO495">
        <v>-64367</v>
      </c>
      <c r="AP495">
        <v>497</v>
      </c>
      <c r="AQ495">
        <v>167489</v>
      </c>
      <c r="AR495">
        <v>52690525</v>
      </c>
    </row>
    <row r="496" spans="5:44" x14ac:dyDescent="0.25">
      <c r="E496">
        <v>12</v>
      </c>
      <c r="F496">
        <v>493</v>
      </c>
      <c r="G496">
        <f>B2+TRUNC(32*E496*SIN(72/E496))</f>
        <v>-679</v>
      </c>
      <c r="H496">
        <f t="shared" si="36"/>
        <v>-170</v>
      </c>
      <c r="I496">
        <f t="shared" si="37"/>
        <v>-57290</v>
      </c>
      <c r="J496">
        <f>C2+TRUNC(32*E496*COS(72/E496))</f>
        <v>2334</v>
      </c>
      <c r="K496">
        <f t="shared" si="38"/>
        <v>583</v>
      </c>
      <c r="L496">
        <f t="shared" si="39"/>
        <v>196471</v>
      </c>
      <c r="M496">
        <f t="shared" si="40"/>
        <v>89373487</v>
      </c>
      <c r="P496">
        <v>44</v>
      </c>
      <c r="Q496">
        <v>14828</v>
      </c>
      <c r="R496">
        <v>530</v>
      </c>
      <c r="S496">
        <v>178610</v>
      </c>
      <c r="T496">
        <v>52721656</v>
      </c>
      <c r="V496">
        <v>505</v>
      </c>
      <c r="W496">
        <v>170185</v>
      </c>
      <c r="X496">
        <v>-163</v>
      </c>
      <c r="Y496">
        <v>-54931</v>
      </c>
      <c r="Z496">
        <v>52247060</v>
      </c>
      <c r="AB496">
        <v>510</v>
      </c>
      <c r="AC496">
        <v>171870</v>
      </c>
      <c r="AD496">
        <v>-147</v>
      </c>
      <c r="AE496">
        <v>-49539</v>
      </c>
      <c r="AF496">
        <v>52197919</v>
      </c>
      <c r="AH496">
        <v>-379</v>
      </c>
      <c r="AI496">
        <v>-127723</v>
      </c>
      <c r="AJ496">
        <v>374</v>
      </c>
      <c r="AK496">
        <v>126038</v>
      </c>
      <c r="AL496">
        <v>52607865</v>
      </c>
      <c r="AN496">
        <v>-72</v>
      </c>
      <c r="AO496">
        <v>-24264</v>
      </c>
      <c r="AP496">
        <v>527</v>
      </c>
      <c r="AQ496">
        <v>177599</v>
      </c>
      <c r="AR496">
        <v>52735249</v>
      </c>
    </row>
    <row r="497" spans="5:44" x14ac:dyDescent="0.25">
      <c r="E497">
        <v>12</v>
      </c>
      <c r="F497">
        <v>494</v>
      </c>
      <c r="G497">
        <f>B2+TRUNC(32*E497*SIN(73/E497))</f>
        <v>-648</v>
      </c>
      <c r="H497">
        <f t="shared" si="36"/>
        <v>-162</v>
      </c>
      <c r="I497">
        <f t="shared" si="37"/>
        <v>-54594</v>
      </c>
      <c r="J497">
        <f>C2+TRUNC(32*E497*COS(73/E497))</f>
        <v>2342</v>
      </c>
      <c r="K497">
        <f t="shared" si="38"/>
        <v>585</v>
      </c>
      <c r="L497">
        <f t="shared" si="39"/>
        <v>197145</v>
      </c>
      <c r="M497">
        <f t="shared" si="40"/>
        <v>89260713</v>
      </c>
      <c r="P497">
        <v>69</v>
      </c>
      <c r="Q497">
        <v>23253</v>
      </c>
      <c r="R497">
        <v>528</v>
      </c>
      <c r="S497">
        <v>177936</v>
      </c>
      <c r="T497">
        <v>53023236</v>
      </c>
      <c r="V497">
        <v>494</v>
      </c>
      <c r="W497">
        <v>166478</v>
      </c>
      <c r="X497">
        <v>-195</v>
      </c>
      <c r="Y497">
        <v>-65715</v>
      </c>
      <c r="Z497">
        <v>52286204</v>
      </c>
      <c r="AB497">
        <v>445</v>
      </c>
      <c r="AC497">
        <v>149965</v>
      </c>
      <c r="AD497">
        <v>-291</v>
      </c>
      <c r="AE497">
        <v>-98067</v>
      </c>
      <c r="AF497">
        <v>52299093</v>
      </c>
      <c r="AH497">
        <v>-475</v>
      </c>
      <c r="AI497">
        <v>-160075</v>
      </c>
      <c r="AJ497">
        <v>242</v>
      </c>
      <c r="AK497">
        <v>81554</v>
      </c>
      <c r="AL497">
        <v>52842524</v>
      </c>
      <c r="AN497">
        <v>-215</v>
      </c>
      <c r="AO497">
        <v>-72455</v>
      </c>
      <c r="AP497">
        <v>488</v>
      </c>
      <c r="AQ497">
        <v>164456</v>
      </c>
      <c r="AR497">
        <v>53047099</v>
      </c>
    </row>
    <row r="498" spans="5:44" x14ac:dyDescent="0.25">
      <c r="E498">
        <v>12</v>
      </c>
      <c r="F498">
        <v>495</v>
      </c>
      <c r="G498">
        <f>B2+TRUNC(32*E498*SIN(74/E498))</f>
        <v>-616</v>
      </c>
      <c r="H498">
        <f t="shared" si="36"/>
        <v>-154</v>
      </c>
      <c r="I498">
        <f t="shared" si="37"/>
        <v>-51898</v>
      </c>
      <c r="J498">
        <f>C2+TRUNC(32*E498*COS(74/E498))</f>
        <v>2347</v>
      </c>
      <c r="K498">
        <f t="shared" si="38"/>
        <v>586</v>
      </c>
      <c r="L498">
        <f t="shared" si="39"/>
        <v>197482</v>
      </c>
      <c r="M498">
        <f t="shared" si="40"/>
        <v>88747402</v>
      </c>
      <c r="P498">
        <v>103</v>
      </c>
      <c r="Q498">
        <v>34711</v>
      </c>
      <c r="R498">
        <v>523</v>
      </c>
      <c r="S498">
        <v>176251</v>
      </c>
      <c r="T498">
        <v>53026778</v>
      </c>
      <c r="V498">
        <v>521</v>
      </c>
      <c r="W498">
        <v>175577</v>
      </c>
      <c r="X498">
        <v>-108</v>
      </c>
      <c r="Y498">
        <v>-36396</v>
      </c>
      <c r="Z498">
        <v>52506069</v>
      </c>
      <c r="AB498">
        <v>519</v>
      </c>
      <c r="AC498">
        <v>174903</v>
      </c>
      <c r="AD498">
        <v>-115</v>
      </c>
      <c r="AE498">
        <v>-38755</v>
      </c>
      <c r="AF498">
        <v>52312400</v>
      </c>
      <c r="AH498">
        <v>-440</v>
      </c>
      <c r="AI498">
        <v>-148280</v>
      </c>
      <c r="AJ498">
        <v>302</v>
      </c>
      <c r="AK498">
        <v>101774</v>
      </c>
      <c r="AL498">
        <v>53076353</v>
      </c>
      <c r="AN498">
        <v>-246</v>
      </c>
      <c r="AO498">
        <v>-82902</v>
      </c>
      <c r="AP498">
        <v>473</v>
      </c>
      <c r="AQ498">
        <v>159401</v>
      </c>
      <c r="AR498">
        <v>53077309</v>
      </c>
    </row>
    <row r="499" spans="5:44" x14ac:dyDescent="0.25">
      <c r="E499">
        <v>12</v>
      </c>
      <c r="F499">
        <v>496</v>
      </c>
      <c r="G499">
        <f>B2+TRUNC(32*E499*SIN(75/E499))</f>
        <v>-584</v>
      </c>
      <c r="H499">
        <f t="shared" si="36"/>
        <v>-146</v>
      </c>
      <c r="I499">
        <f t="shared" si="37"/>
        <v>-49202</v>
      </c>
      <c r="J499">
        <f>C2+TRUNC(32*E499*COS(75/E499))</f>
        <v>2349</v>
      </c>
      <c r="K499">
        <f t="shared" si="38"/>
        <v>587</v>
      </c>
      <c r="L499">
        <f t="shared" si="39"/>
        <v>197819</v>
      </c>
      <c r="M499">
        <f t="shared" si="40"/>
        <v>87875085</v>
      </c>
      <c r="P499">
        <v>-62</v>
      </c>
      <c r="Q499">
        <v>-20894</v>
      </c>
      <c r="R499">
        <v>530</v>
      </c>
      <c r="S499">
        <v>178610</v>
      </c>
      <c r="T499">
        <v>53101534</v>
      </c>
      <c r="V499">
        <v>511</v>
      </c>
      <c r="W499">
        <v>172207</v>
      </c>
      <c r="X499">
        <v>-147</v>
      </c>
      <c r="Y499">
        <v>-49539</v>
      </c>
      <c r="Z499">
        <v>52522186</v>
      </c>
      <c r="AB499">
        <v>426</v>
      </c>
      <c r="AC499">
        <v>143562</v>
      </c>
      <c r="AD499">
        <v>-318</v>
      </c>
      <c r="AE499">
        <v>-107166</v>
      </c>
      <c r="AF499">
        <v>52358908</v>
      </c>
      <c r="AH499">
        <v>-424</v>
      </c>
      <c r="AI499">
        <v>-142888</v>
      </c>
      <c r="AJ499">
        <v>324</v>
      </c>
      <c r="AK499">
        <v>109188</v>
      </c>
      <c r="AL499">
        <v>53139014</v>
      </c>
      <c r="AN499">
        <v>-90</v>
      </c>
      <c r="AO499">
        <v>-30330</v>
      </c>
      <c r="AP499">
        <v>526</v>
      </c>
      <c r="AQ499">
        <v>177262</v>
      </c>
      <c r="AR499">
        <v>53097804</v>
      </c>
    </row>
    <row r="500" spans="5:44" x14ac:dyDescent="0.25">
      <c r="E500">
        <v>13</v>
      </c>
      <c r="F500">
        <v>497</v>
      </c>
      <c r="G500">
        <f>B2+TRUNC(32*E500*SIN(0/E500))</f>
        <v>-572</v>
      </c>
      <c r="H500">
        <f t="shared" si="36"/>
        <v>-143</v>
      </c>
      <c r="I500">
        <f t="shared" si="37"/>
        <v>-48191</v>
      </c>
      <c r="J500">
        <f>C2+TRUNC(32*E500*COS(0/E500))</f>
        <v>2382</v>
      </c>
      <c r="K500">
        <f t="shared" si="38"/>
        <v>595</v>
      </c>
      <c r="L500">
        <f t="shared" si="39"/>
        <v>200515</v>
      </c>
      <c r="M500">
        <f t="shared" si="40"/>
        <v>92194040</v>
      </c>
      <c r="P500">
        <v>33</v>
      </c>
      <c r="Q500">
        <v>11121</v>
      </c>
      <c r="R500">
        <v>533</v>
      </c>
      <c r="S500">
        <v>179621</v>
      </c>
      <c r="T500">
        <v>53510091</v>
      </c>
      <c r="V500">
        <v>489</v>
      </c>
      <c r="W500">
        <v>164793</v>
      </c>
      <c r="X500">
        <v>-211</v>
      </c>
      <c r="Y500">
        <v>-71107</v>
      </c>
      <c r="Z500">
        <v>52608144</v>
      </c>
      <c r="AB500">
        <v>501</v>
      </c>
      <c r="AC500">
        <v>168837</v>
      </c>
      <c r="AD500">
        <v>-181</v>
      </c>
      <c r="AE500">
        <v>-60997</v>
      </c>
      <c r="AF500">
        <v>52736527</v>
      </c>
      <c r="AH500">
        <v>-454</v>
      </c>
      <c r="AI500">
        <v>-152998</v>
      </c>
      <c r="AJ500">
        <v>281</v>
      </c>
      <c r="AK500">
        <v>94697</v>
      </c>
      <c r="AL500">
        <v>53195947</v>
      </c>
      <c r="AN500">
        <v>-182</v>
      </c>
      <c r="AO500">
        <v>-61334</v>
      </c>
      <c r="AP500">
        <v>502</v>
      </c>
      <c r="AQ500">
        <v>169174</v>
      </c>
      <c r="AR500">
        <v>53459400</v>
      </c>
    </row>
    <row r="501" spans="5:44" x14ac:dyDescent="0.25">
      <c r="E501">
        <v>13</v>
      </c>
      <c r="F501">
        <v>498</v>
      </c>
      <c r="G501">
        <f>B2+TRUNC(32*E501*SIN(1/E501))</f>
        <v>-541</v>
      </c>
      <c r="H501">
        <f t="shared" si="36"/>
        <v>-136</v>
      </c>
      <c r="I501">
        <f t="shared" si="37"/>
        <v>-45832</v>
      </c>
      <c r="J501">
        <f>C2+TRUNC(32*E501*COS(1/E501))</f>
        <v>2380</v>
      </c>
      <c r="K501">
        <f t="shared" si="38"/>
        <v>595</v>
      </c>
      <c r="L501">
        <f t="shared" si="39"/>
        <v>200515</v>
      </c>
      <c r="M501">
        <f t="shared" si="40"/>
        <v>90846243</v>
      </c>
      <c r="P501">
        <v>7</v>
      </c>
      <c r="Q501">
        <v>2359</v>
      </c>
      <c r="R501">
        <v>534</v>
      </c>
      <c r="S501">
        <v>179958</v>
      </c>
      <c r="T501">
        <v>53512268</v>
      </c>
      <c r="V501">
        <v>517</v>
      </c>
      <c r="W501">
        <v>174229</v>
      </c>
      <c r="X501">
        <v>-129</v>
      </c>
      <c r="Y501">
        <v>-43473</v>
      </c>
      <c r="Z501">
        <v>52808684</v>
      </c>
      <c r="AB501">
        <v>464</v>
      </c>
      <c r="AC501">
        <v>156368</v>
      </c>
      <c r="AD501">
        <v>-261</v>
      </c>
      <c r="AE501">
        <v>-87957</v>
      </c>
      <c r="AF501">
        <v>52765998</v>
      </c>
      <c r="AH501">
        <v>-386</v>
      </c>
      <c r="AI501">
        <v>-130082</v>
      </c>
      <c r="AJ501">
        <v>369</v>
      </c>
      <c r="AK501">
        <v>124353</v>
      </c>
      <c r="AL501">
        <v>53290280</v>
      </c>
      <c r="AN501">
        <v>-157</v>
      </c>
      <c r="AO501">
        <v>-52909</v>
      </c>
      <c r="AP501">
        <v>511</v>
      </c>
      <c r="AQ501">
        <v>172207</v>
      </c>
      <c r="AR501">
        <v>53490266</v>
      </c>
    </row>
    <row r="502" spans="5:44" x14ac:dyDescent="0.25">
      <c r="E502">
        <v>13</v>
      </c>
      <c r="F502">
        <v>499</v>
      </c>
      <c r="G502">
        <f>B2+TRUNC(32*E502*SIN(2/E502))</f>
        <v>-509</v>
      </c>
      <c r="H502">
        <f t="shared" si="36"/>
        <v>-128</v>
      </c>
      <c r="I502">
        <f t="shared" si="37"/>
        <v>-43136</v>
      </c>
      <c r="J502">
        <f>C2+TRUNC(32*E502*COS(2/E502))</f>
        <v>2377</v>
      </c>
      <c r="K502">
        <f t="shared" si="38"/>
        <v>594</v>
      </c>
      <c r="L502">
        <f t="shared" si="39"/>
        <v>200178</v>
      </c>
      <c r="M502">
        <f t="shared" si="40"/>
        <v>89392032</v>
      </c>
      <c r="P502">
        <v>-43</v>
      </c>
      <c r="Q502">
        <v>-14491</v>
      </c>
      <c r="R502">
        <v>533</v>
      </c>
      <c r="S502">
        <v>179621</v>
      </c>
      <c r="T502">
        <v>53582587</v>
      </c>
      <c r="V502">
        <v>527</v>
      </c>
      <c r="W502">
        <v>177599</v>
      </c>
      <c r="X502">
        <v>-86</v>
      </c>
      <c r="Y502">
        <v>-28982</v>
      </c>
      <c r="Z502">
        <v>53262275</v>
      </c>
      <c r="AB502">
        <v>518</v>
      </c>
      <c r="AC502">
        <v>174566</v>
      </c>
      <c r="AD502">
        <v>-124</v>
      </c>
      <c r="AE502">
        <v>-41788</v>
      </c>
      <c r="AF502">
        <v>53013543</v>
      </c>
      <c r="AH502">
        <v>-409</v>
      </c>
      <c r="AI502">
        <v>-137833</v>
      </c>
      <c r="AJ502">
        <v>344</v>
      </c>
      <c r="AK502">
        <v>115928</v>
      </c>
      <c r="AL502">
        <v>53309437</v>
      </c>
      <c r="AN502">
        <v>-108</v>
      </c>
      <c r="AO502">
        <v>-36396</v>
      </c>
      <c r="AP502">
        <v>523</v>
      </c>
      <c r="AQ502">
        <v>176251</v>
      </c>
      <c r="AR502">
        <v>53557222</v>
      </c>
    </row>
    <row r="503" spans="5:44" x14ac:dyDescent="0.25">
      <c r="E503">
        <v>13</v>
      </c>
      <c r="F503">
        <v>500</v>
      </c>
      <c r="G503">
        <f>B2+TRUNC(32*E503*SIN(3/E503))</f>
        <v>-477</v>
      </c>
      <c r="H503">
        <f t="shared" si="36"/>
        <v>-120</v>
      </c>
      <c r="I503">
        <f t="shared" si="37"/>
        <v>-40440</v>
      </c>
      <c r="J503">
        <f>C2+TRUNC(32*E503*COS(3/E503))</f>
        <v>2370</v>
      </c>
      <c r="K503">
        <f t="shared" si="38"/>
        <v>592</v>
      </c>
      <c r="L503">
        <f t="shared" si="39"/>
        <v>199504</v>
      </c>
      <c r="M503">
        <f t="shared" si="40"/>
        <v>87442816</v>
      </c>
      <c r="P503">
        <v>94</v>
      </c>
      <c r="Q503">
        <v>31678</v>
      </c>
      <c r="R503">
        <v>526</v>
      </c>
      <c r="S503">
        <v>177262</v>
      </c>
      <c r="T503">
        <v>53673253</v>
      </c>
      <c r="V503">
        <v>535</v>
      </c>
      <c r="W503">
        <v>180295</v>
      </c>
      <c r="X503">
        <v>-1</v>
      </c>
      <c r="Y503">
        <v>-337</v>
      </c>
      <c r="Z503">
        <v>53690415</v>
      </c>
      <c r="AB503">
        <v>433</v>
      </c>
      <c r="AC503">
        <v>145921</v>
      </c>
      <c r="AD503">
        <v>-312</v>
      </c>
      <c r="AE503">
        <v>-105144</v>
      </c>
      <c r="AF503">
        <v>53052926</v>
      </c>
      <c r="AH503">
        <v>-501</v>
      </c>
      <c r="AI503">
        <v>-168837</v>
      </c>
      <c r="AJ503">
        <v>188</v>
      </c>
      <c r="AK503">
        <v>63356</v>
      </c>
      <c r="AL503">
        <v>53676558</v>
      </c>
      <c r="AN503">
        <v>-143</v>
      </c>
      <c r="AO503">
        <v>-48191</v>
      </c>
      <c r="AP503">
        <v>515</v>
      </c>
      <c r="AQ503">
        <v>173555</v>
      </c>
      <c r="AR503">
        <v>53676793</v>
      </c>
    </row>
    <row r="504" spans="5:44" x14ac:dyDescent="0.25">
      <c r="E504">
        <v>13</v>
      </c>
      <c r="F504">
        <v>501</v>
      </c>
      <c r="G504">
        <f>B2+TRUNC(32*E504*SIN(4/E504))</f>
        <v>-447</v>
      </c>
      <c r="H504">
        <f t="shared" si="36"/>
        <v>-112</v>
      </c>
      <c r="I504">
        <f t="shared" si="37"/>
        <v>-37744</v>
      </c>
      <c r="J504">
        <f>C2+TRUNC(32*E504*COS(4/E504))</f>
        <v>2362</v>
      </c>
      <c r="K504">
        <f t="shared" si="38"/>
        <v>590</v>
      </c>
      <c r="L504">
        <f t="shared" si="39"/>
        <v>198830</v>
      </c>
      <c r="M504">
        <f t="shared" si="40"/>
        <v>85491563</v>
      </c>
      <c r="P504">
        <v>-23</v>
      </c>
      <c r="Q504">
        <v>-7751</v>
      </c>
      <c r="R504">
        <v>534</v>
      </c>
      <c r="S504">
        <v>179958</v>
      </c>
      <c r="T504">
        <v>53679513</v>
      </c>
      <c r="V504">
        <v>534</v>
      </c>
      <c r="W504">
        <v>179958</v>
      </c>
      <c r="X504">
        <v>-18</v>
      </c>
      <c r="Y504">
        <v>-6066</v>
      </c>
      <c r="Z504">
        <v>53708073</v>
      </c>
      <c r="AB504">
        <v>510</v>
      </c>
      <c r="AC504">
        <v>171870</v>
      </c>
      <c r="AD504">
        <v>-157</v>
      </c>
      <c r="AE504">
        <v>-52909</v>
      </c>
      <c r="AF504">
        <v>53079407</v>
      </c>
      <c r="AH504">
        <v>-463</v>
      </c>
      <c r="AI504">
        <v>-156031</v>
      </c>
      <c r="AJ504">
        <v>268</v>
      </c>
      <c r="AK504">
        <v>90316</v>
      </c>
      <c r="AL504">
        <v>53742411</v>
      </c>
      <c r="AN504">
        <v>-128</v>
      </c>
      <c r="AO504">
        <v>-43136</v>
      </c>
      <c r="AP504">
        <v>519</v>
      </c>
      <c r="AQ504">
        <v>174903</v>
      </c>
      <c r="AR504">
        <v>53680943</v>
      </c>
    </row>
    <row r="505" spans="5:44" x14ac:dyDescent="0.25">
      <c r="E505">
        <v>13</v>
      </c>
      <c r="F505">
        <v>502</v>
      </c>
      <c r="G505">
        <f>B2+TRUNC(32*E505*SIN(5/E505))</f>
        <v>-416</v>
      </c>
      <c r="H505">
        <f t="shared" si="36"/>
        <v>-104</v>
      </c>
      <c r="I505">
        <f t="shared" si="37"/>
        <v>-35048</v>
      </c>
      <c r="J505">
        <f>C2+TRUNC(32*E505*COS(5/E505))</f>
        <v>2351</v>
      </c>
      <c r="K505">
        <f t="shared" si="38"/>
        <v>587</v>
      </c>
      <c r="L505">
        <f t="shared" si="39"/>
        <v>197819</v>
      </c>
      <c r="M505">
        <f t="shared" si="40"/>
        <v>83181900</v>
      </c>
      <c r="P505">
        <v>-7</v>
      </c>
      <c r="Q505">
        <v>-2359</v>
      </c>
      <c r="R505">
        <v>535</v>
      </c>
      <c r="S505">
        <v>180295</v>
      </c>
      <c r="T505">
        <v>53706056</v>
      </c>
      <c r="V505">
        <v>535</v>
      </c>
      <c r="W505">
        <v>180295</v>
      </c>
      <c r="X505">
        <v>7</v>
      </c>
      <c r="Y505">
        <v>2359</v>
      </c>
      <c r="Z505">
        <v>53712740</v>
      </c>
      <c r="AB505">
        <v>452</v>
      </c>
      <c r="AC505">
        <v>152324</v>
      </c>
      <c r="AD505">
        <v>-284</v>
      </c>
      <c r="AE505">
        <v>-95708</v>
      </c>
      <c r="AF505">
        <v>53110746</v>
      </c>
      <c r="AH505">
        <v>-495</v>
      </c>
      <c r="AI505">
        <v>-166815</v>
      </c>
      <c r="AJ505">
        <v>204</v>
      </c>
      <c r="AK505">
        <v>68748</v>
      </c>
      <c r="AL505">
        <v>53753461</v>
      </c>
      <c r="AN505">
        <v>-238</v>
      </c>
      <c r="AO505">
        <v>-80206</v>
      </c>
      <c r="AP505">
        <v>479</v>
      </c>
      <c r="AQ505">
        <v>161423</v>
      </c>
      <c r="AR505">
        <v>53727563</v>
      </c>
    </row>
    <row r="506" spans="5:44" x14ac:dyDescent="0.25">
      <c r="E506">
        <v>13</v>
      </c>
      <c r="F506">
        <v>503</v>
      </c>
      <c r="G506">
        <f>B2+TRUNC(32*E506*SIN(6/E506))</f>
        <v>-387</v>
      </c>
      <c r="H506">
        <f t="shared" si="36"/>
        <v>-97</v>
      </c>
      <c r="I506">
        <f t="shared" si="37"/>
        <v>-32689</v>
      </c>
      <c r="J506">
        <f>C2+TRUNC(32*E506*COS(6/E506))</f>
        <v>2338</v>
      </c>
      <c r="K506">
        <f t="shared" si="38"/>
        <v>584</v>
      </c>
      <c r="L506">
        <f t="shared" si="39"/>
        <v>196808</v>
      </c>
      <c r="M506">
        <f t="shared" si="40"/>
        <v>80741381</v>
      </c>
      <c r="P506">
        <v>60</v>
      </c>
      <c r="Q506">
        <v>20220</v>
      </c>
      <c r="R506">
        <v>532</v>
      </c>
      <c r="S506">
        <v>179284</v>
      </c>
      <c r="T506">
        <v>53862635</v>
      </c>
      <c r="V506">
        <v>507</v>
      </c>
      <c r="W506">
        <v>170859</v>
      </c>
      <c r="X506">
        <v>-171</v>
      </c>
      <c r="Y506">
        <v>-57627</v>
      </c>
      <c r="Z506">
        <v>53714592</v>
      </c>
      <c r="AB506">
        <v>471</v>
      </c>
      <c r="AC506">
        <v>158727</v>
      </c>
      <c r="AD506">
        <v>-253</v>
      </c>
      <c r="AE506">
        <v>-85261</v>
      </c>
      <c r="AF506">
        <v>53454955</v>
      </c>
      <c r="AH506">
        <v>-488</v>
      </c>
      <c r="AI506">
        <v>-164456</v>
      </c>
      <c r="AJ506">
        <v>220</v>
      </c>
      <c r="AK506">
        <v>74140</v>
      </c>
      <c r="AL506">
        <v>53851292</v>
      </c>
      <c r="AN506">
        <v>-207</v>
      </c>
      <c r="AO506">
        <v>-69759</v>
      </c>
      <c r="AP506">
        <v>493</v>
      </c>
      <c r="AQ506">
        <v>166141</v>
      </c>
      <c r="AR506">
        <v>53806426</v>
      </c>
    </row>
    <row r="507" spans="5:44" x14ac:dyDescent="0.25">
      <c r="E507">
        <v>13</v>
      </c>
      <c r="F507">
        <v>504</v>
      </c>
      <c r="G507">
        <f>B2+TRUNC(32*E507*SIN(7/E507))</f>
        <v>-359</v>
      </c>
      <c r="H507">
        <f t="shared" si="36"/>
        <v>-90</v>
      </c>
      <c r="I507">
        <f t="shared" si="37"/>
        <v>-30330</v>
      </c>
      <c r="J507">
        <f>C2+TRUNC(32*E507*COS(7/E507))</f>
        <v>2323</v>
      </c>
      <c r="K507">
        <f t="shared" si="38"/>
        <v>580</v>
      </c>
      <c r="L507">
        <f t="shared" si="39"/>
        <v>195460</v>
      </c>
      <c r="M507">
        <f t="shared" si="40"/>
        <v>78151540</v>
      </c>
      <c r="P507">
        <v>21</v>
      </c>
      <c r="Q507">
        <v>7077</v>
      </c>
      <c r="R507">
        <v>535</v>
      </c>
      <c r="S507">
        <v>180295</v>
      </c>
      <c r="T507">
        <v>53968417</v>
      </c>
      <c r="V507">
        <v>535</v>
      </c>
      <c r="W507">
        <v>180295</v>
      </c>
      <c r="X507">
        <v>-10</v>
      </c>
      <c r="Y507">
        <v>-3370</v>
      </c>
      <c r="Z507">
        <v>53722309</v>
      </c>
      <c r="AB507">
        <v>499</v>
      </c>
      <c r="AC507">
        <v>168163</v>
      </c>
      <c r="AD507">
        <v>-192</v>
      </c>
      <c r="AE507">
        <v>-64704</v>
      </c>
      <c r="AF507">
        <v>53483409</v>
      </c>
      <c r="AH507">
        <v>-449</v>
      </c>
      <c r="AI507">
        <v>-151313</v>
      </c>
      <c r="AJ507">
        <v>292</v>
      </c>
      <c r="AK507">
        <v>98404</v>
      </c>
      <c r="AL507">
        <v>53871748</v>
      </c>
      <c r="AN507">
        <v>-171</v>
      </c>
      <c r="AO507">
        <v>-57627</v>
      </c>
      <c r="AP507">
        <v>507</v>
      </c>
      <c r="AQ507">
        <v>170859</v>
      </c>
      <c r="AR507">
        <v>53904306</v>
      </c>
    </row>
    <row r="508" spans="5:44" x14ac:dyDescent="0.25">
      <c r="E508">
        <v>13</v>
      </c>
      <c r="F508">
        <v>505</v>
      </c>
      <c r="G508">
        <f>B2+TRUNC(32*E508*SIN(8/E508))</f>
        <v>-332</v>
      </c>
      <c r="H508">
        <f t="shared" si="36"/>
        <v>-83</v>
      </c>
      <c r="I508">
        <f t="shared" si="37"/>
        <v>-27971</v>
      </c>
      <c r="J508">
        <f>C2+TRUNC(32*E508*COS(8/E508))</f>
        <v>2305</v>
      </c>
      <c r="K508">
        <f t="shared" si="38"/>
        <v>576</v>
      </c>
      <c r="L508">
        <f t="shared" si="39"/>
        <v>194112</v>
      </c>
      <c r="M508">
        <f t="shared" si="40"/>
        <v>75293772</v>
      </c>
      <c r="P508">
        <v>-103</v>
      </c>
      <c r="Q508">
        <v>-34711</v>
      </c>
      <c r="R508">
        <v>525</v>
      </c>
      <c r="S508">
        <v>176925</v>
      </c>
      <c r="T508">
        <v>53989647</v>
      </c>
      <c r="V508">
        <v>525</v>
      </c>
      <c r="W508">
        <v>176925</v>
      </c>
      <c r="X508">
        <v>-101</v>
      </c>
      <c r="Y508">
        <v>-34037</v>
      </c>
      <c r="Z508">
        <v>53737579</v>
      </c>
      <c r="AB508">
        <v>489</v>
      </c>
      <c r="AC508">
        <v>164793</v>
      </c>
      <c r="AD508">
        <v>-216</v>
      </c>
      <c r="AE508">
        <v>-72792</v>
      </c>
      <c r="AF508">
        <v>53492723</v>
      </c>
      <c r="AH508">
        <v>-507</v>
      </c>
      <c r="AI508">
        <v>-170859</v>
      </c>
      <c r="AJ508">
        <v>172</v>
      </c>
      <c r="AK508">
        <v>57964</v>
      </c>
      <c r="AL508">
        <v>53908112</v>
      </c>
      <c r="AN508">
        <v>-48</v>
      </c>
      <c r="AO508">
        <v>-16176</v>
      </c>
      <c r="AP508">
        <v>533</v>
      </c>
      <c r="AQ508">
        <v>179621</v>
      </c>
      <c r="AR508">
        <v>53953608</v>
      </c>
    </row>
    <row r="509" spans="5:44" x14ac:dyDescent="0.25">
      <c r="E509">
        <v>13</v>
      </c>
      <c r="F509">
        <v>506</v>
      </c>
      <c r="G509">
        <f>B2+TRUNC(32*E509*SIN(9/E509))</f>
        <v>-307</v>
      </c>
      <c r="H509">
        <f t="shared" si="36"/>
        <v>-77</v>
      </c>
      <c r="I509">
        <f t="shared" si="37"/>
        <v>-25949</v>
      </c>
      <c r="J509">
        <f>C2+TRUNC(32*E509*COS(9/E509))</f>
        <v>2286</v>
      </c>
      <c r="K509">
        <f t="shared" si="38"/>
        <v>571</v>
      </c>
      <c r="L509">
        <f t="shared" si="39"/>
        <v>192427</v>
      </c>
      <c r="M509">
        <f t="shared" si="40"/>
        <v>72455369</v>
      </c>
      <c r="P509">
        <v>-120</v>
      </c>
      <c r="Q509">
        <v>-40440</v>
      </c>
      <c r="R509">
        <v>522</v>
      </c>
      <c r="S509">
        <v>175914</v>
      </c>
      <c r="T509">
        <v>53990870</v>
      </c>
      <c r="V509">
        <v>534</v>
      </c>
      <c r="W509">
        <v>179958</v>
      </c>
      <c r="X509">
        <v>-27</v>
      </c>
      <c r="Y509">
        <v>-9099</v>
      </c>
      <c r="Z509">
        <v>53748112</v>
      </c>
      <c r="AB509">
        <v>482</v>
      </c>
      <c r="AC509">
        <v>162434</v>
      </c>
      <c r="AD509">
        <v>-230</v>
      </c>
      <c r="AE509">
        <v>-77510</v>
      </c>
      <c r="AF509">
        <v>53500096</v>
      </c>
      <c r="AH509">
        <v>-460</v>
      </c>
      <c r="AI509">
        <v>-155020</v>
      </c>
      <c r="AJ509">
        <v>275</v>
      </c>
      <c r="AK509">
        <v>92675</v>
      </c>
      <c r="AL509">
        <v>53962023</v>
      </c>
      <c r="AN509">
        <v>-32</v>
      </c>
      <c r="AO509">
        <v>-10784</v>
      </c>
      <c r="AP509">
        <v>534</v>
      </c>
      <c r="AQ509">
        <v>179958</v>
      </c>
      <c r="AR509">
        <v>53956570</v>
      </c>
    </row>
    <row r="510" spans="5:44" x14ac:dyDescent="0.25">
      <c r="E510">
        <v>13</v>
      </c>
      <c r="F510">
        <v>507</v>
      </c>
      <c r="G510">
        <f>B2+TRUNC(32*E510*SIN(10/E510))</f>
        <v>-283</v>
      </c>
      <c r="H510">
        <f t="shared" si="36"/>
        <v>-71</v>
      </c>
      <c r="I510">
        <f t="shared" si="37"/>
        <v>-23927</v>
      </c>
      <c r="J510">
        <f>C2+TRUNC(32*E510*COS(10/E510))</f>
        <v>2264</v>
      </c>
      <c r="K510">
        <f t="shared" si="38"/>
        <v>566</v>
      </c>
      <c r="L510">
        <f t="shared" si="39"/>
        <v>190742</v>
      </c>
      <c r="M510">
        <f t="shared" si="40"/>
        <v>69376505</v>
      </c>
      <c r="P510">
        <v>-87</v>
      </c>
      <c r="Q510">
        <v>-29319</v>
      </c>
      <c r="R510">
        <v>529</v>
      </c>
      <c r="S510">
        <v>178273</v>
      </c>
      <c r="T510">
        <v>54086752</v>
      </c>
      <c r="V510">
        <v>501</v>
      </c>
      <c r="W510">
        <v>168837</v>
      </c>
      <c r="X510">
        <v>-187</v>
      </c>
      <c r="Y510">
        <v>-63019</v>
      </c>
      <c r="Z510">
        <v>53782627</v>
      </c>
      <c r="AB510">
        <v>518</v>
      </c>
      <c r="AC510">
        <v>174566</v>
      </c>
      <c r="AD510">
        <v>-133</v>
      </c>
      <c r="AE510">
        <v>-44821</v>
      </c>
      <c r="AF510">
        <v>53707862</v>
      </c>
      <c r="AH510">
        <v>-394</v>
      </c>
      <c r="AI510">
        <v>-132778</v>
      </c>
      <c r="AJ510">
        <v>363</v>
      </c>
      <c r="AK510">
        <v>122331</v>
      </c>
      <c r="AL510">
        <v>53966160</v>
      </c>
      <c r="AN510">
        <v>-150</v>
      </c>
      <c r="AO510">
        <v>-50550</v>
      </c>
      <c r="AP510">
        <v>514</v>
      </c>
      <c r="AQ510">
        <v>173218</v>
      </c>
      <c r="AR510">
        <v>54004108</v>
      </c>
    </row>
    <row r="511" spans="5:44" x14ac:dyDescent="0.25">
      <c r="E511">
        <v>13</v>
      </c>
      <c r="F511">
        <v>508</v>
      </c>
      <c r="G511">
        <f>B2+TRUNC(32*E511*SIN(11/E511))</f>
        <v>-261</v>
      </c>
      <c r="H511">
        <f t="shared" si="36"/>
        <v>-66</v>
      </c>
      <c r="I511">
        <f t="shared" si="37"/>
        <v>-22242</v>
      </c>
      <c r="J511">
        <f>C2+TRUNC(32*E511*COS(11/E511))</f>
        <v>2241</v>
      </c>
      <c r="K511">
        <f t="shared" si="38"/>
        <v>560</v>
      </c>
      <c r="L511">
        <f t="shared" si="39"/>
        <v>188720</v>
      </c>
      <c r="M511">
        <f t="shared" si="40"/>
        <v>66330000</v>
      </c>
      <c r="P511">
        <v>0</v>
      </c>
      <c r="Q511">
        <v>0</v>
      </c>
      <c r="R511">
        <v>536</v>
      </c>
      <c r="S511">
        <v>180632</v>
      </c>
      <c r="T511">
        <v>54092753</v>
      </c>
      <c r="V511">
        <v>534</v>
      </c>
      <c r="W511">
        <v>179958</v>
      </c>
      <c r="X511">
        <v>-36</v>
      </c>
      <c r="Y511">
        <v>-12132</v>
      </c>
      <c r="Z511">
        <v>53855637</v>
      </c>
      <c r="AB511">
        <v>439</v>
      </c>
      <c r="AC511">
        <v>147943</v>
      </c>
      <c r="AD511">
        <v>-306</v>
      </c>
      <c r="AE511">
        <v>-103122</v>
      </c>
      <c r="AF511">
        <v>53732535</v>
      </c>
      <c r="AH511">
        <v>-471</v>
      </c>
      <c r="AI511">
        <v>-158727</v>
      </c>
      <c r="AJ511">
        <v>255</v>
      </c>
      <c r="AK511">
        <v>85935</v>
      </c>
      <c r="AL511">
        <v>54026968</v>
      </c>
      <c r="AN511">
        <v>-65</v>
      </c>
      <c r="AO511">
        <v>-21905</v>
      </c>
      <c r="AP511">
        <v>532</v>
      </c>
      <c r="AQ511">
        <v>179284</v>
      </c>
      <c r="AR511">
        <v>54075056</v>
      </c>
    </row>
    <row r="512" spans="5:44" x14ac:dyDescent="0.25">
      <c r="E512">
        <v>13</v>
      </c>
      <c r="F512">
        <v>509</v>
      </c>
      <c r="G512">
        <f>B2+TRUNC(32*E512*SIN(12/E512))</f>
        <v>-241</v>
      </c>
      <c r="H512">
        <f t="shared" si="36"/>
        <v>-61</v>
      </c>
      <c r="I512">
        <f t="shared" si="37"/>
        <v>-20557</v>
      </c>
      <c r="J512">
        <f>C2+TRUNC(32*E512*COS(12/E512))</f>
        <v>2217</v>
      </c>
      <c r="K512">
        <f t="shared" si="38"/>
        <v>554</v>
      </c>
      <c r="L512">
        <f t="shared" si="39"/>
        <v>186698</v>
      </c>
      <c r="M512">
        <f t="shared" si="40"/>
        <v>63314994</v>
      </c>
      <c r="P512">
        <v>127</v>
      </c>
      <c r="Q512">
        <v>42799</v>
      </c>
      <c r="R512">
        <v>521</v>
      </c>
      <c r="S512">
        <v>175577</v>
      </c>
      <c r="T512">
        <v>54243955</v>
      </c>
      <c r="V512">
        <v>535</v>
      </c>
      <c r="W512">
        <v>180295</v>
      </c>
      <c r="X512">
        <v>16</v>
      </c>
      <c r="Y512">
        <v>5392</v>
      </c>
      <c r="Z512">
        <v>53886804</v>
      </c>
      <c r="AB512">
        <v>509</v>
      </c>
      <c r="AC512">
        <v>171533</v>
      </c>
      <c r="AD512">
        <v>-167</v>
      </c>
      <c r="AE512">
        <v>-56279</v>
      </c>
      <c r="AF512">
        <v>53876093</v>
      </c>
      <c r="AH512">
        <v>-432</v>
      </c>
      <c r="AI512">
        <v>-145584</v>
      </c>
      <c r="AJ512">
        <v>317</v>
      </c>
      <c r="AK512">
        <v>106829</v>
      </c>
      <c r="AL512">
        <v>54083551</v>
      </c>
      <c r="AN512">
        <v>-268</v>
      </c>
      <c r="AO512">
        <v>-90316</v>
      </c>
      <c r="AP512">
        <v>464</v>
      </c>
      <c r="AQ512">
        <v>156368</v>
      </c>
      <c r="AR512">
        <v>54288956</v>
      </c>
    </row>
    <row r="513" spans="5:44" x14ac:dyDescent="0.25">
      <c r="E513">
        <v>13</v>
      </c>
      <c r="F513">
        <v>510</v>
      </c>
      <c r="G513">
        <f>B2+TRUNC(32*E513*SIN(13/E513))</f>
        <v>-222</v>
      </c>
      <c r="H513">
        <f t="shared" si="36"/>
        <v>-56</v>
      </c>
      <c r="I513">
        <f t="shared" si="37"/>
        <v>-18872</v>
      </c>
      <c r="J513">
        <f>C2+TRUNC(32*E513*COS(13/E513))</f>
        <v>2190</v>
      </c>
      <c r="K513">
        <f t="shared" si="38"/>
        <v>547</v>
      </c>
      <c r="L513">
        <f t="shared" si="39"/>
        <v>184339</v>
      </c>
      <c r="M513">
        <f t="shared" si="40"/>
        <v>60103030</v>
      </c>
      <c r="P513">
        <v>-69</v>
      </c>
      <c r="Q513">
        <v>-23253</v>
      </c>
      <c r="R513">
        <v>532</v>
      </c>
      <c r="S513">
        <v>179284</v>
      </c>
      <c r="T513">
        <v>54377456</v>
      </c>
      <c r="V513">
        <v>512</v>
      </c>
      <c r="W513">
        <v>172544</v>
      </c>
      <c r="X513">
        <v>-155</v>
      </c>
      <c r="Y513">
        <v>-52235</v>
      </c>
      <c r="Z513">
        <v>53899677</v>
      </c>
      <c r="AB513">
        <v>477</v>
      </c>
      <c r="AC513">
        <v>160749</v>
      </c>
      <c r="AD513">
        <v>-243</v>
      </c>
      <c r="AE513">
        <v>-81891</v>
      </c>
      <c r="AF513">
        <v>53910837</v>
      </c>
      <c r="AH513">
        <v>-443</v>
      </c>
      <c r="AI513">
        <v>-149291</v>
      </c>
      <c r="AJ513">
        <v>301</v>
      </c>
      <c r="AK513">
        <v>101437</v>
      </c>
      <c r="AL513">
        <v>54095036</v>
      </c>
      <c r="AN513">
        <v>-83</v>
      </c>
      <c r="AO513">
        <v>-27971</v>
      </c>
      <c r="AP513">
        <v>530</v>
      </c>
      <c r="AQ513">
        <v>178610</v>
      </c>
      <c r="AR513">
        <v>54347351</v>
      </c>
    </row>
    <row r="514" spans="5:44" x14ac:dyDescent="0.25">
      <c r="E514">
        <v>13</v>
      </c>
      <c r="F514">
        <v>511</v>
      </c>
      <c r="G514">
        <f>B2+TRUNC(32*E514*SIN(14/E514))</f>
        <v>-206</v>
      </c>
      <c r="H514">
        <f t="shared" si="36"/>
        <v>-52</v>
      </c>
      <c r="I514">
        <f t="shared" si="37"/>
        <v>-17524</v>
      </c>
      <c r="J514">
        <f>C2+TRUNC(32*E514*COS(14/E514))</f>
        <v>2163</v>
      </c>
      <c r="K514">
        <f t="shared" si="38"/>
        <v>540</v>
      </c>
      <c r="L514">
        <f t="shared" si="39"/>
        <v>181980</v>
      </c>
      <c r="M514">
        <f t="shared" si="40"/>
        <v>57056993</v>
      </c>
      <c r="P514">
        <v>86</v>
      </c>
      <c r="Q514">
        <v>28982</v>
      </c>
      <c r="R514">
        <v>530</v>
      </c>
      <c r="S514">
        <v>178610</v>
      </c>
      <c r="T514">
        <v>54469973</v>
      </c>
      <c r="V514">
        <v>495</v>
      </c>
      <c r="W514">
        <v>166815</v>
      </c>
      <c r="X514">
        <v>-203</v>
      </c>
      <c r="Y514">
        <v>-68411</v>
      </c>
      <c r="Z514">
        <v>53934571</v>
      </c>
      <c r="AB514">
        <v>458</v>
      </c>
      <c r="AC514">
        <v>154346</v>
      </c>
      <c r="AD514">
        <v>-277</v>
      </c>
      <c r="AE514">
        <v>-93349</v>
      </c>
      <c r="AF514">
        <v>53945170</v>
      </c>
      <c r="AH514">
        <v>-481</v>
      </c>
      <c r="AI514">
        <v>-162097</v>
      </c>
      <c r="AJ514">
        <v>237</v>
      </c>
      <c r="AK514">
        <v>79869</v>
      </c>
      <c r="AL514">
        <v>54134984</v>
      </c>
      <c r="AN514">
        <v>-231</v>
      </c>
      <c r="AO514">
        <v>-77847</v>
      </c>
      <c r="AP514">
        <v>485</v>
      </c>
      <c r="AQ514">
        <v>163445</v>
      </c>
      <c r="AR514">
        <v>54492364</v>
      </c>
    </row>
    <row r="515" spans="5:44" x14ac:dyDescent="0.25">
      <c r="E515">
        <v>13</v>
      </c>
      <c r="F515">
        <v>512</v>
      </c>
      <c r="G515">
        <f>B2+TRUNC(32*E515*SIN(15/E515))</f>
        <v>-192</v>
      </c>
      <c r="H515">
        <f t="shared" si="36"/>
        <v>-48</v>
      </c>
      <c r="I515">
        <f t="shared" si="37"/>
        <v>-16176</v>
      </c>
      <c r="J515">
        <f>C2+TRUNC(32*E515*COS(15/E515))</f>
        <v>2134</v>
      </c>
      <c r="K515">
        <f t="shared" si="38"/>
        <v>533</v>
      </c>
      <c r="L515">
        <f t="shared" si="39"/>
        <v>179621</v>
      </c>
      <c r="M515">
        <f t="shared" si="40"/>
        <v>53953608</v>
      </c>
      <c r="P515">
        <v>50</v>
      </c>
      <c r="Q515">
        <v>16850</v>
      </c>
      <c r="R515">
        <v>535</v>
      </c>
      <c r="S515">
        <v>180295</v>
      </c>
      <c r="T515">
        <v>54660802</v>
      </c>
      <c r="V515">
        <v>522</v>
      </c>
      <c r="W515">
        <v>175914</v>
      </c>
      <c r="X515">
        <v>-117</v>
      </c>
      <c r="Y515">
        <v>-39429</v>
      </c>
      <c r="Z515">
        <v>53943031</v>
      </c>
      <c r="AB515">
        <v>495</v>
      </c>
      <c r="AC515">
        <v>166815</v>
      </c>
      <c r="AD515">
        <v>-203</v>
      </c>
      <c r="AE515">
        <v>-68411</v>
      </c>
      <c r="AF515">
        <v>53972719</v>
      </c>
      <c r="AH515">
        <v>-513</v>
      </c>
      <c r="AI515">
        <v>-172881</v>
      </c>
      <c r="AJ515">
        <v>157</v>
      </c>
      <c r="AK515">
        <v>52909</v>
      </c>
      <c r="AL515">
        <v>54192801</v>
      </c>
      <c r="AN515">
        <v>-199</v>
      </c>
      <c r="AO515">
        <v>-67063</v>
      </c>
      <c r="AP515">
        <v>499</v>
      </c>
      <c r="AQ515">
        <v>168163</v>
      </c>
      <c r="AR515">
        <v>54661843</v>
      </c>
    </row>
    <row r="516" spans="5:44" x14ac:dyDescent="0.25">
      <c r="E516">
        <v>13</v>
      </c>
      <c r="F516">
        <v>513</v>
      </c>
      <c r="G516">
        <f>B2+TRUNC(32*E516*SIN(16/E516))</f>
        <v>-180</v>
      </c>
      <c r="H516">
        <f t="shared" si="36"/>
        <v>-45</v>
      </c>
      <c r="I516">
        <f t="shared" si="37"/>
        <v>-15165</v>
      </c>
      <c r="J516">
        <f>C2+TRUNC(32*E516*COS(16/E516))</f>
        <v>2104</v>
      </c>
      <c r="K516">
        <f t="shared" si="38"/>
        <v>526</v>
      </c>
      <c r="L516">
        <f t="shared" si="39"/>
        <v>177262</v>
      </c>
      <c r="M516">
        <f t="shared" si="40"/>
        <v>50904594</v>
      </c>
      <c r="P516">
        <v>119</v>
      </c>
      <c r="Q516">
        <v>40103</v>
      </c>
      <c r="R516">
        <v>524</v>
      </c>
      <c r="S516">
        <v>176588</v>
      </c>
      <c r="T516">
        <v>54758531</v>
      </c>
      <c r="V516">
        <v>530</v>
      </c>
      <c r="W516">
        <v>178610</v>
      </c>
      <c r="X516">
        <v>-74</v>
      </c>
      <c r="Y516">
        <v>-24938</v>
      </c>
      <c r="Z516">
        <v>53946087</v>
      </c>
      <c r="AB516">
        <v>487</v>
      </c>
      <c r="AC516">
        <v>164119</v>
      </c>
      <c r="AD516">
        <v>-223</v>
      </c>
      <c r="AE516">
        <v>-75151</v>
      </c>
      <c r="AF516">
        <v>53992680</v>
      </c>
      <c r="AH516">
        <v>-417</v>
      </c>
      <c r="AI516">
        <v>-140529</v>
      </c>
      <c r="AJ516">
        <v>338</v>
      </c>
      <c r="AK516">
        <v>113906</v>
      </c>
      <c r="AL516">
        <v>54236366</v>
      </c>
      <c r="AN516">
        <v>-101</v>
      </c>
      <c r="AO516">
        <v>-34037</v>
      </c>
      <c r="AP516">
        <v>528</v>
      </c>
      <c r="AQ516">
        <v>177936</v>
      </c>
      <c r="AR516">
        <v>54711537</v>
      </c>
    </row>
    <row r="517" spans="5:44" x14ac:dyDescent="0.25">
      <c r="E517">
        <v>13</v>
      </c>
      <c r="F517">
        <v>514</v>
      </c>
      <c r="G517">
        <f>B2+TRUNC(32*E517*SIN(17/E517))</f>
        <v>-171</v>
      </c>
      <c r="H517">
        <f t="shared" si="36"/>
        <v>-43</v>
      </c>
      <c r="I517">
        <f t="shared" si="37"/>
        <v>-14491</v>
      </c>
      <c r="J517">
        <f>C2+TRUNC(32*E517*COS(17/E517))</f>
        <v>2074</v>
      </c>
      <c r="K517">
        <f t="shared" si="38"/>
        <v>518</v>
      </c>
      <c r="L517">
        <f t="shared" si="39"/>
        <v>174566</v>
      </c>
      <c r="M517">
        <f t="shared" si="40"/>
        <v>48013080</v>
      </c>
      <c r="P517">
        <v>-51</v>
      </c>
      <c r="Q517">
        <v>-17187</v>
      </c>
      <c r="R517">
        <v>535</v>
      </c>
      <c r="S517">
        <v>180295</v>
      </c>
      <c r="T517">
        <v>54762131</v>
      </c>
      <c r="V517">
        <v>527</v>
      </c>
      <c r="W517">
        <v>177599</v>
      </c>
      <c r="X517">
        <v>-94</v>
      </c>
      <c r="Y517">
        <v>-31678</v>
      </c>
      <c r="Z517">
        <v>53980783</v>
      </c>
      <c r="AB517">
        <v>526</v>
      </c>
      <c r="AC517">
        <v>177262</v>
      </c>
      <c r="AD517">
        <v>-101</v>
      </c>
      <c r="AE517">
        <v>-34037</v>
      </c>
      <c r="AF517">
        <v>54213368</v>
      </c>
      <c r="AH517">
        <v>-401</v>
      </c>
      <c r="AI517">
        <v>-135137</v>
      </c>
      <c r="AJ517">
        <v>358</v>
      </c>
      <c r="AK517">
        <v>120646</v>
      </c>
      <c r="AL517">
        <v>54714969</v>
      </c>
      <c r="AN517">
        <v>-261</v>
      </c>
      <c r="AO517">
        <v>-87957</v>
      </c>
      <c r="AP517">
        <v>470</v>
      </c>
      <c r="AQ517">
        <v>158390</v>
      </c>
      <c r="AR517">
        <v>54833361</v>
      </c>
    </row>
    <row r="518" spans="5:44" x14ac:dyDescent="0.25">
      <c r="E518">
        <v>13</v>
      </c>
      <c r="F518">
        <v>515</v>
      </c>
      <c r="G518">
        <f>B2+TRUNC(32*E518*SIN(18/E518))</f>
        <v>-164</v>
      </c>
      <c r="H518">
        <f t="shared" ref="H518:H581" si="41">FLOOR(G518/4,1)</f>
        <v>-41</v>
      </c>
      <c r="I518">
        <f t="shared" ref="I518:I581" si="42">H518*337</f>
        <v>-13817</v>
      </c>
      <c r="J518">
        <f>C2+TRUNC(32*E518*COS(18/E518))</f>
        <v>2043</v>
      </c>
      <c r="K518">
        <f t="shared" ref="K518:K581" si="43">FLOOR(J518/4,1)</f>
        <v>510</v>
      </c>
      <c r="L518">
        <f t="shared" ref="L518:L581" si="44">K518*337</f>
        <v>171870</v>
      </c>
      <c r="M518">
        <f t="shared" si="40"/>
        <v>45174421</v>
      </c>
      <c r="P518">
        <v>-31</v>
      </c>
      <c r="Q518">
        <v>-10447</v>
      </c>
      <c r="R518">
        <v>537</v>
      </c>
      <c r="S518">
        <v>180969</v>
      </c>
      <c r="T518">
        <v>54957432</v>
      </c>
      <c r="V518">
        <v>535</v>
      </c>
      <c r="W518">
        <v>180295</v>
      </c>
      <c r="X518">
        <v>24</v>
      </c>
      <c r="Y518">
        <v>8088</v>
      </c>
      <c r="Z518">
        <v>54016267</v>
      </c>
      <c r="AB518">
        <v>420</v>
      </c>
      <c r="AC518">
        <v>141540</v>
      </c>
      <c r="AD518">
        <v>-333</v>
      </c>
      <c r="AE518">
        <v>-112221</v>
      </c>
      <c r="AF518">
        <v>54265027</v>
      </c>
      <c r="AH518">
        <v>-440</v>
      </c>
      <c r="AI518">
        <v>-148280</v>
      </c>
      <c r="AJ518">
        <v>310</v>
      </c>
      <c r="AK518">
        <v>104470</v>
      </c>
      <c r="AL518">
        <v>54918320</v>
      </c>
      <c r="AN518">
        <v>-121</v>
      </c>
      <c r="AO518">
        <v>-40777</v>
      </c>
      <c r="AP518">
        <v>524</v>
      </c>
      <c r="AQ518">
        <v>176588</v>
      </c>
      <c r="AR518">
        <v>54971619</v>
      </c>
    </row>
    <row r="519" spans="5:44" x14ac:dyDescent="0.25">
      <c r="E519">
        <v>13</v>
      </c>
      <c r="F519">
        <v>516</v>
      </c>
      <c r="G519">
        <f>B2+TRUNC(32*E519*SIN(19/E519))</f>
        <v>-159</v>
      </c>
      <c r="H519">
        <f t="shared" si="41"/>
        <v>-40</v>
      </c>
      <c r="I519">
        <f t="shared" si="42"/>
        <v>-13480</v>
      </c>
      <c r="J519">
        <f>C2+TRUNC(32*E519*COS(19/E519))</f>
        <v>2011</v>
      </c>
      <c r="K519">
        <f t="shared" si="43"/>
        <v>502</v>
      </c>
      <c r="L519">
        <f t="shared" si="44"/>
        <v>169174</v>
      </c>
      <c r="M519">
        <f t="shared" si="40"/>
        <v>42393683</v>
      </c>
      <c r="P519">
        <v>77</v>
      </c>
      <c r="Q519">
        <v>25949</v>
      </c>
      <c r="R519">
        <v>533</v>
      </c>
      <c r="S519">
        <v>179621</v>
      </c>
      <c r="T519">
        <v>55223993</v>
      </c>
      <c r="V519">
        <v>534</v>
      </c>
      <c r="W519">
        <v>179958</v>
      </c>
      <c r="X519">
        <v>-45</v>
      </c>
      <c r="Y519">
        <v>-15165</v>
      </c>
      <c r="Z519">
        <v>54024264</v>
      </c>
      <c r="AB519">
        <v>517</v>
      </c>
      <c r="AC519">
        <v>174229</v>
      </c>
      <c r="AD519">
        <v>-143</v>
      </c>
      <c r="AE519">
        <v>-48191</v>
      </c>
      <c r="AF519">
        <v>54471532</v>
      </c>
      <c r="AH519">
        <v>-424</v>
      </c>
      <c r="AI519">
        <v>-142888</v>
      </c>
      <c r="AJ519">
        <v>332</v>
      </c>
      <c r="AK519">
        <v>111884</v>
      </c>
      <c r="AL519">
        <v>55115776</v>
      </c>
      <c r="AN519">
        <v>-223</v>
      </c>
      <c r="AO519">
        <v>-75151</v>
      </c>
      <c r="AP519">
        <v>490</v>
      </c>
      <c r="AQ519">
        <v>165130</v>
      </c>
      <c r="AR519">
        <v>55288147</v>
      </c>
    </row>
    <row r="520" spans="5:44" x14ac:dyDescent="0.25">
      <c r="E520">
        <v>13</v>
      </c>
      <c r="F520">
        <v>517</v>
      </c>
      <c r="G520">
        <f>B2+TRUNC(32*E520*SIN(20/E520))</f>
        <v>-157</v>
      </c>
      <c r="H520">
        <f t="shared" si="41"/>
        <v>-40</v>
      </c>
      <c r="I520">
        <f t="shared" si="42"/>
        <v>-13480</v>
      </c>
      <c r="J520">
        <f>C2+TRUNC(32*E520*COS(20/E520))</f>
        <v>1979</v>
      </c>
      <c r="K520">
        <f t="shared" si="43"/>
        <v>494</v>
      </c>
      <c r="L520">
        <f t="shared" si="44"/>
        <v>166478</v>
      </c>
      <c r="M520">
        <f t="shared" si="40"/>
        <v>39762407</v>
      </c>
      <c r="P520">
        <v>110</v>
      </c>
      <c r="Q520">
        <v>37070</v>
      </c>
      <c r="R520">
        <v>527</v>
      </c>
      <c r="S520">
        <v>177599</v>
      </c>
      <c r="T520">
        <v>55414803</v>
      </c>
      <c r="V520">
        <v>533</v>
      </c>
      <c r="W520">
        <v>179621</v>
      </c>
      <c r="X520">
        <v>-54</v>
      </c>
      <c r="Y520">
        <v>-18198</v>
      </c>
      <c r="Z520">
        <v>54073409</v>
      </c>
      <c r="AB520">
        <v>446</v>
      </c>
      <c r="AC520">
        <v>150302</v>
      </c>
      <c r="AD520">
        <v>-299</v>
      </c>
      <c r="AE520">
        <v>-100763</v>
      </c>
      <c r="AF520">
        <v>54505735</v>
      </c>
      <c r="AH520">
        <v>-501</v>
      </c>
      <c r="AI520">
        <v>-168837</v>
      </c>
      <c r="AJ520">
        <v>198</v>
      </c>
      <c r="AK520">
        <v>66726</v>
      </c>
      <c r="AL520">
        <v>55211652</v>
      </c>
      <c r="AN520">
        <v>-189</v>
      </c>
      <c r="AO520">
        <v>-63693</v>
      </c>
      <c r="AP520">
        <v>505</v>
      </c>
      <c r="AQ520">
        <v>170185</v>
      </c>
      <c r="AR520">
        <v>55399701</v>
      </c>
    </row>
    <row r="521" spans="5:44" x14ac:dyDescent="0.25">
      <c r="E521">
        <v>13</v>
      </c>
      <c r="F521">
        <v>518</v>
      </c>
      <c r="G521">
        <f>B2+TRUNC(32*E521*SIN(21/E521))</f>
        <v>-157</v>
      </c>
      <c r="H521">
        <f t="shared" si="41"/>
        <v>-40</v>
      </c>
      <c r="I521">
        <f t="shared" si="42"/>
        <v>-13480</v>
      </c>
      <c r="J521">
        <f>C2+TRUNC(32*E521*COS(21/E521))</f>
        <v>1948</v>
      </c>
      <c r="K521">
        <f t="shared" si="43"/>
        <v>487</v>
      </c>
      <c r="L521">
        <f t="shared" si="44"/>
        <v>164119</v>
      </c>
      <c r="M521">
        <f t="shared" si="40"/>
        <v>37343890</v>
      </c>
      <c r="P521">
        <v>40</v>
      </c>
      <c r="Q521">
        <v>13480</v>
      </c>
      <c r="R521">
        <v>537</v>
      </c>
      <c r="S521">
        <v>180969</v>
      </c>
      <c r="T521">
        <v>55418424</v>
      </c>
      <c r="V521">
        <v>518</v>
      </c>
      <c r="W521">
        <v>174566</v>
      </c>
      <c r="X521">
        <v>-137</v>
      </c>
      <c r="Y521">
        <v>-46169</v>
      </c>
      <c r="Z521">
        <v>54088093</v>
      </c>
      <c r="AB521">
        <v>465</v>
      </c>
      <c r="AC521">
        <v>156705</v>
      </c>
      <c r="AD521">
        <v>-269</v>
      </c>
      <c r="AE521">
        <v>-90653</v>
      </c>
      <c r="AF521">
        <v>54704815</v>
      </c>
      <c r="AH521">
        <v>-494</v>
      </c>
      <c r="AI521">
        <v>-166478</v>
      </c>
      <c r="AJ521">
        <v>215</v>
      </c>
      <c r="AK521">
        <v>72455</v>
      </c>
      <c r="AL521">
        <v>55215029</v>
      </c>
      <c r="AN521">
        <v>-42</v>
      </c>
      <c r="AO521">
        <v>-14154</v>
      </c>
      <c r="AP521">
        <v>537</v>
      </c>
      <c r="AQ521">
        <v>180969</v>
      </c>
      <c r="AR521">
        <v>55449492</v>
      </c>
    </row>
    <row r="522" spans="5:44" x14ac:dyDescent="0.25">
      <c r="E522">
        <v>13</v>
      </c>
      <c r="F522">
        <v>519</v>
      </c>
      <c r="G522">
        <f>B2+TRUNC(32*E522*SIN(22/E522))</f>
        <v>-160</v>
      </c>
      <c r="H522">
        <f t="shared" si="41"/>
        <v>-40</v>
      </c>
      <c r="I522">
        <f t="shared" si="42"/>
        <v>-13480</v>
      </c>
      <c r="J522">
        <f>C2+TRUNC(32*E522*COS(22/E522))</f>
        <v>1916</v>
      </c>
      <c r="K522">
        <f t="shared" si="43"/>
        <v>479</v>
      </c>
      <c r="L522">
        <f t="shared" si="44"/>
        <v>161423</v>
      </c>
      <c r="M522">
        <f t="shared" si="40"/>
        <v>34983079</v>
      </c>
      <c r="P522">
        <v>-111</v>
      </c>
      <c r="Q522">
        <v>-37407</v>
      </c>
      <c r="R522">
        <v>528</v>
      </c>
      <c r="S522">
        <v>177936</v>
      </c>
      <c r="T522">
        <v>55515445</v>
      </c>
      <c r="V522">
        <v>532</v>
      </c>
      <c r="W522">
        <v>179284</v>
      </c>
      <c r="X522">
        <v>-64</v>
      </c>
      <c r="Y522">
        <v>-21568</v>
      </c>
      <c r="Z522">
        <v>54102662</v>
      </c>
      <c r="AB522">
        <v>507</v>
      </c>
      <c r="AC522">
        <v>170859</v>
      </c>
      <c r="AD522">
        <v>-177</v>
      </c>
      <c r="AE522">
        <v>-59649</v>
      </c>
      <c r="AF522">
        <v>54722047</v>
      </c>
      <c r="AH522">
        <v>-507</v>
      </c>
      <c r="AI522">
        <v>-170859</v>
      </c>
      <c r="AJ522">
        <v>183</v>
      </c>
      <c r="AK522">
        <v>61671</v>
      </c>
      <c r="AL522">
        <v>55320464</v>
      </c>
      <c r="AN522">
        <v>-59</v>
      </c>
      <c r="AO522">
        <v>-19883</v>
      </c>
      <c r="AP522">
        <v>536</v>
      </c>
      <c r="AQ522">
        <v>180632</v>
      </c>
      <c r="AR522">
        <v>55480188</v>
      </c>
    </row>
    <row r="523" spans="5:44" x14ac:dyDescent="0.25">
      <c r="E523">
        <v>13</v>
      </c>
      <c r="F523">
        <v>520</v>
      </c>
      <c r="G523">
        <f>B2+TRUNC(32*E523*SIN(23/E523))</f>
        <v>-165</v>
      </c>
      <c r="H523">
        <f t="shared" si="41"/>
        <v>-42</v>
      </c>
      <c r="I523">
        <f t="shared" si="42"/>
        <v>-14154</v>
      </c>
      <c r="J523">
        <f>C2+TRUNC(32*E523*COS(23/E523))</f>
        <v>1884</v>
      </c>
      <c r="K523">
        <f t="shared" si="43"/>
        <v>471</v>
      </c>
      <c r="L523">
        <f t="shared" si="44"/>
        <v>158727</v>
      </c>
      <c r="M523">
        <f t="shared" ref="M523:M586" si="45">TRUNC((G523^2+J523^2)^2/390625)</f>
        <v>32749176</v>
      </c>
      <c r="P523">
        <v>-94</v>
      </c>
      <c r="Q523">
        <v>-31678</v>
      </c>
      <c r="R523">
        <v>531</v>
      </c>
      <c r="S523">
        <v>178947</v>
      </c>
      <c r="T523">
        <v>55520405</v>
      </c>
      <c r="V523">
        <v>535</v>
      </c>
      <c r="W523">
        <v>180295</v>
      </c>
      <c r="X523">
        <v>32</v>
      </c>
      <c r="Y523">
        <v>10784</v>
      </c>
      <c r="Z523">
        <v>54194143</v>
      </c>
      <c r="AB523">
        <v>427</v>
      </c>
      <c r="AC523">
        <v>143899</v>
      </c>
      <c r="AD523">
        <v>-327</v>
      </c>
      <c r="AE523">
        <v>-110199</v>
      </c>
      <c r="AF523">
        <v>54791191</v>
      </c>
      <c r="AH523">
        <v>-478</v>
      </c>
      <c r="AI523">
        <v>-161086</v>
      </c>
      <c r="AJ523">
        <v>249</v>
      </c>
      <c r="AK523">
        <v>83913</v>
      </c>
      <c r="AL523">
        <v>55351742</v>
      </c>
      <c r="AN523">
        <v>-254</v>
      </c>
      <c r="AO523">
        <v>-85598</v>
      </c>
      <c r="AP523">
        <v>476</v>
      </c>
      <c r="AQ523">
        <v>160412</v>
      </c>
      <c r="AR523">
        <v>55483215</v>
      </c>
    </row>
    <row r="524" spans="5:44" x14ac:dyDescent="0.25">
      <c r="E524">
        <v>13</v>
      </c>
      <c r="F524">
        <v>521</v>
      </c>
      <c r="G524">
        <f>B2+TRUNC(32*E524*SIN(24/E524))</f>
        <v>-172</v>
      </c>
      <c r="H524">
        <f t="shared" si="41"/>
        <v>-43</v>
      </c>
      <c r="I524">
        <f t="shared" si="42"/>
        <v>-14491</v>
      </c>
      <c r="J524">
        <f>C2+TRUNC(32*E524*COS(24/E524))</f>
        <v>1853</v>
      </c>
      <c r="K524">
        <f t="shared" si="43"/>
        <v>463</v>
      </c>
      <c r="L524">
        <f t="shared" si="44"/>
        <v>156031</v>
      </c>
      <c r="M524">
        <f t="shared" si="45"/>
        <v>30703886</v>
      </c>
      <c r="P524">
        <v>-17</v>
      </c>
      <c r="Q524">
        <v>-5729</v>
      </c>
      <c r="R524">
        <v>539</v>
      </c>
      <c r="S524">
        <v>181643</v>
      </c>
      <c r="T524">
        <v>55620308</v>
      </c>
      <c r="V524">
        <v>490</v>
      </c>
      <c r="W524">
        <v>165130</v>
      </c>
      <c r="X524">
        <v>-219</v>
      </c>
      <c r="Y524">
        <v>-73803</v>
      </c>
      <c r="Z524">
        <v>54257461</v>
      </c>
      <c r="AB524">
        <v>526</v>
      </c>
      <c r="AC524">
        <v>177262</v>
      </c>
      <c r="AD524">
        <v>-110</v>
      </c>
      <c r="AE524">
        <v>-37070</v>
      </c>
      <c r="AF524">
        <v>54830044</v>
      </c>
      <c r="AH524">
        <v>-487</v>
      </c>
      <c r="AI524">
        <v>-164119</v>
      </c>
      <c r="AJ524">
        <v>232</v>
      </c>
      <c r="AK524">
        <v>78184</v>
      </c>
      <c r="AL524">
        <v>55401059</v>
      </c>
      <c r="AN524">
        <v>-136</v>
      </c>
      <c r="AO524">
        <v>-45832</v>
      </c>
      <c r="AP524">
        <v>522</v>
      </c>
      <c r="AQ524">
        <v>175914</v>
      </c>
      <c r="AR524">
        <v>55610571</v>
      </c>
    </row>
    <row r="525" spans="5:44" x14ac:dyDescent="0.25">
      <c r="E525">
        <v>13</v>
      </c>
      <c r="F525">
        <v>522</v>
      </c>
      <c r="G525">
        <f>B2+TRUNC(32*E525*SIN(25/E525))</f>
        <v>-182</v>
      </c>
      <c r="H525">
        <f t="shared" si="41"/>
        <v>-46</v>
      </c>
      <c r="I525">
        <f t="shared" si="42"/>
        <v>-15502</v>
      </c>
      <c r="J525">
        <f>C2+TRUNC(32*E525*COS(25/E525))</f>
        <v>1823</v>
      </c>
      <c r="K525">
        <f t="shared" si="43"/>
        <v>455</v>
      </c>
      <c r="L525">
        <f t="shared" si="44"/>
        <v>153335</v>
      </c>
      <c r="M525">
        <f t="shared" si="45"/>
        <v>28840388</v>
      </c>
      <c r="P525">
        <v>-77</v>
      </c>
      <c r="Q525">
        <v>-25949</v>
      </c>
      <c r="R525">
        <v>534</v>
      </c>
      <c r="S525">
        <v>179958</v>
      </c>
      <c r="T525">
        <v>55703653</v>
      </c>
      <c r="V525">
        <v>508</v>
      </c>
      <c r="W525">
        <v>171196</v>
      </c>
      <c r="X525">
        <v>-179</v>
      </c>
      <c r="Y525">
        <v>-60323</v>
      </c>
      <c r="Z525">
        <v>55155694</v>
      </c>
      <c r="AB525">
        <v>453</v>
      </c>
      <c r="AC525">
        <v>152661</v>
      </c>
      <c r="AD525">
        <v>-292</v>
      </c>
      <c r="AE525">
        <v>-98404</v>
      </c>
      <c r="AF525">
        <v>55240165</v>
      </c>
      <c r="AH525">
        <v>-409</v>
      </c>
      <c r="AI525">
        <v>-137833</v>
      </c>
      <c r="AJ525">
        <v>352</v>
      </c>
      <c r="AK525">
        <v>118624</v>
      </c>
      <c r="AL525">
        <v>55545563</v>
      </c>
      <c r="AN525">
        <v>-25</v>
      </c>
      <c r="AO525">
        <v>-8425</v>
      </c>
      <c r="AP525">
        <v>539</v>
      </c>
      <c r="AQ525">
        <v>181643</v>
      </c>
      <c r="AR525">
        <v>55645703</v>
      </c>
    </row>
    <row r="526" spans="5:44" x14ac:dyDescent="0.25">
      <c r="E526">
        <v>13</v>
      </c>
      <c r="F526">
        <v>523</v>
      </c>
      <c r="G526">
        <f>B2+TRUNC(32*E526*SIN(26/E526))</f>
        <v>-194</v>
      </c>
      <c r="H526">
        <f t="shared" si="41"/>
        <v>-49</v>
      </c>
      <c r="I526">
        <f t="shared" si="42"/>
        <v>-16513</v>
      </c>
      <c r="J526">
        <f>C2+TRUNC(32*E526*COS(26/E526))</f>
        <v>1793</v>
      </c>
      <c r="K526">
        <f t="shared" si="43"/>
        <v>448</v>
      </c>
      <c r="L526">
        <f t="shared" si="44"/>
        <v>150976</v>
      </c>
      <c r="M526">
        <f t="shared" si="45"/>
        <v>27081366</v>
      </c>
      <c r="P526">
        <v>-128</v>
      </c>
      <c r="Q526">
        <v>-43136</v>
      </c>
      <c r="R526">
        <v>524</v>
      </c>
      <c r="S526">
        <v>176588</v>
      </c>
      <c r="T526">
        <v>55708477</v>
      </c>
      <c r="V526">
        <v>513</v>
      </c>
      <c r="W526">
        <v>172881</v>
      </c>
      <c r="X526">
        <v>-163</v>
      </c>
      <c r="Y526">
        <v>-54931</v>
      </c>
      <c r="Z526">
        <v>55247110</v>
      </c>
      <c r="AB526">
        <v>517</v>
      </c>
      <c r="AC526">
        <v>174229</v>
      </c>
      <c r="AD526">
        <v>-152</v>
      </c>
      <c r="AE526">
        <v>-51224</v>
      </c>
      <c r="AF526">
        <v>55265259</v>
      </c>
      <c r="AH526">
        <v>-513</v>
      </c>
      <c r="AI526">
        <v>-172881</v>
      </c>
      <c r="AJ526">
        <v>167</v>
      </c>
      <c r="AK526">
        <v>56279</v>
      </c>
      <c r="AL526">
        <v>55550547</v>
      </c>
      <c r="AN526">
        <v>-76</v>
      </c>
      <c r="AO526">
        <v>-25612</v>
      </c>
      <c r="AP526">
        <v>534</v>
      </c>
      <c r="AQ526">
        <v>179958</v>
      </c>
      <c r="AR526">
        <v>55660027</v>
      </c>
    </row>
    <row r="527" spans="5:44" x14ac:dyDescent="0.25">
      <c r="E527">
        <v>13</v>
      </c>
      <c r="F527">
        <v>524</v>
      </c>
      <c r="G527">
        <f>B2+TRUNC(32*E527*SIN(27/E527))</f>
        <v>-209</v>
      </c>
      <c r="H527">
        <f t="shared" si="41"/>
        <v>-53</v>
      </c>
      <c r="I527">
        <f t="shared" si="42"/>
        <v>-17861</v>
      </c>
      <c r="J527">
        <f>C2+TRUNC(32*E527*COS(27/E527))</f>
        <v>1765</v>
      </c>
      <c r="K527">
        <f t="shared" si="43"/>
        <v>441</v>
      </c>
      <c r="L527">
        <f t="shared" si="44"/>
        <v>148617</v>
      </c>
      <c r="M527">
        <f t="shared" si="45"/>
        <v>25545439</v>
      </c>
      <c r="P527">
        <v>15</v>
      </c>
      <c r="Q527">
        <v>5055</v>
      </c>
      <c r="R527">
        <v>540</v>
      </c>
      <c r="S527">
        <v>181980</v>
      </c>
      <c r="T527">
        <v>55814550</v>
      </c>
      <c r="V527">
        <v>502</v>
      </c>
      <c r="W527">
        <v>169174</v>
      </c>
      <c r="X527">
        <v>-195</v>
      </c>
      <c r="Y527">
        <v>-65715</v>
      </c>
      <c r="Z527">
        <v>55317893</v>
      </c>
      <c r="AB527">
        <v>526</v>
      </c>
      <c r="AC527">
        <v>177262</v>
      </c>
      <c r="AD527">
        <v>-119</v>
      </c>
      <c r="AE527">
        <v>-40103</v>
      </c>
      <c r="AF527">
        <v>55434386</v>
      </c>
      <c r="AH527">
        <v>-472</v>
      </c>
      <c r="AI527">
        <v>-159064</v>
      </c>
      <c r="AJ527">
        <v>263</v>
      </c>
      <c r="AK527">
        <v>88631</v>
      </c>
      <c r="AL527">
        <v>55680250</v>
      </c>
      <c r="AN527">
        <v>-166</v>
      </c>
      <c r="AO527">
        <v>-55942</v>
      </c>
      <c r="AP527">
        <v>514</v>
      </c>
      <c r="AQ527">
        <v>173218</v>
      </c>
      <c r="AR527">
        <v>55720372</v>
      </c>
    </row>
    <row r="528" spans="5:44" x14ac:dyDescent="0.25">
      <c r="E528">
        <v>13</v>
      </c>
      <c r="F528">
        <v>525</v>
      </c>
      <c r="G528">
        <f>B2+TRUNC(32*E528*SIN(28/E528))</f>
        <v>-225</v>
      </c>
      <c r="H528">
        <f t="shared" si="41"/>
        <v>-57</v>
      </c>
      <c r="I528">
        <f t="shared" si="42"/>
        <v>-19209</v>
      </c>
      <c r="J528">
        <f>C2+TRUNC(32*E528*COS(28/E528))</f>
        <v>1737</v>
      </c>
      <c r="K528">
        <f t="shared" si="43"/>
        <v>434</v>
      </c>
      <c r="L528">
        <f t="shared" si="44"/>
        <v>146258</v>
      </c>
      <c r="M528">
        <f t="shared" si="45"/>
        <v>24093081</v>
      </c>
      <c r="P528">
        <v>28</v>
      </c>
      <c r="Q528">
        <v>9436</v>
      </c>
      <c r="R528">
        <v>539</v>
      </c>
      <c r="S528">
        <v>181643</v>
      </c>
      <c r="T528">
        <v>55933095</v>
      </c>
      <c r="V528">
        <v>519</v>
      </c>
      <c r="W528">
        <v>174903</v>
      </c>
      <c r="X528">
        <v>-145</v>
      </c>
      <c r="Y528">
        <v>-48865</v>
      </c>
      <c r="Z528">
        <v>55333841</v>
      </c>
      <c r="AB528">
        <v>505</v>
      </c>
      <c r="AC528">
        <v>170185</v>
      </c>
      <c r="AD528">
        <v>-188</v>
      </c>
      <c r="AE528">
        <v>-63356</v>
      </c>
      <c r="AF528">
        <v>55437674</v>
      </c>
      <c r="AH528">
        <v>-386</v>
      </c>
      <c r="AI528">
        <v>-130082</v>
      </c>
      <c r="AJ528">
        <v>377</v>
      </c>
      <c r="AK528">
        <v>127049</v>
      </c>
      <c r="AL528">
        <v>55686697</v>
      </c>
      <c r="AN528">
        <v>-179</v>
      </c>
      <c r="AO528">
        <v>-60323</v>
      </c>
      <c r="AP528">
        <v>510</v>
      </c>
      <c r="AQ528">
        <v>171870</v>
      </c>
      <c r="AR528">
        <v>55830042</v>
      </c>
    </row>
    <row r="529" spans="5:44" x14ac:dyDescent="0.25">
      <c r="E529">
        <v>13</v>
      </c>
      <c r="F529">
        <v>526</v>
      </c>
      <c r="G529">
        <f>B2+TRUNC(32*E529*SIN(29/E529))</f>
        <v>-244</v>
      </c>
      <c r="H529">
        <f t="shared" si="41"/>
        <v>-61</v>
      </c>
      <c r="I529">
        <f t="shared" si="42"/>
        <v>-20557</v>
      </c>
      <c r="J529">
        <f>C2+TRUNC(32*E529*COS(29/E529))</f>
        <v>1711</v>
      </c>
      <c r="K529">
        <f t="shared" si="43"/>
        <v>427</v>
      </c>
      <c r="L529">
        <f t="shared" si="44"/>
        <v>143899</v>
      </c>
      <c r="M529">
        <f t="shared" si="45"/>
        <v>22841624</v>
      </c>
      <c r="P529">
        <v>-59</v>
      </c>
      <c r="Q529">
        <v>-19883</v>
      </c>
      <c r="R529">
        <v>537</v>
      </c>
      <c r="S529">
        <v>180969</v>
      </c>
      <c r="T529">
        <v>56004412</v>
      </c>
      <c r="V529">
        <v>524</v>
      </c>
      <c r="W529">
        <v>176588</v>
      </c>
      <c r="X529">
        <v>-126</v>
      </c>
      <c r="Y529">
        <v>-42462</v>
      </c>
      <c r="Z529">
        <v>55339625</v>
      </c>
      <c r="AB529">
        <v>472</v>
      </c>
      <c r="AC529">
        <v>159064</v>
      </c>
      <c r="AD529">
        <v>-261</v>
      </c>
      <c r="AE529">
        <v>-87957</v>
      </c>
      <c r="AF529">
        <v>55450898</v>
      </c>
      <c r="AH529">
        <v>-456</v>
      </c>
      <c r="AI529">
        <v>-153672</v>
      </c>
      <c r="AJ529">
        <v>289</v>
      </c>
      <c r="AK529">
        <v>97393</v>
      </c>
      <c r="AL529">
        <v>55781539</v>
      </c>
      <c r="AN529">
        <v>-215</v>
      </c>
      <c r="AO529">
        <v>-72455</v>
      </c>
      <c r="AP529">
        <v>496</v>
      </c>
      <c r="AQ529">
        <v>167152</v>
      </c>
      <c r="AR529">
        <v>55929745</v>
      </c>
    </row>
    <row r="530" spans="5:44" x14ac:dyDescent="0.25">
      <c r="E530">
        <v>13</v>
      </c>
      <c r="F530">
        <v>527</v>
      </c>
      <c r="G530">
        <f>B2+TRUNC(32*E530*SIN(30/E530))</f>
        <v>-264</v>
      </c>
      <c r="H530">
        <f t="shared" si="41"/>
        <v>-66</v>
      </c>
      <c r="I530">
        <f t="shared" si="42"/>
        <v>-22242</v>
      </c>
      <c r="J530">
        <f>C2+TRUNC(32*E530*COS(30/E530))</f>
        <v>1687</v>
      </c>
      <c r="K530">
        <f t="shared" si="43"/>
        <v>421</v>
      </c>
      <c r="L530">
        <f t="shared" si="44"/>
        <v>141877</v>
      </c>
      <c r="M530">
        <f t="shared" si="45"/>
        <v>21762822</v>
      </c>
      <c r="P530">
        <v>67</v>
      </c>
      <c r="Q530">
        <v>22579</v>
      </c>
      <c r="R530">
        <v>536</v>
      </c>
      <c r="S530">
        <v>180632</v>
      </c>
      <c r="T530">
        <v>56027404</v>
      </c>
      <c r="V530">
        <v>496</v>
      </c>
      <c r="W530">
        <v>167152</v>
      </c>
      <c r="X530">
        <v>-211</v>
      </c>
      <c r="Y530">
        <v>-71107</v>
      </c>
      <c r="Z530">
        <v>55603985</v>
      </c>
      <c r="AB530">
        <v>434</v>
      </c>
      <c r="AC530">
        <v>146258</v>
      </c>
      <c r="AD530">
        <v>-321</v>
      </c>
      <c r="AE530">
        <v>-108177</v>
      </c>
      <c r="AF530">
        <v>55464529</v>
      </c>
      <c r="AH530">
        <v>-432</v>
      </c>
      <c r="AI530">
        <v>-145584</v>
      </c>
      <c r="AJ530">
        <v>325</v>
      </c>
      <c r="AK530">
        <v>109525</v>
      </c>
      <c r="AL530">
        <v>56098613</v>
      </c>
      <c r="AN530">
        <v>-94</v>
      </c>
      <c r="AO530">
        <v>-31678</v>
      </c>
      <c r="AP530">
        <v>532</v>
      </c>
      <c r="AQ530">
        <v>179284</v>
      </c>
      <c r="AR530">
        <v>56028841</v>
      </c>
    </row>
    <row r="531" spans="5:44" x14ac:dyDescent="0.25">
      <c r="E531">
        <v>13</v>
      </c>
      <c r="F531">
        <v>528</v>
      </c>
      <c r="G531">
        <f>B2+TRUNC(32*E531*SIN(31/E531))</f>
        <v>-287</v>
      </c>
      <c r="H531">
        <f t="shared" si="41"/>
        <v>-72</v>
      </c>
      <c r="I531">
        <f t="shared" si="42"/>
        <v>-24264</v>
      </c>
      <c r="J531">
        <f>C2+TRUNC(32*E531*COS(31/E531))</f>
        <v>1664</v>
      </c>
      <c r="K531">
        <f t="shared" si="43"/>
        <v>416</v>
      </c>
      <c r="L531">
        <f t="shared" si="44"/>
        <v>140192</v>
      </c>
      <c r="M531">
        <f t="shared" si="45"/>
        <v>20812062</v>
      </c>
      <c r="P531">
        <v>102</v>
      </c>
      <c r="Q531">
        <v>34374</v>
      </c>
      <c r="R531">
        <v>531</v>
      </c>
      <c r="S531">
        <v>178947</v>
      </c>
      <c r="T531">
        <v>56120210</v>
      </c>
      <c r="V531">
        <v>528</v>
      </c>
      <c r="W531">
        <v>177936</v>
      </c>
      <c r="X531">
        <v>-112</v>
      </c>
      <c r="Y531">
        <v>-37744</v>
      </c>
      <c r="Z531">
        <v>55759577</v>
      </c>
      <c r="AB531">
        <v>484</v>
      </c>
      <c r="AC531">
        <v>163108</v>
      </c>
      <c r="AD531">
        <v>-239</v>
      </c>
      <c r="AE531">
        <v>-80543</v>
      </c>
      <c r="AF531">
        <v>55734227</v>
      </c>
      <c r="AH531">
        <v>-451</v>
      </c>
      <c r="AI531">
        <v>-151987</v>
      </c>
      <c r="AJ531">
        <v>300</v>
      </c>
      <c r="AK531">
        <v>101100</v>
      </c>
      <c r="AL531">
        <v>56387123</v>
      </c>
      <c r="AN531">
        <v>-247</v>
      </c>
      <c r="AO531">
        <v>-83239</v>
      </c>
      <c r="AP531">
        <v>481</v>
      </c>
      <c r="AQ531">
        <v>162097</v>
      </c>
      <c r="AR531">
        <v>56110214</v>
      </c>
    </row>
    <row r="532" spans="5:44" x14ac:dyDescent="0.25">
      <c r="E532">
        <v>13</v>
      </c>
      <c r="F532">
        <v>529</v>
      </c>
      <c r="G532">
        <f>B2+TRUNC(32*E532*SIN(32/E532))</f>
        <v>-311</v>
      </c>
      <c r="H532">
        <f t="shared" si="41"/>
        <v>-78</v>
      </c>
      <c r="I532">
        <f t="shared" si="42"/>
        <v>-26286</v>
      </c>
      <c r="J532">
        <f>C2+TRUNC(32*E532*COS(32/E532))</f>
        <v>1643</v>
      </c>
      <c r="K532">
        <f t="shared" si="43"/>
        <v>410</v>
      </c>
      <c r="L532">
        <f t="shared" si="44"/>
        <v>138170</v>
      </c>
      <c r="M532">
        <f t="shared" si="45"/>
        <v>20015530</v>
      </c>
      <c r="P532">
        <v>-39</v>
      </c>
      <c r="Q532">
        <v>-13143</v>
      </c>
      <c r="R532">
        <v>539</v>
      </c>
      <c r="S532">
        <v>181643</v>
      </c>
      <c r="T532">
        <v>56204817</v>
      </c>
      <c r="V532">
        <v>534</v>
      </c>
      <c r="W532">
        <v>179958</v>
      </c>
      <c r="X532">
        <v>-82</v>
      </c>
      <c r="Y532">
        <v>-27634</v>
      </c>
      <c r="Z532">
        <v>55785865</v>
      </c>
      <c r="AB532">
        <v>497</v>
      </c>
      <c r="AC532">
        <v>167489</v>
      </c>
      <c r="AD532">
        <v>-211</v>
      </c>
      <c r="AE532">
        <v>-71107</v>
      </c>
      <c r="AF532">
        <v>55753580</v>
      </c>
      <c r="AH532">
        <v>-417</v>
      </c>
      <c r="AI532">
        <v>-140529</v>
      </c>
      <c r="AJ532">
        <v>346</v>
      </c>
      <c r="AK532">
        <v>116602</v>
      </c>
      <c r="AL532">
        <v>56387387</v>
      </c>
      <c r="AN532">
        <v>-114</v>
      </c>
      <c r="AO532">
        <v>-38418</v>
      </c>
      <c r="AP532">
        <v>529</v>
      </c>
      <c r="AQ532">
        <v>178273</v>
      </c>
      <c r="AR532">
        <v>56155767</v>
      </c>
    </row>
    <row r="533" spans="5:44" x14ac:dyDescent="0.25">
      <c r="E533">
        <v>13</v>
      </c>
      <c r="F533">
        <v>530</v>
      </c>
      <c r="G533">
        <f>B2+TRUNC(32*E533*SIN(33/E533))</f>
        <v>-337</v>
      </c>
      <c r="H533">
        <f t="shared" si="41"/>
        <v>-85</v>
      </c>
      <c r="I533">
        <f t="shared" si="42"/>
        <v>-28645</v>
      </c>
      <c r="J533">
        <f>C2+TRUNC(32*E533*COS(33/E533))</f>
        <v>1624</v>
      </c>
      <c r="K533">
        <f t="shared" si="43"/>
        <v>406</v>
      </c>
      <c r="L533">
        <f t="shared" si="44"/>
        <v>136822</v>
      </c>
      <c r="M533">
        <f t="shared" si="45"/>
        <v>19373307</v>
      </c>
      <c r="P533">
        <v>57</v>
      </c>
      <c r="Q533">
        <v>19209</v>
      </c>
      <c r="R533">
        <v>539</v>
      </c>
      <c r="S533">
        <v>181643</v>
      </c>
      <c r="T533">
        <v>56788016</v>
      </c>
      <c r="V533">
        <v>537</v>
      </c>
      <c r="W533">
        <v>180969</v>
      </c>
      <c r="X533">
        <v>-70</v>
      </c>
      <c r="Y533">
        <v>-23590</v>
      </c>
      <c r="Z533">
        <v>56455194</v>
      </c>
      <c r="AB533">
        <v>478</v>
      </c>
      <c r="AC533">
        <v>161086</v>
      </c>
      <c r="AD533">
        <v>-251</v>
      </c>
      <c r="AE533">
        <v>-84587</v>
      </c>
      <c r="AF533">
        <v>55860173</v>
      </c>
      <c r="AH533">
        <v>-394</v>
      </c>
      <c r="AI533">
        <v>-132778</v>
      </c>
      <c r="AJ533">
        <v>372</v>
      </c>
      <c r="AK533">
        <v>125364</v>
      </c>
      <c r="AL533">
        <v>56416418</v>
      </c>
      <c r="AN533">
        <v>-206</v>
      </c>
      <c r="AO533">
        <v>-69422</v>
      </c>
      <c r="AP533">
        <v>501</v>
      </c>
      <c r="AQ533">
        <v>168837</v>
      </c>
      <c r="AR533">
        <v>56719575</v>
      </c>
    </row>
    <row r="534" spans="5:44" x14ac:dyDescent="0.25">
      <c r="E534">
        <v>13</v>
      </c>
      <c r="F534">
        <v>531</v>
      </c>
      <c r="G534">
        <f>B2+TRUNC(32*E534*SIN(34/E534))</f>
        <v>-364</v>
      </c>
      <c r="H534">
        <f t="shared" si="41"/>
        <v>-91</v>
      </c>
      <c r="I534">
        <f t="shared" si="42"/>
        <v>-30667</v>
      </c>
      <c r="J534">
        <f>C2+TRUNC(32*E534*COS(34/E534))</f>
        <v>1607</v>
      </c>
      <c r="K534">
        <f t="shared" si="43"/>
        <v>401</v>
      </c>
      <c r="L534">
        <f t="shared" si="44"/>
        <v>135137</v>
      </c>
      <c r="M534">
        <f t="shared" si="45"/>
        <v>18869571</v>
      </c>
      <c r="P534">
        <v>-9</v>
      </c>
      <c r="Q534">
        <v>-3033</v>
      </c>
      <c r="R534">
        <v>542</v>
      </c>
      <c r="S534">
        <v>182654</v>
      </c>
      <c r="T534">
        <v>56794310</v>
      </c>
      <c r="V534">
        <v>525</v>
      </c>
      <c r="W534">
        <v>176925</v>
      </c>
      <c r="X534">
        <v>-134</v>
      </c>
      <c r="Y534">
        <v>-45158</v>
      </c>
      <c r="Z534">
        <v>56661847</v>
      </c>
      <c r="AB534">
        <v>502</v>
      </c>
      <c r="AC534">
        <v>169174</v>
      </c>
      <c r="AD534">
        <v>-199</v>
      </c>
      <c r="AE534">
        <v>-67063</v>
      </c>
      <c r="AF534">
        <v>55977834</v>
      </c>
      <c r="AH534">
        <v>-446</v>
      </c>
      <c r="AI534">
        <v>-150302</v>
      </c>
      <c r="AJ534">
        <v>309</v>
      </c>
      <c r="AK534">
        <v>104133</v>
      </c>
      <c r="AL534">
        <v>56661269</v>
      </c>
      <c r="AN534">
        <v>-239</v>
      </c>
      <c r="AO534">
        <v>-80543</v>
      </c>
      <c r="AP534">
        <v>487</v>
      </c>
      <c r="AQ534">
        <v>164119</v>
      </c>
      <c r="AR534">
        <v>56806393</v>
      </c>
    </row>
    <row r="535" spans="5:44" x14ac:dyDescent="0.25">
      <c r="E535">
        <v>13</v>
      </c>
      <c r="F535">
        <v>532</v>
      </c>
      <c r="G535">
        <f>B2+TRUNC(32*E535*SIN(35/E535))</f>
        <v>-392</v>
      </c>
      <c r="H535">
        <f t="shared" si="41"/>
        <v>-98</v>
      </c>
      <c r="I535">
        <f t="shared" si="42"/>
        <v>-33026</v>
      </c>
      <c r="J535">
        <f>C2+TRUNC(32*E535*COS(35/E535))</f>
        <v>1592</v>
      </c>
      <c r="K535">
        <f t="shared" si="43"/>
        <v>398</v>
      </c>
      <c r="L535">
        <f t="shared" si="44"/>
        <v>134126</v>
      </c>
      <c r="M535">
        <f t="shared" si="45"/>
        <v>18498642</v>
      </c>
      <c r="P535">
        <v>93</v>
      </c>
      <c r="Q535">
        <v>31341</v>
      </c>
      <c r="R535">
        <v>534</v>
      </c>
      <c r="S535">
        <v>179958</v>
      </c>
      <c r="T535">
        <v>56795468</v>
      </c>
      <c r="V535">
        <v>541</v>
      </c>
      <c r="W535">
        <v>182317</v>
      </c>
      <c r="X535">
        <v>-31</v>
      </c>
      <c r="Y535">
        <v>-10447</v>
      </c>
      <c r="Z535">
        <v>56699622</v>
      </c>
      <c r="AB535">
        <v>516</v>
      </c>
      <c r="AC535">
        <v>173892</v>
      </c>
      <c r="AD535">
        <v>-162</v>
      </c>
      <c r="AE535">
        <v>-54594</v>
      </c>
      <c r="AF535">
        <v>56039118</v>
      </c>
      <c r="AH535">
        <v>-485</v>
      </c>
      <c r="AI535">
        <v>-163445</v>
      </c>
      <c r="AJ535">
        <v>244</v>
      </c>
      <c r="AK535">
        <v>82228</v>
      </c>
      <c r="AL535">
        <v>56706875</v>
      </c>
      <c r="AN535">
        <v>-143</v>
      </c>
      <c r="AO535">
        <v>-48191</v>
      </c>
      <c r="AP535">
        <v>523</v>
      </c>
      <c r="AQ535">
        <v>176251</v>
      </c>
      <c r="AR535">
        <v>56840019</v>
      </c>
    </row>
    <row r="536" spans="5:44" x14ac:dyDescent="0.25">
      <c r="E536">
        <v>13</v>
      </c>
      <c r="F536">
        <v>533</v>
      </c>
      <c r="G536">
        <f>B2+TRUNC(32*E536*SIN(36/E536))</f>
        <v>-421</v>
      </c>
      <c r="H536">
        <f t="shared" si="41"/>
        <v>-106</v>
      </c>
      <c r="I536">
        <f t="shared" si="42"/>
        <v>-35722</v>
      </c>
      <c r="J536">
        <f>C2+TRUNC(32*E536*COS(36/E536))</f>
        <v>1579</v>
      </c>
      <c r="K536">
        <f t="shared" si="43"/>
        <v>394</v>
      </c>
      <c r="L536">
        <f t="shared" si="44"/>
        <v>132778</v>
      </c>
      <c r="M536">
        <f t="shared" si="45"/>
        <v>18256573</v>
      </c>
      <c r="P536">
        <v>7</v>
      </c>
      <c r="Q536">
        <v>2359</v>
      </c>
      <c r="R536">
        <v>543</v>
      </c>
      <c r="S536">
        <v>182991</v>
      </c>
      <c r="T536">
        <v>56997547</v>
      </c>
      <c r="V536">
        <v>542</v>
      </c>
      <c r="W536">
        <v>182654</v>
      </c>
      <c r="X536">
        <v>-13</v>
      </c>
      <c r="Y536">
        <v>-4381</v>
      </c>
      <c r="Z536">
        <v>56718057</v>
      </c>
      <c r="AB536">
        <v>459</v>
      </c>
      <c r="AC536">
        <v>154683</v>
      </c>
      <c r="AD536">
        <v>-285</v>
      </c>
      <c r="AE536">
        <v>-96045</v>
      </c>
      <c r="AF536">
        <v>56051982</v>
      </c>
      <c r="AH536">
        <v>-507</v>
      </c>
      <c r="AI536">
        <v>-170859</v>
      </c>
      <c r="AJ536">
        <v>193</v>
      </c>
      <c r="AK536">
        <v>65041</v>
      </c>
      <c r="AL536">
        <v>56738375</v>
      </c>
      <c r="AN536">
        <v>-144</v>
      </c>
      <c r="AO536">
        <v>-48528</v>
      </c>
      <c r="AP536">
        <v>523</v>
      </c>
      <c r="AQ536">
        <v>176251</v>
      </c>
      <c r="AR536">
        <v>56849790</v>
      </c>
    </row>
    <row r="537" spans="5:44" x14ac:dyDescent="0.25">
      <c r="E537">
        <v>13</v>
      </c>
      <c r="F537">
        <v>534</v>
      </c>
      <c r="G537">
        <f>B2+TRUNC(32*E537*SIN(37/E537))</f>
        <v>-451</v>
      </c>
      <c r="H537">
        <f t="shared" si="41"/>
        <v>-113</v>
      </c>
      <c r="I537">
        <f t="shared" si="42"/>
        <v>-38081</v>
      </c>
      <c r="J537">
        <f>C2+TRUNC(32*E537*COS(37/E537))</f>
        <v>1569</v>
      </c>
      <c r="K537">
        <f t="shared" si="43"/>
        <v>392</v>
      </c>
      <c r="L537">
        <f t="shared" si="44"/>
        <v>132104</v>
      </c>
      <c r="M537">
        <f t="shared" si="45"/>
        <v>18183906</v>
      </c>
      <c r="P537">
        <v>-102</v>
      </c>
      <c r="Q537">
        <v>-34374</v>
      </c>
      <c r="R537">
        <v>533</v>
      </c>
      <c r="S537">
        <v>179621</v>
      </c>
      <c r="T537">
        <v>57003514</v>
      </c>
      <c r="V537">
        <v>515</v>
      </c>
      <c r="W537">
        <v>173555</v>
      </c>
      <c r="X537">
        <v>-171</v>
      </c>
      <c r="Y537">
        <v>-57627</v>
      </c>
      <c r="Z537">
        <v>56727673</v>
      </c>
      <c r="AB537">
        <v>440</v>
      </c>
      <c r="AC537">
        <v>148280</v>
      </c>
      <c r="AD537">
        <v>-314</v>
      </c>
      <c r="AE537">
        <v>-105818</v>
      </c>
      <c r="AF537">
        <v>56062212</v>
      </c>
      <c r="AH537">
        <v>-501</v>
      </c>
      <c r="AI537">
        <v>-168837</v>
      </c>
      <c r="AJ537">
        <v>209</v>
      </c>
      <c r="AK537">
        <v>70433</v>
      </c>
      <c r="AL537">
        <v>56741195</v>
      </c>
      <c r="AN537">
        <v>-160</v>
      </c>
      <c r="AO537">
        <v>-53920</v>
      </c>
      <c r="AP537">
        <v>519</v>
      </c>
      <c r="AQ537">
        <v>174903</v>
      </c>
      <c r="AR537">
        <v>56925093</v>
      </c>
    </row>
    <row r="538" spans="5:44" x14ac:dyDescent="0.25">
      <c r="E538">
        <v>13</v>
      </c>
      <c r="F538">
        <v>535</v>
      </c>
      <c r="G538">
        <f>B2+TRUNC(32*E538*SIN(38/E538))</f>
        <v>-482</v>
      </c>
      <c r="H538">
        <f t="shared" si="41"/>
        <v>-121</v>
      </c>
      <c r="I538">
        <f t="shared" si="42"/>
        <v>-40777</v>
      </c>
      <c r="J538">
        <f>C2+TRUNC(32*E538*COS(38/E538))</f>
        <v>1560</v>
      </c>
      <c r="K538">
        <f t="shared" si="43"/>
        <v>390</v>
      </c>
      <c r="L538">
        <f t="shared" si="44"/>
        <v>131430</v>
      </c>
      <c r="M538">
        <f t="shared" si="45"/>
        <v>18194305</v>
      </c>
      <c r="P538">
        <v>-85</v>
      </c>
      <c r="Q538">
        <v>-28645</v>
      </c>
      <c r="R538">
        <v>536</v>
      </c>
      <c r="S538">
        <v>180632</v>
      </c>
      <c r="T538">
        <v>57109530</v>
      </c>
      <c r="V538">
        <v>542</v>
      </c>
      <c r="W538">
        <v>182654</v>
      </c>
      <c r="X538">
        <v>-22</v>
      </c>
      <c r="Y538">
        <v>-7414</v>
      </c>
      <c r="Z538">
        <v>56729794</v>
      </c>
      <c r="AB538">
        <v>525</v>
      </c>
      <c r="AC538">
        <v>176925</v>
      </c>
      <c r="AD538">
        <v>-129</v>
      </c>
      <c r="AE538">
        <v>-43473</v>
      </c>
      <c r="AF538">
        <v>56107841</v>
      </c>
      <c r="AH538">
        <v>-493</v>
      </c>
      <c r="AI538">
        <v>-166141</v>
      </c>
      <c r="AJ538">
        <v>226</v>
      </c>
      <c r="AK538">
        <v>76162</v>
      </c>
      <c r="AL538">
        <v>56825858</v>
      </c>
      <c r="AN538">
        <v>-52</v>
      </c>
      <c r="AO538">
        <v>-17524</v>
      </c>
      <c r="AP538">
        <v>540</v>
      </c>
      <c r="AQ538">
        <v>181980</v>
      </c>
      <c r="AR538">
        <v>57056993</v>
      </c>
    </row>
    <row r="539" spans="5:44" x14ac:dyDescent="0.25">
      <c r="E539">
        <v>13</v>
      </c>
      <c r="F539">
        <v>536</v>
      </c>
      <c r="G539">
        <f>B2+TRUNC(32*E539*SIN(39/E539))</f>
        <v>-514</v>
      </c>
      <c r="H539">
        <f t="shared" si="41"/>
        <v>-129</v>
      </c>
      <c r="I539">
        <f t="shared" si="42"/>
        <v>-43473</v>
      </c>
      <c r="J539">
        <f>C2+TRUNC(32*E539*COS(39/E539))</f>
        <v>1555</v>
      </c>
      <c r="K539">
        <f t="shared" si="43"/>
        <v>388</v>
      </c>
      <c r="L539">
        <f t="shared" si="44"/>
        <v>130756</v>
      </c>
      <c r="M539">
        <f t="shared" si="45"/>
        <v>18417432</v>
      </c>
      <c r="P539">
        <v>-119</v>
      </c>
      <c r="Q539">
        <v>-40103</v>
      </c>
      <c r="R539">
        <v>530</v>
      </c>
      <c r="S539">
        <v>178610</v>
      </c>
      <c r="T539">
        <v>57112892</v>
      </c>
      <c r="V539">
        <v>541</v>
      </c>
      <c r="W539">
        <v>182317</v>
      </c>
      <c r="X539">
        <v>-40</v>
      </c>
      <c r="Y539">
        <v>-13480</v>
      </c>
      <c r="Z539">
        <v>56739701</v>
      </c>
      <c r="AB539">
        <v>466</v>
      </c>
      <c r="AC539">
        <v>157042</v>
      </c>
      <c r="AD539">
        <v>-277</v>
      </c>
      <c r="AE539">
        <v>-93349</v>
      </c>
      <c r="AF539">
        <v>56728734</v>
      </c>
      <c r="AH539">
        <v>-440</v>
      </c>
      <c r="AI539">
        <v>-148280</v>
      </c>
      <c r="AJ539">
        <v>318</v>
      </c>
      <c r="AK539">
        <v>107166</v>
      </c>
      <c r="AL539">
        <v>56841104</v>
      </c>
      <c r="AN539">
        <v>-35</v>
      </c>
      <c r="AO539">
        <v>-11795</v>
      </c>
      <c r="AP539">
        <v>542</v>
      </c>
      <c r="AQ539">
        <v>182654</v>
      </c>
      <c r="AR539">
        <v>57119857</v>
      </c>
    </row>
    <row r="540" spans="5:44" x14ac:dyDescent="0.25">
      <c r="E540">
        <v>13</v>
      </c>
      <c r="F540">
        <v>537</v>
      </c>
      <c r="G540">
        <f>B2+TRUNC(32*E540*SIN(40/E540))</f>
        <v>-546</v>
      </c>
      <c r="H540">
        <f t="shared" si="41"/>
        <v>-137</v>
      </c>
      <c r="I540">
        <f t="shared" si="42"/>
        <v>-46169</v>
      </c>
      <c r="J540">
        <f>C2+TRUNC(32*E540*COS(40/E540))</f>
        <v>1551</v>
      </c>
      <c r="K540">
        <f t="shared" si="43"/>
        <v>387</v>
      </c>
      <c r="L540">
        <f t="shared" si="44"/>
        <v>130419</v>
      </c>
      <c r="M540">
        <f t="shared" si="45"/>
        <v>18713819</v>
      </c>
      <c r="P540">
        <v>-26</v>
      </c>
      <c r="Q540">
        <v>-8762</v>
      </c>
      <c r="R540">
        <v>543</v>
      </c>
      <c r="S540">
        <v>182991</v>
      </c>
      <c r="T540">
        <v>57220994</v>
      </c>
      <c r="V540">
        <v>520</v>
      </c>
      <c r="W540">
        <v>175240</v>
      </c>
      <c r="X540">
        <v>-153</v>
      </c>
      <c r="Y540">
        <v>-51561</v>
      </c>
      <c r="Z540">
        <v>56744160</v>
      </c>
      <c r="AB540">
        <v>447</v>
      </c>
      <c r="AC540">
        <v>150639</v>
      </c>
      <c r="AD540">
        <v>-307</v>
      </c>
      <c r="AE540">
        <v>-103459</v>
      </c>
      <c r="AF540">
        <v>56755249</v>
      </c>
      <c r="AH540">
        <v>-471</v>
      </c>
      <c r="AI540">
        <v>-158727</v>
      </c>
      <c r="AJ540">
        <v>271</v>
      </c>
      <c r="AK540">
        <v>91327</v>
      </c>
      <c r="AL540">
        <v>56868901</v>
      </c>
      <c r="AN540">
        <v>-69</v>
      </c>
      <c r="AO540">
        <v>-23253</v>
      </c>
      <c r="AP540">
        <v>539</v>
      </c>
      <c r="AQ540">
        <v>181643</v>
      </c>
      <c r="AR540">
        <v>57141794</v>
      </c>
    </row>
    <row r="541" spans="5:44" x14ac:dyDescent="0.25">
      <c r="E541">
        <v>13</v>
      </c>
      <c r="F541">
        <v>538</v>
      </c>
      <c r="G541">
        <f>B2+TRUNC(32*E541*SIN(41/E541))</f>
        <v>-577</v>
      </c>
      <c r="H541">
        <f t="shared" si="41"/>
        <v>-145</v>
      </c>
      <c r="I541">
        <f t="shared" si="42"/>
        <v>-48865</v>
      </c>
      <c r="J541">
        <f>C2+TRUNC(32*E541*COS(41/E541))</f>
        <v>1551</v>
      </c>
      <c r="K541">
        <f t="shared" si="43"/>
        <v>387</v>
      </c>
      <c r="L541">
        <f t="shared" si="44"/>
        <v>130419</v>
      </c>
      <c r="M541">
        <f t="shared" si="45"/>
        <v>19198839</v>
      </c>
      <c r="P541">
        <v>-1</v>
      </c>
      <c r="Q541">
        <v>-337</v>
      </c>
      <c r="R541">
        <v>543</v>
      </c>
      <c r="S541">
        <v>182991</v>
      </c>
      <c r="T541">
        <v>57290148</v>
      </c>
      <c r="V541">
        <v>540</v>
      </c>
      <c r="W541">
        <v>181980</v>
      </c>
      <c r="X541">
        <v>-49</v>
      </c>
      <c r="Y541">
        <v>-16513</v>
      </c>
      <c r="Z541">
        <v>56751199</v>
      </c>
      <c r="AB541">
        <v>514</v>
      </c>
      <c r="AC541">
        <v>173218</v>
      </c>
      <c r="AD541">
        <v>-172</v>
      </c>
      <c r="AE541">
        <v>-57964</v>
      </c>
      <c r="AF541">
        <v>56760143</v>
      </c>
      <c r="AH541">
        <v>-463</v>
      </c>
      <c r="AI541">
        <v>-156031</v>
      </c>
      <c r="AJ541">
        <v>284</v>
      </c>
      <c r="AK541">
        <v>95708</v>
      </c>
      <c r="AL541">
        <v>56884056</v>
      </c>
      <c r="AN541">
        <v>-128</v>
      </c>
      <c r="AO541">
        <v>-43136</v>
      </c>
      <c r="AP541">
        <v>528</v>
      </c>
      <c r="AQ541">
        <v>177936</v>
      </c>
      <c r="AR541">
        <v>57150430</v>
      </c>
    </row>
    <row r="542" spans="5:44" x14ac:dyDescent="0.25">
      <c r="E542">
        <v>13</v>
      </c>
      <c r="F542">
        <v>539</v>
      </c>
      <c r="G542">
        <f>B2+TRUNC(32*E542*SIN(42/E542))</f>
        <v>-609</v>
      </c>
      <c r="H542">
        <f t="shared" si="41"/>
        <v>-153</v>
      </c>
      <c r="I542">
        <f t="shared" si="42"/>
        <v>-51561</v>
      </c>
      <c r="J542">
        <f>C2+TRUNC(32*E542*COS(42/E542))</f>
        <v>1552</v>
      </c>
      <c r="K542">
        <f t="shared" si="43"/>
        <v>388</v>
      </c>
      <c r="L542">
        <f t="shared" si="44"/>
        <v>130756</v>
      </c>
      <c r="M542">
        <f t="shared" si="45"/>
        <v>19778797</v>
      </c>
      <c r="P542">
        <v>-67</v>
      </c>
      <c r="Q542">
        <v>-22579</v>
      </c>
      <c r="R542">
        <v>539</v>
      </c>
      <c r="S542">
        <v>181643</v>
      </c>
      <c r="T542">
        <v>57311101</v>
      </c>
      <c r="V542">
        <v>539</v>
      </c>
      <c r="W542">
        <v>181643</v>
      </c>
      <c r="X542">
        <v>-59</v>
      </c>
      <c r="Y542">
        <v>-19883</v>
      </c>
      <c r="Z542">
        <v>56751392</v>
      </c>
      <c r="AB542">
        <v>524</v>
      </c>
      <c r="AC542">
        <v>176588</v>
      </c>
      <c r="AD542">
        <v>-138</v>
      </c>
      <c r="AE542">
        <v>-46506</v>
      </c>
      <c r="AF542">
        <v>56776876</v>
      </c>
      <c r="AH542">
        <v>-513</v>
      </c>
      <c r="AI542">
        <v>-172881</v>
      </c>
      <c r="AJ542">
        <v>177</v>
      </c>
      <c r="AK542">
        <v>59649</v>
      </c>
      <c r="AL542">
        <v>56907204</v>
      </c>
      <c r="AN542">
        <v>-152</v>
      </c>
      <c r="AO542">
        <v>-51224</v>
      </c>
      <c r="AP542">
        <v>522</v>
      </c>
      <c r="AQ542">
        <v>175914</v>
      </c>
      <c r="AR542">
        <v>57230871</v>
      </c>
    </row>
    <row r="543" spans="5:44" x14ac:dyDescent="0.25">
      <c r="E543">
        <v>13</v>
      </c>
      <c r="F543">
        <v>540</v>
      </c>
      <c r="G543">
        <f>B2+TRUNC(32*E543*SIN(43/E543))</f>
        <v>-640</v>
      </c>
      <c r="H543">
        <f t="shared" si="41"/>
        <v>-160</v>
      </c>
      <c r="I543">
        <f t="shared" si="42"/>
        <v>-53920</v>
      </c>
      <c r="J543">
        <f>C2+TRUNC(32*E543*COS(43/E543))</f>
        <v>1556</v>
      </c>
      <c r="K543">
        <f t="shared" si="43"/>
        <v>389</v>
      </c>
      <c r="L543">
        <f t="shared" si="44"/>
        <v>131093</v>
      </c>
      <c r="M543">
        <f t="shared" si="45"/>
        <v>20513449</v>
      </c>
      <c r="P543">
        <v>126</v>
      </c>
      <c r="Q543">
        <v>42462</v>
      </c>
      <c r="R543">
        <v>529</v>
      </c>
      <c r="S543">
        <v>178273</v>
      </c>
      <c r="T543">
        <v>57383776</v>
      </c>
      <c r="V543">
        <v>509</v>
      </c>
      <c r="W543">
        <v>171533</v>
      </c>
      <c r="X543">
        <v>-187</v>
      </c>
      <c r="Y543">
        <v>-63019</v>
      </c>
      <c r="Z543">
        <v>56764121</v>
      </c>
      <c r="AB543">
        <v>496</v>
      </c>
      <c r="AC543">
        <v>167152</v>
      </c>
      <c r="AD543">
        <v>-219</v>
      </c>
      <c r="AE543">
        <v>-73803</v>
      </c>
      <c r="AF543">
        <v>56840622</v>
      </c>
      <c r="AH543">
        <v>-401</v>
      </c>
      <c r="AI543">
        <v>-135137</v>
      </c>
      <c r="AJ543">
        <v>366</v>
      </c>
      <c r="AK543">
        <v>123342</v>
      </c>
      <c r="AL543">
        <v>57073745</v>
      </c>
      <c r="AN543">
        <v>-88</v>
      </c>
      <c r="AO543">
        <v>-29656</v>
      </c>
      <c r="AP543">
        <v>536</v>
      </c>
      <c r="AQ543">
        <v>180632</v>
      </c>
      <c r="AR543">
        <v>57308775</v>
      </c>
    </row>
    <row r="544" spans="5:44" x14ac:dyDescent="0.25">
      <c r="E544">
        <v>13</v>
      </c>
      <c r="F544">
        <v>541</v>
      </c>
      <c r="G544">
        <f>B2+TRUNC(32*E544*SIN(44/E544))</f>
        <v>-672</v>
      </c>
      <c r="H544">
        <f t="shared" si="41"/>
        <v>-168</v>
      </c>
      <c r="I544">
        <f t="shared" si="42"/>
        <v>-56616</v>
      </c>
      <c r="J544">
        <f>C2+TRUNC(32*E544*COS(44/E544))</f>
        <v>1563</v>
      </c>
      <c r="K544">
        <f t="shared" si="43"/>
        <v>390</v>
      </c>
      <c r="L544">
        <f t="shared" si="44"/>
        <v>131430</v>
      </c>
      <c r="M544">
        <f t="shared" si="45"/>
        <v>21448798</v>
      </c>
      <c r="P544">
        <v>0</v>
      </c>
      <c r="Q544">
        <v>0</v>
      </c>
      <c r="R544">
        <v>544</v>
      </c>
      <c r="S544">
        <v>183328</v>
      </c>
      <c r="T544">
        <v>57395194</v>
      </c>
      <c r="V544">
        <v>542</v>
      </c>
      <c r="W544">
        <v>182654</v>
      </c>
      <c r="X544">
        <v>-4</v>
      </c>
      <c r="Y544">
        <v>-1348</v>
      </c>
      <c r="Z544">
        <v>56769497</v>
      </c>
      <c r="AB544">
        <v>490</v>
      </c>
      <c r="AC544">
        <v>165130</v>
      </c>
      <c r="AD544">
        <v>-233</v>
      </c>
      <c r="AE544">
        <v>-78521</v>
      </c>
      <c r="AF544">
        <v>56891297</v>
      </c>
      <c r="AH544">
        <v>-467</v>
      </c>
      <c r="AI544">
        <v>-157379</v>
      </c>
      <c r="AJ544">
        <v>278</v>
      </c>
      <c r="AK544">
        <v>93686</v>
      </c>
      <c r="AL544">
        <v>57230871</v>
      </c>
      <c r="AN544">
        <v>-270</v>
      </c>
      <c r="AO544">
        <v>-90990</v>
      </c>
      <c r="AP544">
        <v>472</v>
      </c>
      <c r="AQ544">
        <v>159064</v>
      </c>
      <c r="AR544">
        <v>57375995</v>
      </c>
    </row>
    <row r="545" spans="5:44" x14ac:dyDescent="0.25">
      <c r="E545">
        <v>13</v>
      </c>
      <c r="F545">
        <v>542</v>
      </c>
      <c r="G545">
        <f>B2+TRUNC(32*E545*SIN(45/E545))</f>
        <v>-702</v>
      </c>
      <c r="H545">
        <f t="shared" si="41"/>
        <v>-176</v>
      </c>
      <c r="I545">
        <f t="shared" si="42"/>
        <v>-59312</v>
      </c>
      <c r="J545">
        <f>C2+TRUNC(32*E545*COS(45/E545))</f>
        <v>1572</v>
      </c>
      <c r="K545">
        <f t="shared" si="43"/>
        <v>393</v>
      </c>
      <c r="L545">
        <f t="shared" si="44"/>
        <v>132441</v>
      </c>
      <c r="M545">
        <f t="shared" si="45"/>
        <v>22490175</v>
      </c>
      <c r="P545">
        <v>84</v>
      </c>
      <c r="Q545">
        <v>28308</v>
      </c>
      <c r="R545">
        <v>537</v>
      </c>
      <c r="S545">
        <v>180969</v>
      </c>
      <c r="T545">
        <v>57509702</v>
      </c>
      <c r="V545">
        <v>542</v>
      </c>
      <c r="W545">
        <v>182654</v>
      </c>
      <c r="X545">
        <v>5</v>
      </c>
      <c r="Y545">
        <v>1685</v>
      </c>
      <c r="Z545">
        <v>56879133</v>
      </c>
      <c r="AB545">
        <v>494</v>
      </c>
      <c r="AC545">
        <v>166478</v>
      </c>
      <c r="AD545">
        <v>-227</v>
      </c>
      <c r="AE545">
        <v>-76499</v>
      </c>
      <c r="AF545">
        <v>57311174</v>
      </c>
      <c r="AH545">
        <v>-424</v>
      </c>
      <c r="AI545">
        <v>-142888</v>
      </c>
      <c r="AJ545">
        <v>340</v>
      </c>
      <c r="AK545">
        <v>114580</v>
      </c>
      <c r="AL545">
        <v>57244041</v>
      </c>
      <c r="AN545">
        <v>-197</v>
      </c>
      <c r="AO545">
        <v>-66389</v>
      </c>
      <c r="AP545">
        <v>507</v>
      </c>
      <c r="AQ545">
        <v>170859</v>
      </c>
      <c r="AR545">
        <v>57386976</v>
      </c>
    </row>
    <row r="546" spans="5:44" x14ac:dyDescent="0.25">
      <c r="E546">
        <v>13</v>
      </c>
      <c r="F546">
        <v>543</v>
      </c>
      <c r="G546">
        <f>B2+TRUNC(32*E546*SIN(46/E546))</f>
        <v>-732</v>
      </c>
      <c r="H546">
        <f t="shared" si="41"/>
        <v>-183</v>
      </c>
      <c r="I546">
        <f t="shared" si="42"/>
        <v>-61671</v>
      </c>
      <c r="J546">
        <f>C2+TRUNC(32*E546*COS(46/E546))</f>
        <v>1583</v>
      </c>
      <c r="K546">
        <f t="shared" si="43"/>
        <v>395</v>
      </c>
      <c r="L546">
        <f t="shared" si="44"/>
        <v>133115</v>
      </c>
      <c r="M546">
        <f t="shared" si="45"/>
        <v>23685166</v>
      </c>
      <c r="P546">
        <v>47</v>
      </c>
      <c r="Q546">
        <v>15839</v>
      </c>
      <c r="R546">
        <v>542</v>
      </c>
      <c r="S546">
        <v>182654</v>
      </c>
      <c r="T546">
        <v>57514750</v>
      </c>
      <c r="V546">
        <v>535</v>
      </c>
      <c r="W546">
        <v>180295</v>
      </c>
      <c r="X546">
        <v>-89</v>
      </c>
      <c r="Y546">
        <v>-29993</v>
      </c>
      <c r="Z546">
        <v>56909521</v>
      </c>
      <c r="AB546">
        <v>428</v>
      </c>
      <c r="AC546">
        <v>144236</v>
      </c>
      <c r="AD546">
        <v>-336</v>
      </c>
      <c r="AE546">
        <v>-113232</v>
      </c>
      <c r="AF546">
        <v>57338818</v>
      </c>
      <c r="AH546">
        <v>-520</v>
      </c>
      <c r="AI546">
        <v>-175240</v>
      </c>
      <c r="AJ546">
        <v>161</v>
      </c>
      <c r="AK546">
        <v>54257</v>
      </c>
      <c r="AL546">
        <v>57336104</v>
      </c>
      <c r="AN546">
        <v>-231</v>
      </c>
      <c r="AO546">
        <v>-77847</v>
      </c>
      <c r="AP546">
        <v>492</v>
      </c>
      <c r="AQ546">
        <v>165804</v>
      </c>
      <c r="AR546">
        <v>57438694</v>
      </c>
    </row>
    <row r="547" spans="5:44" x14ac:dyDescent="0.25">
      <c r="E547">
        <v>13</v>
      </c>
      <c r="F547">
        <v>544</v>
      </c>
      <c r="G547">
        <f>B2+TRUNC(32*E547*SIN(47/E547))</f>
        <v>-761</v>
      </c>
      <c r="H547">
        <f t="shared" si="41"/>
        <v>-191</v>
      </c>
      <c r="I547">
        <f t="shared" si="42"/>
        <v>-64367</v>
      </c>
      <c r="J547">
        <f>C2+TRUNC(32*E547*COS(47/E547))</f>
        <v>1596</v>
      </c>
      <c r="K547">
        <f t="shared" si="43"/>
        <v>399</v>
      </c>
      <c r="L547">
        <f t="shared" si="44"/>
        <v>134463</v>
      </c>
      <c r="M547">
        <f t="shared" si="45"/>
        <v>25021396</v>
      </c>
      <c r="P547">
        <v>-47</v>
      </c>
      <c r="Q547">
        <v>-15839</v>
      </c>
      <c r="R547">
        <v>542</v>
      </c>
      <c r="S547">
        <v>182654</v>
      </c>
      <c r="T547">
        <v>57514750</v>
      </c>
      <c r="V547">
        <v>532</v>
      </c>
      <c r="W547">
        <v>179284</v>
      </c>
      <c r="X547">
        <v>-105</v>
      </c>
      <c r="Y547">
        <v>-35385</v>
      </c>
      <c r="Z547">
        <v>56933302</v>
      </c>
      <c r="AB547">
        <v>533</v>
      </c>
      <c r="AC547">
        <v>179621</v>
      </c>
      <c r="AD547">
        <v>-105</v>
      </c>
      <c r="AE547">
        <v>-35385</v>
      </c>
      <c r="AF547">
        <v>57366348</v>
      </c>
      <c r="AH547">
        <v>-480</v>
      </c>
      <c r="AI547">
        <v>-161760</v>
      </c>
      <c r="AJ547">
        <v>257</v>
      </c>
      <c r="AK547">
        <v>86609</v>
      </c>
      <c r="AL547">
        <v>57464889</v>
      </c>
      <c r="AN547">
        <v>-107</v>
      </c>
      <c r="AO547">
        <v>-36059</v>
      </c>
      <c r="AP547">
        <v>533</v>
      </c>
      <c r="AQ547">
        <v>179621</v>
      </c>
      <c r="AR547">
        <v>57509799</v>
      </c>
    </row>
    <row r="548" spans="5:44" x14ac:dyDescent="0.25">
      <c r="E548">
        <v>13</v>
      </c>
      <c r="F548">
        <v>545</v>
      </c>
      <c r="G548">
        <f>B2+TRUNC(32*E548*SIN(48/E548))</f>
        <v>-789</v>
      </c>
      <c r="H548">
        <f t="shared" si="41"/>
        <v>-198</v>
      </c>
      <c r="I548">
        <f t="shared" si="42"/>
        <v>-66726</v>
      </c>
      <c r="J548">
        <f>C2+TRUNC(32*E548*COS(48/E548))</f>
        <v>1612</v>
      </c>
      <c r="K548">
        <f t="shared" si="43"/>
        <v>403</v>
      </c>
      <c r="L548">
        <f t="shared" si="44"/>
        <v>135811</v>
      </c>
      <c r="M548">
        <f t="shared" si="45"/>
        <v>26560664</v>
      </c>
      <c r="P548">
        <v>118</v>
      </c>
      <c r="Q548">
        <v>39766</v>
      </c>
      <c r="R548">
        <v>532</v>
      </c>
      <c r="S548">
        <v>179284</v>
      </c>
      <c r="T548">
        <v>57915022</v>
      </c>
      <c r="V548">
        <v>542</v>
      </c>
      <c r="W548">
        <v>182654</v>
      </c>
      <c r="X548">
        <v>13</v>
      </c>
      <c r="Y548">
        <v>4381</v>
      </c>
      <c r="Z548">
        <v>56939870</v>
      </c>
      <c r="AB548">
        <v>473</v>
      </c>
      <c r="AC548">
        <v>159401</v>
      </c>
      <c r="AD548">
        <v>-269</v>
      </c>
      <c r="AE548">
        <v>-90653</v>
      </c>
      <c r="AF548">
        <v>57390394</v>
      </c>
      <c r="AH548">
        <v>-409</v>
      </c>
      <c r="AI548">
        <v>-137833</v>
      </c>
      <c r="AJ548">
        <v>361</v>
      </c>
      <c r="AK548">
        <v>121657</v>
      </c>
      <c r="AL548">
        <v>57883903</v>
      </c>
      <c r="AN548">
        <v>-174</v>
      </c>
      <c r="AO548">
        <v>-58638</v>
      </c>
      <c r="AP548">
        <v>516</v>
      </c>
      <c r="AQ548">
        <v>173892</v>
      </c>
      <c r="AR548">
        <v>57894178</v>
      </c>
    </row>
    <row r="549" spans="5:44" x14ac:dyDescent="0.25">
      <c r="E549">
        <v>13</v>
      </c>
      <c r="F549">
        <v>546</v>
      </c>
      <c r="G549">
        <f>B2+TRUNC(32*E549*SIN(49/E549))</f>
        <v>-816</v>
      </c>
      <c r="H549">
        <f t="shared" si="41"/>
        <v>-204</v>
      </c>
      <c r="I549">
        <f t="shared" si="42"/>
        <v>-68748</v>
      </c>
      <c r="J549">
        <f>C2+TRUNC(32*E549*COS(49/E549))</f>
        <v>1630</v>
      </c>
      <c r="K549">
        <f t="shared" si="43"/>
        <v>407</v>
      </c>
      <c r="L549">
        <f t="shared" si="44"/>
        <v>137159</v>
      </c>
      <c r="M549">
        <f t="shared" si="45"/>
        <v>28264211</v>
      </c>
      <c r="P549">
        <v>35</v>
      </c>
      <c r="Q549">
        <v>11795</v>
      </c>
      <c r="R549">
        <v>544</v>
      </c>
      <c r="S549">
        <v>183328</v>
      </c>
      <c r="T549">
        <v>57991100</v>
      </c>
      <c r="V549">
        <v>503</v>
      </c>
      <c r="W549">
        <v>169511</v>
      </c>
      <c r="X549">
        <v>-203</v>
      </c>
      <c r="Y549">
        <v>-68411</v>
      </c>
      <c r="Z549">
        <v>57022288</v>
      </c>
      <c r="AB549">
        <v>512</v>
      </c>
      <c r="AC549">
        <v>172544</v>
      </c>
      <c r="AD549">
        <v>-183</v>
      </c>
      <c r="AE549">
        <v>-61671</v>
      </c>
      <c r="AF549">
        <v>57440901</v>
      </c>
      <c r="AH549">
        <v>-491</v>
      </c>
      <c r="AI549">
        <v>-165467</v>
      </c>
      <c r="AJ549">
        <v>239</v>
      </c>
      <c r="AK549">
        <v>80543</v>
      </c>
      <c r="AL549">
        <v>58085859</v>
      </c>
      <c r="AN549">
        <v>-186</v>
      </c>
      <c r="AO549">
        <v>-62682</v>
      </c>
      <c r="AP549">
        <v>512</v>
      </c>
      <c r="AQ549">
        <v>172544</v>
      </c>
      <c r="AR549">
        <v>57906888</v>
      </c>
    </row>
    <row r="550" spans="5:44" x14ac:dyDescent="0.25">
      <c r="E550">
        <v>13</v>
      </c>
      <c r="F550">
        <v>547</v>
      </c>
      <c r="G550">
        <f>B2+TRUNC(32*E550*SIN(50/E550))</f>
        <v>-841</v>
      </c>
      <c r="H550">
        <f t="shared" si="41"/>
        <v>-211</v>
      </c>
      <c r="I550">
        <f t="shared" si="42"/>
        <v>-71107</v>
      </c>
      <c r="J550">
        <f>C2+TRUNC(32*E550*COS(50/E550))</f>
        <v>1650</v>
      </c>
      <c r="K550">
        <f t="shared" si="43"/>
        <v>412</v>
      </c>
      <c r="L550">
        <f t="shared" si="44"/>
        <v>138844</v>
      </c>
      <c r="M550">
        <f t="shared" si="45"/>
        <v>30114298</v>
      </c>
      <c r="P550">
        <v>22</v>
      </c>
      <c r="Q550">
        <v>7414</v>
      </c>
      <c r="R550">
        <v>545</v>
      </c>
      <c r="S550">
        <v>183665</v>
      </c>
      <c r="T550">
        <v>58015642</v>
      </c>
      <c r="V550">
        <v>543</v>
      </c>
      <c r="W550">
        <v>182991</v>
      </c>
      <c r="X550">
        <v>22</v>
      </c>
      <c r="Y550">
        <v>7414</v>
      </c>
      <c r="Z550">
        <v>57161535</v>
      </c>
      <c r="AB550">
        <v>454</v>
      </c>
      <c r="AC550">
        <v>152998</v>
      </c>
      <c r="AD550">
        <v>-300</v>
      </c>
      <c r="AE550">
        <v>-101100</v>
      </c>
      <c r="AF550">
        <v>57465035</v>
      </c>
      <c r="AH550">
        <v>-432</v>
      </c>
      <c r="AI550">
        <v>-145584</v>
      </c>
      <c r="AJ550">
        <v>333</v>
      </c>
      <c r="AK550">
        <v>112221</v>
      </c>
      <c r="AL550">
        <v>58138551</v>
      </c>
      <c r="AN550">
        <v>-262</v>
      </c>
      <c r="AO550">
        <v>-88294</v>
      </c>
      <c r="AP550">
        <v>478</v>
      </c>
      <c r="AQ550">
        <v>161086</v>
      </c>
      <c r="AR550">
        <v>57951630</v>
      </c>
    </row>
    <row r="551" spans="5:44" x14ac:dyDescent="0.25">
      <c r="E551">
        <v>13</v>
      </c>
      <c r="F551">
        <v>548</v>
      </c>
      <c r="G551">
        <f>B2+TRUNC(32*E551*SIN(51/E551))</f>
        <v>-865</v>
      </c>
      <c r="H551">
        <f t="shared" si="41"/>
        <v>-217</v>
      </c>
      <c r="I551">
        <f t="shared" si="42"/>
        <v>-73129</v>
      </c>
      <c r="J551">
        <f>C2+TRUNC(32*E551*COS(51/E551))</f>
        <v>1671</v>
      </c>
      <c r="K551">
        <f t="shared" si="43"/>
        <v>417</v>
      </c>
      <c r="L551">
        <f t="shared" si="44"/>
        <v>140529</v>
      </c>
      <c r="M551">
        <f t="shared" si="45"/>
        <v>32089342</v>
      </c>
      <c r="P551">
        <v>74</v>
      </c>
      <c r="Q551">
        <v>24938</v>
      </c>
      <c r="R551">
        <v>540</v>
      </c>
      <c r="S551">
        <v>181980</v>
      </c>
      <c r="T551">
        <v>58183284</v>
      </c>
      <c r="V551">
        <v>535</v>
      </c>
      <c r="W551">
        <v>180295</v>
      </c>
      <c r="X551">
        <v>-97</v>
      </c>
      <c r="Y551">
        <v>-32689</v>
      </c>
      <c r="Z551">
        <v>57259343</v>
      </c>
      <c r="AB551">
        <v>524</v>
      </c>
      <c r="AC551">
        <v>176588</v>
      </c>
      <c r="AD551">
        <v>-148</v>
      </c>
      <c r="AE551">
        <v>-49876</v>
      </c>
      <c r="AF551">
        <v>57548998</v>
      </c>
      <c r="AH551">
        <v>-499</v>
      </c>
      <c r="AI551">
        <v>-168163</v>
      </c>
      <c r="AJ551">
        <v>221</v>
      </c>
      <c r="AK551">
        <v>74477</v>
      </c>
      <c r="AL551">
        <v>58223297</v>
      </c>
      <c r="AN551">
        <v>-223</v>
      </c>
      <c r="AO551">
        <v>-75151</v>
      </c>
      <c r="AP551">
        <v>498</v>
      </c>
      <c r="AQ551">
        <v>167826</v>
      </c>
      <c r="AR551">
        <v>58104616</v>
      </c>
    </row>
    <row r="552" spans="5:44" x14ac:dyDescent="0.25">
      <c r="E552">
        <v>13</v>
      </c>
      <c r="F552">
        <v>549</v>
      </c>
      <c r="G552">
        <f>B2+TRUNC(32*E552*SIN(52/E552))</f>
        <v>-886</v>
      </c>
      <c r="H552">
        <f t="shared" si="41"/>
        <v>-222</v>
      </c>
      <c r="I552">
        <f t="shared" si="42"/>
        <v>-74814</v>
      </c>
      <c r="J552">
        <f>C2+TRUNC(32*E552*COS(52/E552))</f>
        <v>1695</v>
      </c>
      <c r="K552">
        <f t="shared" si="43"/>
        <v>423</v>
      </c>
      <c r="L552">
        <f t="shared" si="44"/>
        <v>142551</v>
      </c>
      <c r="M552">
        <f t="shared" si="45"/>
        <v>34255661</v>
      </c>
      <c r="P552">
        <v>109</v>
      </c>
      <c r="Q552">
        <v>36733</v>
      </c>
      <c r="R552">
        <v>535</v>
      </c>
      <c r="S552">
        <v>180295</v>
      </c>
      <c r="T552">
        <v>58470687</v>
      </c>
      <c r="V552">
        <v>543</v>
      </c>
      <c r="W552">
        <v>182991</v>
      </c>
      <c r="X552">
        <v>30</v>
      </c>
      <c r="Y552">
        <v>10110</v>
      </c>
      <c r="Z552">
        <v>57334408</v>
      </c>
      <c r="AB552">
        <v>480</v>
      </c>
      <c r="AC552">
        <v>161760</v>
      </c>
      <c r="AD552">
        <v>-259</v>
      </c>
      <c r="AE552">
        <v>-87283</v>
      </c>
      <c r="AF552">
        <v>57895200</v>
      </c>
      <c r="AH552">
        <v>-507</v>
      </c>
      <c r="AI552">
        <v>-170859</v>
      </c>
      <c r="AJ552">
        <v>204</v>
      </c>
      <c r="AK552">
        <v>68748</v>
      </c>
      <c r="AL552">
        <v>58241294</v>
      </c>
      <c r="AN552">
        <v>-255</v>
      </c>
      <c r="AO552">
        <v>-85935</v>
      </c>
      <c r="AP552">
        <v>483</v>
      </c>
      <c r="AQ552">
        <v>162771</v>
      </c>
      <c r="AR552">
        <v>58505340</v>
      </c>
    </row>
    <row r="553" spans="5:44" x14ac:dyDescent="0.25">
      <c r="E553">
        <v>13</v>
      </c>
      <c r="F553">
        <v>550</v>
      </c>
      <c r="G553">
        <f>B2+TRUNC(32*E553*SIN(53/E553))</f>
        <v>-906</v>
      </c>
      <c r="H553">
        <f t="shared" si="41"/>
        <v>-227</v>
      </c>
      <c r="I553">
        <f t="shared" si="42"/>
        <v>-76499</v>
      </c>
      <c r="J553">
        <f>C2+TRUNC(32*E553*COS(53/E553))</f>
        <v>1720</v>
      </c>
      <c r="K553">
        <f t="shared" si="43"/>
        <v>430</v>
      </c>
      <c r="L553">
        <f t="shared" si="44"/>
        <v>144910</v>
      </c>
      <c r="M553">
        <f t="shared" si="45"/>
        <v>36563519</v>
      </c>
      <c r="P553">
        <v>-92</v>
      </c>
      <c r="Q553">
        <v>-31004</v>
      </c>
      <c r="R553">
        <v>539</v>
      </c>
      <c r="S553">
        <v>181643</v>
      </c>
      <c r="T553">
        <v>58583960</v>
      </c>
      <c r="V553">
        <v>498</v>
      </c>
      <c r="W553">
        <v>167826</v>
      </c>
      <c r="X553">
        <v>-219</v>
      </c>
      <c r="Y553">
        <v>-73803</v>
      </c>
      <c r="Z553">
        <v>57406443</v>
      </c>
      <c r="AB553">
        <v>504</v>
      </c>
      <c r="AC553">
        <v>169848</v>
      </c>
      <c r="AD553">
        <v>-207</v>
      </c>
      <c r="AE553">
        <v>-69759</v>
      </c>
      <c r="AF553">
        <v>57930024</v>
      </c>
      <c r="AH553">
        <v>-459</v>
      </c>
      <c r="AI553">
        <v>-154683</v>
      </c>
      <c r="AJ553">
        <v>297</v>
      </c>
      <c r="AK553">
        <v>100089</v>
      </c>
      <c r="AL553">
        <v>58335622</v>
      </c>
      <c r="AN553">
        <v>-63</v>
      </c>
      <c r="AO553">
        <v>-21231</v>
      </c>
      <c r="AP553">
        <v>543</v>
      </c>
      <c r="AQ553">
        <v>182991</v>
      </c>
      <c r="AR553">
        <v>58588124</v>
      </c>
    </row>
    <row r="554" spans="5:44" x14ac:dyDescent="0.25">
      <c r="E554">
        <v>13</v>
      </c>
      <c r="F554">
        <v>551</v>
      </c>
      <c r="G554">
        <f>B2+TRUNC(32*E554*SIN(54/E554))</f>
        <v>-924</v>
      </c>
      <c r="H554">
        <f t="shared" si="41"/>
        <v>-231</v>
      </c>
      <c r="I554">
        <f t="shared" si="42"/>
        <v>-77847</v>
      </c>
      <c r="J554">
        <f>C2+TRUNC(32*E554*COS(54/E554))</f>
        <v>1746</v>
      </c>
      <c r="K554">
        <f t="shared" si="43"/>
        <v>436</v>
      </c>
      <c r="L554">
        <f t="shared" si="44"/>
        <v>146932</v>
      </c>
      <c r="M554">
        <f t="shared" si="45"/>
        <v>38983380</v>
      </c>
      <c r="P554">
        <v>-110</v>
      </c>
      <c r="Q554">
        <v>-37070</v>
      </c>
      <c r="R554">
        <v>536</v>
      </c>
      <c r="S554">
        <v>180632</v>
      </c>
      <c r="T554">
        <v>58680625</v>
      </c>
      <c r="V554">
        <v>530</v>
      </c>
      <c r="W554">
        <v>178610</v>
      </c>
      <c r="X554">
        <v>-121</v>
      </c>
      <c r="Y554">
        <v>-40777</v>
      </c>
      <c r="Z554">
        <v>57503781</v>
      </c>
      <c r="AB554">
        <v>509</v>
      </c>
      <c r="AC554">
        <v>171533</v>
      </c>
      <c r="AD554">
        <v>-195</v>
      </c>
      <c r="AE554">
        <v>-65715</v>
      </c>
      <c r="AF554">
        <v>57934579</v>
      </c>
      <c r="AH554">
        <v>-513</v>
      </c>
      <c r="AI554">
        <v>-172881</v>
      </c>
      <c r="AJ554">
        <v>188</v>
      </c>
      <c r="AK554">
        <v>63356</v>
      </c>
      <c r="AL554">
        <v>58435946</v>
      </c>
      <c r="AN554">
        <v>-120</v>
      </c>
      <c r="AO554">
        <v>-40440</v>
      </c>
      <c r="AP554">
        <v>533</v>
      </c>
      <c r="AQ554">
        <v>179621</v>
      </c>
      <c r="AR554">
        <v>58598559</v>
      </c>
    </row>
    <row r="555" spans="5:44" x14ac:dyDescent="0.25">
      <c r="E555">
        <v>13</v>
      </c>
      <c r="F555">
        <v>552</v>
      </c>
      <c r="G555">
        <f>B2+TRUNC(32*E555*SIN(55/E555))</f>
        <v>-940</v>
      </c>
      <c r="H555">
        <f t="shared" si="41"/>
        <v>-235</v>
      </c>
      <c r="I555">
        <f t="shared" si="42"/>
        <v>-79195</v>
      </c>
      <c r="J555">
        <f>C2+TRUNC(32*E555*COS(55/E555))</f>
        <v>1774</v>
      </c>
      <c r="K555">
        <f t="shared" si="43"/>
        <v>443</v>
      </c>
      <c r="L555">
        <f t="shared" si="44"/>
        <v>149291</v>
      </c>
      <c r="M555">
        <f t="shared" si="45"/>
        <v>41590653</v>
      </c>
      <c r="P555">
        <v>-74</v>
      </c>
      <c r="Q555">
        <v>-24938</v>
      </c>
      <c r="R555">
        <v>542</v>
      </c>
      <c r="S555">
        <v>182654</v>
      </c>
      <c r="T555">
        <v>58683934</v>
      </c>
      <c r="V555">
        <v>526</v>
      </c>
      <c r="W555">
        <v>177262</v>
      </c>
      <c r="X555">
        <v>-142</v>
      </c>
      <c r="Y555">
        <v>-47854</v>
      </c>
      <c r="Z555">
        <v>58053988</v>
      </c>
      <c r="AB555">
        <v>486</v>
      </c>
      <c r="AC555">
        <v>163782</v>
      </c>
      <c r="AD555">
        <v>-248</v>
      </c>
      <c r="AE555">
        <v>-83576</v>
      </c>
      <c r="AF555">
        <v>57936625</v>
      </c>
      <c r="AH555">
        <v>-416</v>
      </c>
      <c r="AI555">
        <v>-140192</v>
      </c>
      <c r="AJ555">
        <v>355</v>
      </c>
      <c r="AK555">
        <v>119635</v>
      </c>
      <c r="AL555">
        <v>58621587</v>
      </c>
      <c r="AN555">
        <v>-45</v>
      </c>
      <c r="AO555">
        <v>-15165</v>
      </c>
      <c r="AP555">
        <v>545</v>
      </c>
      <c r="AQ555">
        <v>183665</v>
      </c>
      <c r="AR555">
        <v>58600641</v>
      </c>
    </row>
    <row r="556" spans="5:44" x14ac:dyDescent="0.25">
      <c r="E556">
        <v>13</v>
      </c>
      <c r="F556">
        <v>553</v>
      </c>
      <c r="G556">
        <f>B2+TRUNC(32*E556*SIN(56/E556))</f>
        <v>-954</v>
      </c>
      <c r="H556">
        <f t="shared" si="41"/>
        <v>-239</v>
      </c>
      <c r="I556">
        <f t="shared" si="42"/>
        <v>-80543</v>
      </c>
      <c r="J556">
        <f>C2+TRUNC(32*E556*COS(56/E556))</f>
        <v>1803</v>
      </c>
      <c r="K556">
        <f t="shared" si="43"/>
        <v>450</v>
      </c>
      <c r="L556">
        <f t="shared" si="44"/>
        <v>151650</v>
      </c>
      <c r="M556">
        <f t="shared" si="45"/>
        <v>44322039</v>
      </c>
      <c r="P556">
        <v>-34</v>
      </c>
      <c r="Q556">
        <v>-11458</v>
      </c>
      <c r="R556">
        <v>546</v>
      </c>
      <c r="S556">
        <v>184002</v>
      </c>
      <c r="T556">
        <v>58689842</v>
      </c>
      <c r="V556">
        <v>516</v>
      </c>
      <c r="W556">
        <v>173892</v>
      </c>
      <c r="X556">
        <v>-179</v>
      </c>
      <c r="Y556">
        <v>-60323</v>
      </c>
      <c r="Z556">
        <v>58209941</v>
      </c>
      <c r="AB556">
        <v>533</v>
      </c>
      <c r="AC556">
        <v>179621</v>
      </c>
      <c r="AD556">
        <v>-114</v>
      </c>
      <c r="AE556">
        <v>-38418</v>
      </c>
      <c r="AF556">
        <v>57945588</v>
      </c>
      <c r="AH556">
        <v>-520</v>
      </c>
      <c r="AI556">
        <v>-175240</v>
      </c>
      <c r="AJ556">
        <v>172</v>
      </c>
      <c r="AK556">
        <v>57964</v>
      </c>
      <c r="AL556">
        <v>58703792</v>
      </c>
      <c r="AN556">
        <v>-81</v>
      </c>
      <c r="AO556">
        <v>-27297</v>
      </c>
      <c r="AP556">
        <v>541</v>
      </c>
      <c r="AQ556">
        <v>182317</v>
      </c>
      <c r="AR556">
        <v>58653051</v>
      </c>
    </row>
    <row r="557" spans="5:44" x14ac:dyDescent="0.25">
      <c r="E557">
        <v>13</v>
      </c>
      <c r="F557">
        <v>554</v>
      </c>
      <c r="G557">
        <f>B2+TRUNC(32*E557*SIN(57/E557))</f>
        <v>-965</v>
      </c>
      <c r="H557">
        <f t="shared" si="41"/>
        <v>-242</v>
      </c>
      <c r="I557">
        <f t="shared" si="42"/>
        <v>-81554</v>
      </c>
      <c r="J557">
        <f>C2+TRUNC(32*E557*COS(57/E557))</f>
        <v>1833</v>
      </c>
      <c r="K557">
        <f t="shared" si="43"/>
        <v>458</v>
      </c>
      <c r="L557">
        <f t="shared" si="44"/>
        <v>154346</v>
      </c>
      <c r="M557">
        <f t="shared" si="45"/>
        <v>47138967</v>
      </c>
      <c r="P557">
        <v>-127</v>
      </c>
      <c r="Q557">
        <v>-42799</v>
      </c>
      <c r="R557">
        <v>532</v>
      </c>
      <c r="S557">
        <v>179284</v>
      </c>
      <c r="T557">
        <v>58784115</v>
      </c>
      <c r="V557">
        <v>521</v>
      </c>
      <c r="W557">
        <v>175577</v>
      </c>
      <c r="X557">
        <v>-161</v>
      </c>
      <c r="Y557">
        <v>-54257</v>
      </c>
      <c r="Z557">
        <v>58223443</v>
      </c>
      <c r="AB557">
        <v>435</v>
      </c>
      <c r="AC557">
        <v>146595</v>
      </c>
      <c r="AD557">
        <v>-329</v>
      </c>
      <c r="AE557">
        <v>-110873</v>
      </c>
      <c r="AF557">
        <v>57990198</v>
      </c>
      <c r="AH557">
        <v>-393</v>
      </c>
      <c r="AI557">
        <v>-132441</v>
      </c>
      <c r="AJ557">
        <v>381</v>
      </c>
      <c r="AK557">
        <v>128397</v>
      </c>
      <c r="AL557">
        <v>58829145</v>
      </c>
      <c r="AN557">
        <v>-28</v>
      </c>
      <c r="AO557">
        <v>-9436</v>
      </c>
      <c r="AP557">
        <v>546</v>
      </c>
      <c r="AQ557">
        <v>184002</v>
      </c>
      <c r="AR557">
        <v>58759387</v>
      </c>
    </row>
    <row r="558" spans="5:44" x14ac:dyDescent="0.25">
      <c r="E558">
        <v>13</v>
      </c>
      <c r="F558">
        <v>555</v>
      </c>
      <c r="G558">
        <f>B2+TRUNC(32*E558*SIN(58/E558))</f>
        <v>-974</v>
      </c>
      <c r="H558">
        <f t="shared" si="41"/>
        <v>-244</v>
      </c>
      <c r="I558">
        <f t="shared" si="42"/>
        <v>-82228</v>
      </c>
      <c r="J558">
        <f>C2+TRUNC(32*E558*COS(58/E558))</f>
        <v>1863</v>
      </c>
      <c r="K558">
        <f t="shared" si="43"/>
        <v>465</v>
      </c>
      <c r="L558">
        <f t="shared" si="44"/>
        <v>156705</v>
      </c>
      <c r="M558">
        <f t="shared" si="45"/>
        <v>50000624</v>
      </c>
      <c r="P558">
        <v>-55</v>
      </c>
      <c r="Q558">
        <v>-18535</v>
      </c>
      <c r="R558">
        <v>544</v>
      </c>
      <c r="S558">
        <v>183328</v>
      </c>
      <c r="T558">
        <v>58884186</v>
      </c>
      <c r="V558">
        <v>510</v>
      </c>
      <c r="W558">
        <v>171870</v>
      </c>
      <c r="X558">
        <v>-195</v>
      </c>
      <c r="Y558">
        <v>-65715</v>
      </c>
      <c r="Z558">
        <v>58347134</v>
      </c>
      <c r="AB558">
        <v>522</v>
      </c>
      <c r="AC558">
        <v>175914</v>
      </c>
      <c r="AD558">
        <v>-158</v>
      </c>
      <c r="AE558">
        <v>-53246</v>
      </c>
      <c r="AF558">
        <v>58227423</v>
      </c>
      <c r="AH558">
        <v>-440</v>
      </c>
      <c r="AI558">
        <v>-148280</v>
      </c>
      <c r="AJ558">
        <v>326</v>
      </c>
      <c r="AK558">
        <v>109862</v>
      </c>
      <c r="AL558">
        <v>58847235</v>
      </c>
      <c r="AN558">
        <v>-100</v>
      </c>
      <c r="AO558">
        <v>-33700</v>
      </c>
      <c r="AP558">
        <v>538</v>
      </c>
      <c r="AQ558">
        <v>181306</v>
      </c>
      <c r="AR558">
        <v>58830446</v>
      </c>
    </row>
    <row r="559" spans="5:44" x14ac:dyDescent="0.25">
      <c r="E559">
        <v>13</v>
      </c>
      <c r="F559">
        <v>556</v>
      </c>
      <c r="G559">
        <f>B2+TRUNC(32*E559*SIN(59/E559))</f>
        <v>-981</v>
      </c>
      <c r="H559">
        <f t="shared" si="41"/>
        <v>-246</v>
      </c>
      <c r="I559">
        <f t="shared" si="42"/>
        <v>-82902</v>
      </c>
      <c r="J559">
        <f>C2+TRUNC(32*E559*COS(59/E559))</f>
        <v>1895</v>
      </c>
      <c r="K559">
        <f t="shared" si="43"/>
        <v>473</v>
      </c>
      <c r="L559">
        <f t="shared" si="44"/>
        <v>159401</v>
      </c>
      <c r="M559">
        <f t="shared" si="45"/>
        <v>53077309</v>
      </c>
      <c r="P559">
        <v>64</v>
      </c>
      <c r="Q559">
        <v>21568</v>
      </c>
      <c r="R559">
        <v>543</v>
      </c>
      <c r="S559">
        <v>182991</v>
      </c>
      <c r="T559">
        <v>58913337</v>
      </c>
      <c r="V559">
        <v>541</v>
      </c>
      <c r="W559">
        <v>182317</v>
      </c>
      <c r="X559">
        <v>-77</v>
      </c>
      <c r="Y559">
        <v>-25949</v>
      </c>
      <c r="Z559">
        <v>58437095</v>
      </c>
      <c r="AB559">
        <v>461</v>
      </c>
      <c r="AC559">
        <v>155357</v>
      </c>
      <c r="AD559">
        <v>-293</v>
      </c>
      <c r="AE559">
        <v>-98741</v>
      </c>
      <c r="AF559">
        <v>58285944</v>
      </c>
      <c r="AH559">
        <v>-453</v>
      </c>
      <c r="AI559">
        <v>-152661</v>
      </c>
      <c r="AJ559">
        <v>308</v>
      </c>
      <c r="AK559">
        <v>103796</v>
      </c>
      <c r="AL559">
        <v>59011108</v>
      </c>
      <c r="AN559">
        <v>-214</v>
      </c>
      <c r="AO559">
        <v>-72118</v>
      </c>
      <c r="AP559">
        <v>504</v>
      </c>
      <c r="AQ559">
        <v>169848</v>
      </c>
      <c r="AR559">
        <v>58866482</v>
      </c>
    </row>
    <row r="560" spans="5:44" x14ac:dyDescent="0.25">
      <c r="E560">
        <v>13</v>
      </c>
      <c r="F560">
        <v>557</v>
      </c>
      <c r="G560">
        <f>B2+TRUNC(32*E560*SIN(60/E560))</f>
        <v>-986</v>
      </c>
      <c r="H560">
        <f t="shared" si="41"/>
        <v>-247</v>
      </c>
      <c r="I560">
        <f t="shared" si="42"/>
        <v>-83239</v>
      </c>
      <c r="J560">
        <f>C2+TRUNC(32*E560*COS(60/E560))</f>
        <v>1926</v>
      </c>
      <c r="K560">
        <f t="shared" si="43"/>
        <v>481</v>
      </c>
      <c r="L560">
        <f t="shared" si="44"/>
        <v>162097</v>
      </c>
      <c r="M560">
        <f t="shared" si="45"/>
        <v>56110214</v>
      </c>
      <c r="P560">
        <v>-19</v>
      </c>
      <c r="Q560">
        <v>-6403</v>
      </c>
      <c r="R560">
        <v>547</v>
      </c>
      <c r="S560">
        <v>184339</v>
      </c>
      <c r="T560">
        <v>58913533</v>
      </c>
      <c r="V560">
        <v>504</v>
      </c>
      <c r="W560">
        <v>169848</v>
      </c>
      <c r="X560">
        <v>-211</v>
      </c>
      <c r="Y560">
        <v>-71107</v>
      </c>
      <c r="Z560">
        <v>58606006</v>
      </c>
      <c r="AB560">
        <v>532</v>
      </c>
      <c r="AC560">
        <v>179284</v>
      </c>
      <c r="AD560">
        <v>-124</v>
      </c>
      <c r="AE560">
        <v>-41788</v>
      </c>
      <c r="AF560">
        <v>58514813</v>
      </c>
      <c r="AH560">
        <v>-487</v>
      </c>
      <c r="AI560">
        <v>-164119</v>
      </c>
      <c r="AJ560">
        <v>252</v>
      </c>
      <c r="AK560">
        <v>84924</v>
      </c>
      <c r="AL560">
        <v>59055659</v>
      </c>
      <c r="AN560">
        <v>-136</v>
      </c>
      <c r="AO560">
        <v>-45832</v>
      </c>
      <c r="AP560">
        <v>530</v>
      </c>
      <c r="AQ560">
        <v>178610</v>
      </c>
      <c r="AR560">
        <v>58873455</v>
      </c>
    </row>
    <row r="561" spans="5:44" x14ac:dyDescent="0.25">
      <c r="E561">
        <v>13</v>
      </c>
      <c r="F561">
        <v>558</v>
      </c>
      <c r="G561">
        <f>B2+TRUNC(32*E561*SIN(61/E561))</f>
        <v>-987</v>
      </c>
      <c r="H561">
        <f t="shared" si="41"/>
        <v>-247</v>
      </c>
      <c r="I561">
        <f t="shared" si="42"/>
        <v>-83239</v>
      </c>
      <c r="J561">
        <f>C2+TRUNC(32*E561*COS(61/E561))</f>
        <v>1958</v>
      </c>
      <c r="K561">
        <f t="shared" si="43"/>
        <v>489</v>
      </c>
      <c r="L561">
        <f t="shared" si="44"/>
        <v>164793</v>
      </c>
      <c r="M561">
        <f t="shared" si="45"/>
        <v>59177522</v>
      </c>
      <c r="P561">
        <v>100</v>
      </c>
      <c r="Q561">
        <v>33700</v>
      </c>
      <c r="R561">
        <v>539</v>
      </c>
      <c r="S561">
        <v>181643</v>
      </c>
      <c r="T561">
        <v>59207164</v>
      </c>
      <c r="V561">
        <v>532</v>
      </c>
      <c r="W561">
        <v>179284</v>
      </c>
      <c r="X561">
        <v>-130</v>
      </c>
      <c r="Y561">
        <v>-43810</v>
      </c>
      <c r="Z561">
        <v>59006118</v>
      </c>
      <c r="AB561">
        <v>441</v>
      </c>
      <c r="AC561">
        <v>148617</v>
      </c>
      <c r="AD561">
        <v>-323</v>
      </c>
      <c r="AE561">
        <v>-108851</v>
      </c>
      <c r="AF561">
        <v>58585185</v>
      </c>
      <c r="AH561">
        <v>-480</v>
      </c>
      <c r="AI561">
        <v>-161760</v>
      </c>
      <c r="AJ561">
        <v>265</v>
      </c>
      <c r="AK561">
        <v>89305</v>
      </c>
      <c r="AL561">
        <v>59091690</v>
      </c>
      <c r="AN561">
        <v>-247</v>
      </c>
      <c r="AO561">
        <v>-83239</v>
      </c>
      <c r="AP561">
        <v>489</v>
      </c>
      <c r="AQ561">
        <v>164793</v>
      </c>
      <c r="AR561">
        <v>59177522</v>
      </c>
    </row>
    <row r="562" spans="5:44" x14ac:dyDescent="0.25">
      <c r="E562">
        <v>13</v>
      </c>
      <c r="F562">
        <v>559</v>
      </c>
      <c r="G562">
        <f>B2+TRUNC(32*E562*SIN(62/E562))</f>
        <v>-987</v>
      </c>
      <c r="H562">
        <f t="shared" si="41"/>
        <v>-247</v>
      </c>
      <c r="I562">
        <f t="shared" si="42"/>
        <v>-83239</v>
      </c>
      <c r="J562">
        <f>C2+TRUNC(32*E562*COS(62/E562))</f>
        <v>1989</v>
      </c>
      <c r="K562">
        <f t="shared" si="43"/>
        <v>497</v>
      </c>
      <c r="L562">
        <f t="shared" si="44"/>
        <v>167489</v>
      </c>
      <c r="M562">
        <f t="shared" si="45"/>
        <v>62227864</v>
      </c>
      <c r="P562">
        <v>15</v>
      </c>
      <c r="Q562">
        <v>5055</v>
      </c>
      <c r="R562">
        <v>548</v>
      </c>
      <c r="S562">
        <v>184676</v>
      </c>
      <c r="T562">
        <v>59521076</v>
      </c>
      <c r="V562">
        <v>544</v>
      </c>
      <c r="W562">
        <v>183328</v>
      </c>
      <c r="X562">
        <v>-66</v>
      </c>
      <c r="Y562">
        <v>-22242</v>
      </c>
      <c r="Z562">
        <v>59071398</v>
      </c>
      <c r="AB562">
        <v>467</v>
      </c>
      <c r="AC562">
        <v>157379</v>
      </c>
      <c r="AD562">
        <v>-285</v>
      </c>
      <c r="AE562">
        <v>-96045</v>
      </c>
      <c r="AF562">
        <v>58840460</v>
      </c>
      <c r="AH562">
        <v>-448</v>
      </c>
      <c r="AI562">
        <v>-150976</v>
      </c>
      <c r="AJ562">
        <v>317</v>
      </c>
      <c r="AK562">
        <v>106829</v>
      </c>
      <c r="AL562">
        <v>59338328</v>
      </c>
      <c r="AN562">
        <v>-205</v>
      </c>
      <c r="AO562">
        <v>-69085</v>
      </c>
      <c r="AP562">
        <v>509</v>
      </c>
      <c r="AQ562">
        <v>171533</v>
      </c>
      <c r="AR562">
        <v>59497971</v>
      </c>
    </row>
    <row r="563" spans="5:44" x14ac:dyDescent="0.25">
      <c r="E563">
        <v>13</v>
      </c>
      <c r="F563">
        <v>560</v>
      </c>
      <c r="G563">
        <f>B2+TRUNC(32*E563*SIN(63/E563))</f>
        <v>-984</v>
      </c>
      <c r="H563">
        <f t="shared" si="41"/>
        <v>-246</v>
      </c>
      <c r="I563">
        <f t="shared" si="42"/>
        <v>-82902</v>
      </c>
      <c r="J563">
        <f>C2+TRUNC(32*E563*COS(63/E563))</f>
        <v>2021</v>
      </c>
      <c r="K563">
        <f t="shared" si="43"/>
        <v>505</v>
      </c>
      <c r="L563">
        <f t="shared" si="44"/>
        <v>170185</v>
      </c>
      <c r="M563">
        <f t="shared" si="45"/>
        <v>65356152</v>
      </c>
      <c r="P563">
        <v>53</v>
      </c>
      <c r="Q563">
        <v>17861</v>
      </c>
      <c r="R563">
        <v>546</v>
      </c>
      <c r="S563">
        <v>184002</v>
      </c>
      <c r="T563">
        <v>59593978</v>
      </c>
      <c r="V563">
        <v>536</v>
      </c>
      <c r="W563">
        <v>180632</v>
      </c>
      <c r="X563">
        <v>-115</v>
      </c>
      <c r="Y563">
        <v>-38755</v>
      </c>
      <c r="Z563">
        <v>59164821</v>
      </c>
      <c r="AB563">
        <v>521</v>
      </c>
      <c r="AC563">
        <v>175577</v>
      </c>
      <c r="AD563">
        <v>-168</v>
      </c>
      <c r="AE563">
        <v>-56616</v>
      </c>
      <c r="AF563">
        <v>58920140</v>
      </c>
      <c r="AH563">
        <v>-401</v>
      </c>
      <c r="AI563">
        <v>-135137</v>
      </c>
      <c r="AJ563">
        <v>375</v>
      </c>
      <c r="AK563">
        <v>126375</v>
      </c>
      <c r="AL563">
        <v>59460261</v>
      </c>
      <c r="AN563">
        <v>-169</v>
      </c>
      <c r="AO563">
        <v>-56953</v>
      </c>
      <c r="AP563">
        <v>522</v>
      </c>
      <c r="AQ563">
        <v>175914</v>
      </c>
      <c r="AR563">
        <v>59500340</v>
      </c>
    </row>
    <row r="564" spans="5:44" x14ac:dyDescent="0.25">
      <c r="E564">
        <v>13</v>
      </c>
      <c r="F564">
        <v>561</v>
      </c>
      <c r="G564">
        <f>B2+TRUNC(32*E564*SIN(64/E564))</f>
        <v>-978</v>
      </c>
      <c r="H564">
        <f t="shared" si="41"/>
        <v>-245</v>
      </c>
      <c r="I564">
        <f t="shared" si="42"/>
        <v>-82565</v>
      </c>
      <c r="J564">
        <f>C2+TRUNC(32*E564*COS(64/E564))</f>
        <v>2052</v>
      </c>
      <c r="K564">
        <f t="shared" si="43"/>
        <v>513</v>
      </c>
      <c r="L564">
        <f t="shared" si="44"/>
        <v>172881</v>
      </c>
      <c r="M564">
        <f t="shared" si="45"/>
        <v>68351569</v>
      </c>
      <c r="P564">
        <v>91</v>
      </c>
      <c r="Q564">
        <v>30667</v>
      </c>
      <c r="R564">
        <v>542</v>
      </c>
      <c r="S564">
        <v>182654</v>
      </c>
      <c r="T564">
        <v>59896628</v>
      </c>
      <c r="V564">
        <v>546</v>
      </c>
      <c r="W564">
        <v>184002</v>
      </c>
      <c r="X564">
        <v>-55</v>
      </c>
      <c r="Y564">
        <v>-18535</v>
      </c>
      <c r="Z564">
        <v>59421083</v>
      </c>
      <c r="AB564">
        <v>531</v>
      </c>
      <c r="AC564">
        <v>178947</v>
      </c>
      <c r="AD564">
        <v>-133</v>
      </c>
      <c r="AE564">
        <v>-44821</v>
      </c>
      <c r="AF564">
        <v>59158323</v>
      </c>
      <c r="AH564">
        <v>-424</v>
      </c>
      <c r="AI564">
        <v>-142888</v>
      </c>
      <c r="AJ564">
        <v>348</v>
      </c>
      <c r="AK564">
        <v>117276</v>
      </c>
      <c r="AL564">
        <v>59466356</v>
      </c>
      <c r="AN564">
        <v>-239</v>
      </c>
      <c r="AO564">
        <v>-80543</v>
      </c>
      <c r="AP564">
        <v>495</v>
      </c>
      <c r="AQ564">
        <v>166815</v>
      </c>
      <c r="AR564">
        <v>59781968</v>
      </c>
    </row>
    <row r="565" spans="5:44" x14ac:dyDescent="0.25">
      <c r="E565">
        <v>13</v>
      </c>
      <c r="F565">
        <v>562</v>
      </c>
      <c r="G565">
        <f>B2+TRUNC(32*E565*SIN(65/E565))</f>
        <v>-970</v>
      </c>
      <c r="H565">
        <f t="shared" si="41"/>
        <v>-243</v>
      </c>
      <c r="I565">
        <f t="shared" si="42"/>
        <v>-81891</v>
      </c>
      <c r="J565">
        <f>C2+TRUNC(32*E565*COS(65/E565))</f>
        <v>2084</v>
      </c>
      <c r="K565">
        <f t="shared" si="43"/>
        <v>521</v>
      </c>
      <c r="L565">
        <f t="shared" si="44"/>
        <v>175577</v>
      </c>
      <c r="M565">
        <f t="shared" si="45"/>
        <v>71475688</v>
      </c>
      <c r="P565">
        <v>42</v>
      </c>
      <c r="Q565">
        <v>14154</v>
      </c>
      <c r="R565">
        <v>548</v>
      </c>
      <c r="S565">
        <v>184676</v>
      </c>
      <c r="T565">
        <v>60023991</v>
      </c>
      <c r="V565">
        <v>528</v>
      </c>
      <c r="W565">
        <v>177936</v>
      </c>
      <c r="X565">
        <v>-151</v>
      </c>
      <c r="Y565">
        <v>-50887</v>
      </c>
      <c r="Z565">
        <v>59518015</v>
      </c>
      <c r="AB565">
        <v>448</v>
      </c>
      <c r="AC565">
        <v>150976</v>
      </c>
      <c r="AD565">
        <v>-316</v>
      </c>
      <c r="AE565">
        <v>-106492</v>
      </c>
      <c r="AF565">
        <v>59255016</v>
      </c>
      <c r="AH565">
        <v>-442</v>
      </c>
      <c r="AI565">
        <v>-148954</v>
      </c>
      <c r="AJ565">
        <v>325</v>
      </c>
      <c r="AK565">
        <v>109525</v>
      </c>
      <c r="AL565">
        <v>59477362</v>
      </c>
      <c r="AN565">
        <v>-194</v>
      </c>
      <c r="AO565">
        <v>-65378</v>
      </c>
      <c r="AP565">
        <v>514</v>
      </c>
      <c r="AQ565">
        <v>173218</v>
      </c>
      <c r="AR565">
        <v>59972162</v>
      </c>
    </row>
    <row r="566" spans="5:44" x14ac:dyDescent="0.25">
      <c r="E566">
        <v>13</v>
      </c>
      <c r="F566">
        <v>563</v>
      </c>
      <c r="G566">
        <f>B2+TRUNC(32*E566*SIN(66/E566))</f>
        <v>-960</v>
      </c>
      <c r="H566">
        <f t="shared" si="41"/>
        <v>-240</v>
      </c>
      <c r="I566">
        <f t="shared" si="42"/>
        <v>-80880</v>
      </c>
      <c r="J566">
        <f>C2+TRUNC(32*E566*COS(66/E566))</f>
        <v>2114</v>
      </c>
      <c r="K566">
        <f t="shared" si="43"/>
        <v>528</v>
      </c>
      <c r="L566">
        <f t="shared" si="44"/>
        <v>177936</v>
      </c>
      <c r="M566">
        <f t="shared" si="45"/>
        <v>74389824</v>
      </c>
      <c r="P566">
        <v>29</v>
      </c>
      <c r="Q566">
        <v>9773</v>
      </c>
      <c r="R566">
        <v>549</v>
      </c>
      <c r="S566">
        <v>185013</v>
      </c>
      <c r="T566">
        <v>60096679</v>
      </c>
      <c r="V566">
        <v>547</v>
      </c>
      <c r="W566">
        <v>184339</v>
      </c>
      <c r="X566">
        <v>-45</v>
      </c>
      <c r="Y566">
        <v>-15165</v>
      </c>
      <c r="Z566">
        <v>59559003</v>
      </c>
      <c r="AB566">
        <v>505</v>
      </c>
      <c r="AC566">
        <v>170185</v>
      </c>
      <c r="AD566">
        <v>-214</v>
      </c>
      <c r="AE566">
        <v>-72118</v>
      </c>
      <c r="AF566">
        <v>59405297</v>
      </c>
      <c r="AH566">
        <v>-497</v>
      </c>
      <c r="AI566">
        <v>-167489</v>
      </c>
      <c r="AJ566">
        <v>233</v>
      </c>
      <c r="AK566">
        <v>78521</v>
      </c>
      <c r="AL566">
        <v>59586048</v>
      </c>
      <c r="AN566">
        <v>-113</v>
      </c>
      <c r="AO566">
        <v>-38081</v>
      </c>
      <c r="AP566">
        <v>538</v>
      </c>
      <c r="AQ566">
        <v>181306</v>
      </c>
      <c r="AR566">
        <v>60046802</v>
      </c>
    </row>
    <row r="567" spans="5:44" x14ac:dyDescent="0.25">
      <c r="E567">
        <v>13</v>
      </c>
      <c r="F567">
        <v>564</v>
      </c>
      <c r="G567">
        <f>B2+TRUNC(32*E567*SIN(67/E567))</f>
        <v>-948</v>
      </c>
      <c r="H567">
        <f t="shared" si="41"/>
        <v>-237</v>
      </c>
      <c r="I567">
        <f t="shared" si="42"/>
        <v>-79869</v>
      </c>
      <c r="J567">
        <f>C2+TRUNC(32*E567*COS(67/E567))</f>
        <v>2143</v>
      </c>
      <c r="K567">
        <f t="shared" si="43"/>
        <v>535</v>
      </c>
      <c r="L567">
        <f t="shared" si="44"/>
        <v>180295</v>
      </c>
      <c r="M567">
        <f t="shared" si="45"/>
        <v>77191068</v>
      </c>
      <c r="P567">
        <v>-42</v>
      </c>
      <c r="Q567">
        <v>-14154</v>
      </c>
      <c r="R567">
        <v>548</v>
      </c>
      <c r="S567">
        <v>184676</v>
      </c>
      <c r="T567">
        <v>60124491</v>
      </c>
      <c r="V567">
        <v>522</v>
      </c>
      <c r="W567">
        <v>175914</v>
      </c>
      <c r="X567">
        <v>-169</v>
      </c>
      <c r="Y567">
        <v>-56953</v>
      </c>
      <c r="Z567">
        <v>59670211</v>
      </c>
      <c r="AB567">
        <v>492</v>
      </c>
      <c r="AC567">
        <v>165804</v>
      </c>
      <c r="AD567">
        <v>-243</v>
      </c>
      <c r="AE567">
        <v>-81891</v>
      </c>
      <c r="AF567">
        <v>59471513</v>
      </c>
      <c r="AH567">
        <v>-505</v>
      </c>
      <c r="AI567">
        <v>-170185</v>
      </c>
      <c r="AJ567">
        <v>216</v>
      </c>
      <c r="AK567">
        <v>72792</v>
      </c>
      <c r="AL567">
        <v>59687985</v>
      </c>
      <c r="AN567">
        <v>-182</v>
      </c>
      <c r="AO567">
        <v>-61334</v>
      </c>
      <c r="AP567">
        <v>519</v>
      </c>
      <c r="AQ567">
        <v>174903</v>
      </c>
      <c r="AR567">
        <v>60066542</v>
      </c>
    </row>
    <row r="568" spans="5:44" x14ac:dyDescent="0.25">
      <c r="E568">
        <v>13</v>
      </c>
      <c r="F568">
        <v>565</v>
      </c>
      <c r="G568">
        <f>B2+TRUNC(32*E568*SIN(68/E568))</f>
        <v>-933</v>
      </c>
      <c r="H568">
        <f t="shared" si="41"/>
        <v>-234</v>
      </c>
      <c r="I568">
        <f t="shared" si="42"/>
        <v>-78858</v>
      </c>
      <c r="J568">
        <f>C2+TRUNC(32*E568*COS(68/E568))</f>
        <v>2172</v>
      </c>
      <c r="K568">
        <f t="shared" si="43"/>
        <v>543</v>
      </c>
      <c r="L568">
        <f t="shared" si="44"/>
        <v>182991</v>
      </c>
      <c r="M568">
        <f t="shared" si="45"/>
        <v>79939993</v>
      </c>
      <c r="P568">
        <v>-11</v>
      </c>
      <c r="Q568">
        <v>-3707</v>
      </c>
      <c r="R568">
        <v>550</v>
      </c>
      <c r="S568">
        <v>185350</v>
      </c>
      <c r="T568">
        <v>60126674</v>
      </c>
      <c r="V568">
        <v>548</v>
      </c>
      <c r="W568">
        <v>184676</v>
      </c>
      <c r="X568">
        <v>-26</v>
      </c>
      <c r="Y568">
        <v>-8762</v>
      </c>
      <c r="Z568">
        <v>59678121</v>
      </c>
      <c r="AB568">
        <v>474</v>
      </c>
      <c r="AC568">
        <v>159738</v>
      </c>
      <c r="AD568">
        <v>-277</v>
      </c>
      <c r="AE568">
        <v>-93349</v>
      </c>
      <c r="AF568">
        <v>59559596</v>
      </c>
      <c r="AH568">
        <v>-465</v>
      </c>
      <c r="AI568">
        <v>-156705</v>
      </c>
      <c r="AJ568">
        <v>293</v>
      </c>
      <c r="AK568">
        <v>98741</v>
      </c>
      <c r="AL568">
        <v>59800748</v>
      </c>
      <c r="AN568">
        <v>-56</v>
      </c>
      <c r="AO568">
        <v>-18872</v>
      </c>
      <c r="AP568">
        <v>547</v>
      </c>
      <c r="AQ568">
        <v>184339</v>
      </c>
      <c r="AR568">
        <v>60103030</v>
      </c>
    </row>
    <row r="569" spans="5:44" x14ac:dyDescent="0.25">
      <c r="E569">
        <v>13</v>
      </c>
      <c r="F569">
        <v>566</v>
      </c>
      <c r="G569">
        <f>B2+TRUNC(32*E569*SIN(69/E569))</f>
        <v>-916</v>
      </c>
      <c r="H569">
        <f t="shared" si="41"/>
        <v>-229</v>
      </c>
      <c r="I569">
        <f t="shared" si="42"/>
        <v>-77173</v>
      </c>
      <c r="J569">
        <f>C2+TRUNC(32*E569*COS(69/E569))</f>
        <v>2199</v>
      </c>
      <c r="K569">
        <f t="shared" si="43"/>
        <v>549</v>
      </c>
      <c r="L569">
        <f t="shared" si="44"/>
        <v>185013</v>
      </c>
      <c r="M569">
        <f t="shared" si="45"/>
        <v>82436434</v>
      </c>
      <c r="P569">
        <v>-100</v>
      </c>
      <c r="Q569">
        <v>-33700</v>
      </c>
      <c r="R569">
        <v>541</v>
      </c>
      <c r="S569">
        <v>182317</v>
      </c>
      <c r="T569">
        <v>60216606</v>
      </c>
      <c r="V569">
        <v>548</v>
      </c>
      <c r="W569">
        <v>184676</v>
      </c>
      <c r="X569">
        <v>-35</v>
      </c>
      <c r="Y569">
        <v>-11795</v>
      </c>
      <c r="Z569">
        <v>59686625</v>
      </c>
      <c r="AB569">
        <v>519</v>
      </c>
      <c r="AC569">
        <v>174903</v>
      </c>
      <c r="AD569">
        <v>-179</v>
      </c>
      <c r="AE569">
        <v>-60323</v>
      </c>
      <c r="AF569">
        <v>59566906</v>
      </c>
      <c r="AH569">
        <v>-513</v>
      </c>
      <c r="AI569">
        <v>-172881</v>
      </c>
      <c r="AJ569">
        <v>199</v>
      </c>
      <c r="AK569">
        <v>67063</v>
      </c>
      <c r="AL569">
        <v>59850770</v>
      </c>
      <c r="AN569">
        <v>-143</v>
      </c>
      <c r="AO569">
        <v>-48191</v>
      </c>
      <c r="AP569">
        <v>531</v>
      </c>
      <c r="AQ569">
        <v>178947</v>
      </c>
      <c r="AR569">
        <v>60144616</v>
      </c>
    </row>
    <row r="570" spans="5:44" x14ac:dyDescent="0.25">
      <c r="E570">
        <v>13</v>
      </c>
      <c r="F570">
        <v>567</v>
      </c>
      <c r="G570">
        <f>B2+TRUNC(32*E570*SIN(70/E570))</f>
        <v>-897</v>
      </c>
      <c r="H570">
        <f t="shared" si="41"/>
        <v>-225</v>
      </c>
      <c r="I570">
        <f t="shared" si="42"/>
        <v>-75825</v>
      </c>
      <c r="J570">
        <f>C2+TRUNC(32*E570*COS(70/E570))</f>
        <v>2225</v>
      </c>
      <c r="K570">
        <f t="shared" si="43"/>
        <v>556</v>
      </c>
      <c r="L570">
        <f t="shared" si="44"/>
        <v>187372</v>
      </c>
      <c r="M570">
        <f t="shared" si="45"/>
        <v>84794159</v>
      </c>
      <c r="P570">
        <v>-63</v>
      </c>
      <c r="Q570">
        <v>-21231</v>
      </c>
      <c r="R570">
        <v>547</v>
      </c>
      <c r="S570">
        <v>184339</v>
      </c>
      <c r="T570">
        <v>60226167</v>
      </c>
      <c r="V570">
        <v>549</v>
      </c>
      <c r="W570">
        <v>185013</v>
      </c>
      <c r="X570">
        <v>-17</v>
      </c>
      <c r="Y570">
        <v>-5729</v>
      </c>
      <c r="Z570">
        <v>59747557</v>
      </c>
      <c r="AB570">
        <v>530</v>
      </c>
      <c r="AC570">
        <v>178610</v>
      </c>
      <c r="AD570">
        <v>-143</v>
      </c>
      <c r="AE570">
        <v>-48191</v>
      </c>
      <c r="AF570">
        <v>59828690</v>
      </c>
      <c r="AH570">
        <v>-519</v>
      </c>
      <c r="AI570">
        <v>-174903</v>
      </c>
      <c r="AJ570">
        <v>183</v>
      </c>
      <c r="AK570">
        <v>61671</v>
      </c>
      <c r="AL570">
        <v>60108388</v>
      </c>
      <c r="AN570">
        <v>-74</v>
      </c>
      <c r="AO570">
        <v>-24938</v>
      </c>
      <c r="AP570">
        <v>545</v>
      </c>
      <c r="AQ570">
        <v>183665</v>
      </c>
      <c r="AR570">
        <v>60171644</v>
      </c>
    </row>
    <row r="571" spans="5:44" x14ac:dyDescent="0.25">
      <c r="E571">
        <v>13</v>
      </c>
      <c r="F571">
        <v>568</v>
      </c>
      <c r="G571">
        <f>B2+TRUNC(32*E571*SIN(71/E571))</f>
        <v>-876</v>
      </c>
      <c r="H571">
        <f t="shared" si="41"/>
        <v>-219</v>
      </c>
      <c r="I571">
        <f t="shared" si="42"/>
        <v>-73803</v>
      </c>
      <c r="J571">
        <f>C2+TRUNC(32*E571*COS(71/E571))</f>
        <v>2249</v>
      </c>
      <c r="K571">
        <f t="shared" si="43"/>
        <v>562</v>
      </c>
      <c r="L571">
        <f t="shared" si="44"/>
        <v>189394</v>
      </c>
      <c r="M571">
        <f t="shared" si="45"/>
        <v>86873644</v>
      </c>
      <c r="P571">
        <v>-82</v>
      </c>
      <c r="Q571">
        <v>-27634</v>
      </c>
      <c r="R571">
        <v>544</v>
      </c>
      <c r="S571">
        <v>183328</v>
      </c>
      <c r="T571">
        <v>60232822</v>
      </c>
      <c r="V571">
        <v>543</v>
      </c>
      <c r="W571">
        <v>182991</v>
      </c>
      <c r="X571">
        <v>-85</v>
      </c>
      <c r="Y571">
        <v>-28645</v>
      </c>
      <c r="Z571">
        <v>59767198</v>
      </c>
      <c r="AB571">
        <v>455</v>
      </c>
      <c r="AC571">
        <v>153335</v>
      </c>
      <c r="AD571">
        <v>-309</v>
      </c>
      <c r="AE571">
        <v>-104133</v>
      </c>
      <c r="AF571">
        <v>59878624</v>
      </c>
      <c r="AH571">
        <v>-409</v>
      </c>
      <c r="AI571">
        <v>-137833</v>
      </c>
      <c r="AJ571">
        <v>369</v>
      </c>
      <c r="AK571">
        <v>124353</v>
      </c>
      <c r="AL571">
        <v>60173357</v>
      </c>
      <c r="AN571">
        <v>-38</v>
      </c>
      <c r="AO571">
        <v>-12806</v>
      </c>
      <c r="AP571">
        <v>549</v>
      </c>
      <c r="AQ571">
        <v>185013</v>
      </c>
      <c r="AR571">
        <v>60215439</v>
      </c>
    </row>
    <row r="572" spans="5:44" x14ac:dyDescent="0.25">
      <c r="E572">
        <v>13</v>
      </c>
      <c r="F572">
        <v>569</v>
      </c>
      <c r="G572">
        <f>B2+TRUNC(32*E572*SIN(72/E572))</f>
        <v>-853</v>
      </c>
      <c r="H572">
        <f t="shared" si="41"/>
        <v>-214</v>
      </c>
      <c r="I572">
        <f t="shared" si="42"/>
        <v>-72118</v>
      </c>
      <c r="J572">
        <f>C2+TRUNC(32*E572*COS(72/E572))</f>
        <v>2271</v>
      </c>
      <c r="K572">
        <f t="shared" si="43"/>
        <v>567</v>
      </c>
      <c r="L572">
        <f t="shared" si="44"/>
        <v>191079</v>
      </c>
      <c r="M572">
        <f t="shared" si="45"/>
        <v>88662562</v>
      </c>
      <c r="P572">
        <v>-117</v>
      </c>
      <c r="Q572">
        <v>-39429</v>
      </c>
      <c r="R572">
        <v>538</v>
      </c>
      <c r="S572">
        <v>181306</v>
      </c>
      <c r="T572">
        <v>60327730</v>
      </c>
      <c r="V572">
        <v>517</v>
      </c>
      <c r="W572">
        <v>174229</v>
      </c>
      <c r="X572">
        <v>-187</v>
      </c>
      <c r="Y572">
        <v>-63019</v>
      </c>
      <c r="Z572">
        <v>59865155</v>
      </c>
      <c r="AB572">
        <v>481</v>
      </c>
      <c r="AC572">
        <v>162097</v>
      </c>
      <c r="AD572">
        <v>-267</v>
      </c>
      <c r="AE572">
        <v>-89979</v>
      </c>
      <c r="AF572">
        <v>59923254</v>
      </c>
      <c r="AH572">
        <v>-478</v>
      </c>
      <c r="AI572">
        <v>-161086</v>
      </c>
      <c r="AJ572">
        <v>273</v>
      </c>
      <c r="AK572">
        <v>92001</v>
      </c>
      <c r="AL572">
        <v>60227359</v>
      </c>
      <c r="AN572">
        <v>-93</v>
      </c>
      <c r="AO572">
        <v>-31341</v>
      </c>
      <c r="AP572">
        <v>542</v>
      </c>
      <c r="AQ572">
        <v>182654</v>
      </c>
      <c r="AR572">
        <v>60221101</v>
      </c>
    </row>
    <row r="573" spans="5:44" x14ac:dyDescent="0.25">
      <c r="E573">
        <v>13</v>
      </c>
      <c r="F573">
        <v>570</v>
      </c>
      <c r="G573">
        <f>B2+TRUNC(32*E573*SIN(73/E573))</f>
        <v>-829</v>
      </c>
      <c r="H573">
        <f t="shared" si="41"/>
        <v>-208</v>
      </c>
      <c r="I573">
        <f t="shared" si="42"/>
        <v>-70096</v>
      </c>
      <c r="J573">
        <f>C2+TRUNC(32*E573*COS(73/E573))</f>
        <v>2292</v>
      </c>
      <c r="K573">
        <f t="shared" si="43"/>
        <v>573</v>
      </c>
      <c r="L573">
        <f t="shared" si="44"/>
        <v>193101</v>
      </c>
      <c r="M573">
        <f t="shared" si="45"/>
        <v>90341375</v>
      </c>
      <c r="P573">
        <v>7</v>
      </c>
      <c r="Q573">
        <v>2359</v>
      </c>
      <c r="R573">
        <v>551</v>
      </c>
      <c r="S573">
        <v>185687</v>
      </c>
      <c r="T573">
        <v>60430772</v>
      </c>
      <c r="V573">
        <v>549</v>
      </c>
      <c r="W573">
        <v>185013</v>
      </c>
      <c r="X573">
        <v>-8</v>
      </c>
      <c r="Y573">
        <v>-2696</v>
      </c>
      <c r="Z573">
        <v>59881398</v>
      </c>
      <c r="AB573">
        <v>516</v>
      </c>
      <c r="AC573">
        <v>173892</v>
      </c>
      <c r="AD573">
        <v>-190</v>
      </c>
      <c r="AE573">
        <v>-64030</v>
      </c>
      <c r="AF573">
        <v>60014769</v>
      </c>
      <c r="AH573">
        <v>-432</v>
      </c>
      <c r="AI573">
        <v>-145584</v>
      </c>
      <c r="AJ573">
        <v>341</v>
      </c>
      <c r="AK573">
        <v>114917</v>
      </c>
      <c r="AL573">
        <v>60265783</v>
      </c>
      <c r="AN573">
        <v>-162</v>
      </c>
      <c r="AO573">
        <v>-54594</v>
      </c>
      <c r="AP573">
        <v>526</v>
      </c>
      <c r="AQ573">
        <v>177262</v>
      </c>
      <c r="AR573">
        <v>60385705</v>
      </c>
    </row>
    <row r="574" spans="5:44" x14ac:dyDescent="0.25">
      <c r="E574">
        <v>13</v>
      </c>
      <c r="F574">
        <v>571</v>
      </c>
      <c r="G574">
        <f>B2+TRUNC(32*E574*SIN(74/E574))</f>
        <v>-803</v>
      </c>
      <c r="H574">
        <f t="shared" si="41"/>
        <v>-201</v>
      </c>
      <c r="I574">
        <f t="shared" si="42"/>
        <v>-67737</v>
      </c>
      <c r="J574">
        <f>C2+TRUNC(32*E574*COS(74/E574))</f>
        <v>2311</v>
      </c>
      <c r="K574">
        <f t="shared" si="43"/>
        <v>577</v>
      </c>
      <c r="L574">
        <f t="shared" si="44"/>
        <v>194449</v>
      </c>
      <c r="M574">
        <f t="shared" si="45"/>
        <v>91716017</v>
      </c>
      <c r="P574">
        <v>125</v>
      </c>
      <c r="Q574">
        <v>42125</v>
      </c>
      <c r="R574">
        <v>536</v>
      </c>
      <c r="S574">
        <v>180632</v>
      </c>
      <c r="T574">
        <v>60506319</v>
      </c>
      <c r="V574">
        <v>550</v>
      </c>
      <c r="W574">
        <v>185350</v>
      </c>
      <c r="X574">
        <v>1</v>
      </c>
      <c r="Y574">
        <v>337</v>
      </c>
      <c r="Z574">
        <v>59970750</v>
      </c>
      <c r="AB574">
        <v>487</v>
      </c>
      <c r="AC574">
        <v>164119</v>
      </c>
      <c r="AD574">
        <v>-256</v>
      </c>
      <c r="AE574">
        <v>-86272</v>
      </c>
      <c r="AF574">
        <v>60046009</v>
      </c>
      <c r="AH574">
        <v>-526</v>
      </c>
      <c r="AI574">
        <v>-177262</v>
      </c>
      <c r="AJ574">
        <v>167</v>
      </c>
      <c r="AK574">
        <v>56279</v>
      </c>
      <c r="AL574">
        <v>60476751</v>
      </c>
      <c r="AN574">
        <v>-147</v>
      </c>
      <c r="AO574">
        <v>-49539</v>
      </c>
      <c r="AP574">
        <v>531</v>
      </c>
      <c r="AQ574">
        <v>178947</v>
      </c>
      <c r="AR574">
        <v>60412688</v>
      </c>
    </row>
    <row r="575" spans="5:44" x14ac:dyDescent="0.25">
      <c r="E575">
        <v>13</v>
      </c>
      <c r="F575">
        <v>572</v>
      </c>
      <c r="G575">
        <f>B2+TRUNC(32*E575*SIN(75/E575))</f>
        <v>-776</v>
      </c>
      <c r="H575">
        <f t="shared" si="41"/>
        <v>-194</v>
      </c>
      <c r="I575">
        <f t="shared" si="42"/>
        <v>-65378</v>
      </c>
      <c r="J575">
        <f>C2+TRUNC(32*E575*COS(75/E575))</f>
        <v>2328</v>
      </c>
      <c r="K575">
        <f t="shared" si="43"/>
        <v>582</v>
      </c>
      <c r="L575">
        <f t="shared" si="44"/>
        <v>196134</v>
      </c>
      <c r="M575">
        <f t="shared" si="45"/>
        <v>92829679</v>
      </c>
      <c r="P575">
        <v>81</v>
      </c>
      <c r="Q575">
        <v>27297</v>
      </c>
      <c r="R575">
        <v>545</v>
      </c>
      <c r="S575">
        <v>183665</v>
      </c>
      <c r="T575">
        <v>60525561</v>
      </c>
      <c r="V575">
        <v>511</v>
      </c>
      <c r="W575">
        <v>172207</v>
      </c>
      <c r="X575">
        <v>-203</v>
      </c>
      <c r="Y575">
        <v>-68411</v>
      </c>
      <c r="Z575">
        <v>60064657</v>
      </c>
      <c r="AB575">
        <v>512</v>
      </c>
      <c r="AC575">
        <v>172544</v>
      </c>
      <c r="AD575">
        <v>-202</v>
      </c>
      <c r="AE575">
        <v>-68074</v>
      </c>
      <c r="AF575">
        <v>60107222</v>
      </c>
      <c r="AH575">
        <v>-471</v>
      </c>
      <c r="AI575">
        <v>-158727</v>
      </c>
      <c r="AJ575">
        <v>287</v>
      </c>
      <c r="AK575">
        <v>96719</v>
      </c>
      <c r="AL575">
        <v>60519064</v>
      </c>
      <c r="AN575">
        <v>-231</v>
      </c>
      <c r="AO575">
        <v>-77847</v>
      </c>
      <c r="AP575">
        <v>500</v>
      </c>
      <c r="AQ575">
        <v>168500</v>
      </c>
      <c r="AR575">
        <v>60518267</v>
      </c>
    </row>
    <row r="576" spans="5:44" x14ac:dyDescent="0.25">
      <c r="E576">
        <v>13</v>
      </c>
      <c r="F576">
        <v>573</v>
      </c>
      <c r="G576">
        <f>B2+TRUNC(32*E576*SIN(76/E576))</f>
        <v>-748</v>
      </c>
      <c r="H576">
        <f t="shared" si="41"/>
        <v>-187</v>
      </c>
      <c r="I576">
        <f t="shared" si="42"/>
        <v>-63019</v>
      </c>
      <c r="J576">
        <f>C2+TRUNC(32*E576*COS(76/E576))</f>
        <v>2342</v>
      </c>
      <c r="K576">
        <f t="shared" si="43"/>
        <v>585</v>
      </c>
      <c r="L576">
        <f t="shared" si="44"/>
        <v>197145</v>
      </c>
      <c r="M576">
        <f t="shared" si="45"/>
        <v>93531119</v>
      </c>
      <c r="P576">
        <v>-28</v>
      </c>
      <c r="Q576">
        <v>-9436</v>
      </c>
      <c r="R576">
        <v>551</v>
      </c>
      <c r="S576">
        <v>185687</v>
      </c>
      <c r="T576">
        <v>60713693</v>
      </c>
      <c r="V576">
        <v>550</v>
      </c>
      <c r="W576">
        <v>185350</v>
      </c>
      <c r="X576">
        <v>10</v>
      </c>
      <c r="Y576">
        <v>3370</v>
      </c>
      <c r="Z576">
        <v>60122406</v>
      </c>
      <c r="AB576">
        <v>504</v>
      </c>
      <c r="AC576">
        <v>169848</v>
      </c>
      <c r="AD576">
        <v>-222</v>
      </c>
      <c r="AE576">
        <v>-74814</v>
      </c>
      <c r="AF576">
        <v>60387396</v>
      </c>
      <c r="AH576">
        <v>-494</v>
      </c>
      <c r="AI576">
        <v>-166478</v>
      </c>
      <c r="AJ576">
        <v>246</v>
      </c>
      <c r="AK576">
        <v>82902</v>
      </c>
      <c r="AL576">
        <v>60687141</v>
      </c>
      <c r="AN576">
        <v>-271</v>
      </c>
      <c r="AO576">
        <v>-91327</v>
      </c>
      <c r="AP576">
        <v>480</v>
      </c>
      <c r="AQ576">
        <v>161760</v>
      </c>
      <c r="AR576">
        <v>60585873</v>
      </c>
    </row>
    <row r="577" spans="5:44" x14ac:dyDescent="0.25">
      <c r="E577">
        <v>13</v>
      </c>
      <c r="F577">
        <v>574</v>
      </c>
      <c r="G577">
        <f>B2+TRUNC(32*E577*SIN(77/E577))</f>
        <v>-718</v>
      </c>
      <c r="H577">
        <f t="shared" si="41"/>
        <v>-180</v>
      </c>
      <c r="I577">
        <f t="shared" si="42"/>
        <v>-60660</v>
      </c>
      <c r="J577">
        <f>C2+TRUNC(32*E577*COS(77/E577))</f>
        <v>2355</v>
      </c>
      <c r="K577">
        <f t="shared" si="43"/>
        <v>588</v>
      </c>
      <c r="L577">
        <f t="shared" si="44"/>
        <v>198156</v>
      </c>
      <c r="M577">
        <f t="shared" si="45"/>
        <v>94060483</v>
      </c>
      <c r="P577">
        <v>-4</v>
      </c>
      <c r="Q577">
        <v>-1348</v>
      </c>
      <c r="R577">
        <v>551</v>
      </c>
      <c r="S577">
        <v>185687</v>
      </c>
      <c r="T577">
        <v>60740649</v>
      </c>
      <c r="V577">
        <v>550</v>
      </c>
      <c r="W577">
        <v>185350</v>
      </c>
      <c r="X577">
        <v>19</v>
      </c>
      <c r="Y577">
        <v>6403</v>
      </c>
      <c r="Z577">
        <v>60225794</v>
      </c>
      <c r="AB577">
        <v>497</v>
      </c>
      <c r="AC577">
        <v>167489</v>
      </c>
      <c r="AD577">
        <v>-237</v>
      </c>
      <c r="AE577">
        <v>-79869</v>
      </c>
      <c r="AF577">
        <v>60441220</v>
      </c>
      <c r="AH577">
        <v>-475</v>
      </c>
      <c r="AI577">
        <v>-160075</v>
      </c>
      <c r="AJ577">
        <v>280</v>
      </c>
      <c r="AK577">
        <v>94360</v>
      </c>
      <c r="AL577">
        <v>60687440</v>
      </c>
      <c r="AN577">
        <v>-154</v>
      </c>
      <c r="AO577">
        <v>-51898</v>
      </c>
      <c r="AP577">
        <v>529</v>
      </c>
      <c r="AQ577">
        <v>178273</v>
      </c>
      <c r="AR577">
        <v>60705714</v>
      </c>
    </row>
    <row r="578" spans="5:44" x14ac:dyDescent="0.25">
      <c r="E578">
        <v>13</v>
      </c>
      <c r="F578">
        <v>575</v>
      </c>
      <c r="G578">
        <f>B2+TRUNC(32*E578*SIN(78/E578))</f>
        <v>-688</v>
      </c>
      <c r="H578">
        <f t="shared" si="41"/>
        <v>-172</v>
      </c>
      <c r="I578">
        <f t="shared" si="42"/>
        <v>-57964</v>
      </c>
      <c r="J578">
        <f>C2+TRUNC(32*E578*COS(78/E578))</f>
        <v>2365</v>
      </c>
      <c r="K578">
        <f t="shared" si="43"/>
        <v>591</v>
      </c>
      <c r="L578">
        <f t="shared" si="44"/>
        <v>199167</v>
      </c>
      <c r="M578">
        <f t="shared" si="45"/>
        <v>94216344</v>
      </c>
      <c r="P578">
        <v>0</v>
      </c>
      <c r="Q578">
        <v>0</v>
      </c>
      <c r="R578">
        <v>552</v>
      </c>
      <c r="S578">
        <v>186024</v>
      </c>
      <c r="T578">
        <v>60846589</v>
      </c>
      <c r="V578">
        <v>540</v>
      </c>
      <c r="W578">
        <v>181980</v>
      </c>
      <c r="X578">
        <v>-108</v>
      </c>
      <c r="Y578">
        <v>-36396</v>
      </c>
      <c r="Z578">
        <v>60251401</v>
      </c>
      <c r="AB578">
        <v>529</v>
      </c>
      <c r="AC578">
        <v>178273</v>
      </c>
      <c r="AD578">
        <v>-153</v>
      </c>
      <c r="AE578">
        <v>-51561</v>
      </c>
      <c r="AF578">
        <v>60477821</v>
      </c>
      <c r="AH578">
        <v>-416</v>
      </c>
      <c r="AI578">
        <v>-140192</v>
      </c>
      <c r="AJ578">
        <v>363</v>
      </c>
      <c r="AK578">
        <v>122331</v>
      </c>
      <c r="AL578">
        <v>60894924</v>
      </c>
      <c r="AN578">
        <v>-128</v>
      </c>
      <c r="AO578">
        <v>-43136</v>
      </c>
      <c r="AP578">
        <v>536</v>
      </c>
      <c r="AQ578">
        <v>180632</v>
      </c>
      <c r="AR578">
        <v>60708008</v>
      </c>
    </row>
    <row r="579" spans="5:44" x14ac:dyDescent="0.25">
      <c r="E579">
        <v>13</v>
      </c>
      <c r="F579">
        <v>576</v>
      </c>
      <c r="G579">
        <f>B2+TRUNC(32*E579*SIN(79/E579))</f>
        <v>-657</v>
      </c>
      <c r="H579">
        <f t="shared" si="41"/>
        <v>-165</v>
      </c>
      <c r="I579">
        <f t="shared" si="42"/>
        <v>-55605</v>
      </c>
      <c r="J579">
        <f>C2+TRUNC(32*E579*COS(79/E579))</f>
        <v>2373</v>
      </c>
      <c r="K579">
        <f t="shared" si="43"/>
        <v>593</v>
      </c>
      <c r="L579">
        <f t="shared" si="44"/>
        <v>199841</v>
      </c>
      <c r="M579">
        <f t="shared" si="45"/>
        <v>94098629</v>
      </c>
      <c r="P579">
        <v>116</v>
      </c>
      <c r="Q579">
        <v>39092</v>
      </c>
      <c r="R579">
        <v>540</v>
      </c>
      <c r="S579">
        <v>181980</v>
      </c>
      <c r="T579">
        <v>61033743</v>
      </c>
      <c r="V579">
        <v>505</v>
      </c>
      <c r="W579">
        <v>170185</v>
      </c>
      <c r="X579">
        <v>-219</v>
      </c>
      <c r="Y579">
        <v>-73803</v>
      </c>
      <c r="Z579">
        <v>60463812</v>
      </c>
      <c r="AB579">
        <v>540</v>
      </c>
      <c r="AC579">
        <v>181980</v>
      </c>
      <c r="AD579">
        <v>-110</v>
      </c>
      <c r="AE579">
        <v>-37070</v>
      </c>
      <c r="AF579">
        <v>60488324</v>
      </c>
      <c r="AH579">
        <v>-440</v>
      </c>
      <c r="AI579">
        <v>-148280</v>
      </c>
      <c r="AJ579">
        <v>334</v>
      </c>
      <c r="AK579">
        <v>112558</v>
      </c>
      <c r="AL579">
        <v>60939306</v>
      </c>
      <c r="AN579">
        <v>-222</v>
      </c>
      <c r="AO579">
        <v>-74814</v>
      </c>
      <c r="AP579">
        <v>506</v>
      </c>
      <c r="AQ579">
        <v>170522</v>
      </c>
      <c r="AR579">
        <v>61105388</v>
      </c>
    </row>
    <row r="580" spans="5:44" x14ac:dyDescent="0.25">
      <c r="E580">
        <v>13</v>
      </c>
      <c r="F580">
        <v>577</v>
      </c>
      <c r="G580">
        <f>B2+TRUNC(32*E580*SIN(80/E580))</f>
        <v>-625</v>
      </c>
      <c r="H580">
        <f t="shared" si="41"/>
        <v>-157</v>
      </c>
      <c r="I580">
        <f t="shared" si="42"/>
        <v>-52909</v>
      </c>
      <c r="J580">
        <f>C2+TRUNC(32*E580*COS(80/E580))</f>
        <v>2378</v>
      </c>
      <c r="K580">
        <f t="shared" si="43"/>
        <v>594</v>
      </c>
      <c r="L580">
        <f t="shared" si="44"/>
        <v>200178</v>
      </c>
      <c r="M580">
        <f t="shared" si="45"/>
        <v>93563338</v>
      </c>
      <c r="P580">
        <v>71</v>
      </c>
      <c r="Q580">
        <v>23927</v>
      </c>
      <c r="R580">
        <v>548</v>
      </c>
      <c r="S580">
        <v>184676</v>
      </c>
      <c r="T580">
        <v>61226844</v>
      </c>
      <c r="V580">
        <v>550</v>
      </c>
      <c r="W580">
        <v>185350</v>
      </c>
      <c r="X580">
        <v>27</v>
      </c>
      <c r="Y580">
        <v>9099</v>
      </c>
      <c r="Z580">
        <v>60494172</v>
      </c>
      <c r="AB580">
        <v>462</v>
      </c>
      <c r="AC580">
        <v>155694</v>
      </c>
      <c r="AD580">
        <v>-301</v>
      </c>
      <c r="AE580">
        <v>-101437</v>
      </c>
      <c r="AF580">
        <v>60523744</v>
      </c>
      <c r="AH580">
        <v>-461</v>
      </c>
      <c r="AI580">
        <v>-155357</v>
      </c>
      <c r="AJ580">
        <v>305</v>
      </c>
      <c r="AK580">
        <v>102785</v>
      </c>
      <c r="AL580">
        <v>60998949</v>
      </c>
      <c r="AN580">
        <v>-263</v>
      </c>
      <c r="AO580">
        <v>-88631</v>
      </c>
      <c r="AP580">
        <v>486</v>
      </c>
      <c r="AQ580">
        <v>163782</v>
      </c>
      <c r="AR580">
        <v>61155553</v>
      </c>
    </row>
    <row r="581" spans="5:44" x14ac:dyDescent="0.25">
      <c r="E581">
        <v>13</v>
      </c>
      <c r="F581">
        <v>578</v>
      </c>
      <c r="G581">
        <f>B2+TRUNC(32*E581*SIN(81/E581))</f>
        <v>-593</v>
      </c>
      <c r="H581">
        <f t="shared" si="41"/>
        <v>-149</v>
      </c>
      <c r="I581">
        <f t="shared" si="42"/>
        <v>-50213</v>
      </c>
      <c r="J581">
        <f>C2+TRUNC(32*E581*COS(81/E581))</f>
        <v>2381</v>
      </c>
      <c r="K581">
        <f t="shared" si="43"/>
        <v>595</v>
      </c>
      <c r="L581">
        <f t="shared" si="44"/>
        <v>200515</v>
      </c>
      <c r="M581">
        <f t="shared" si="45"/>
        <v>92800391</v>
      </c>
      <c r="P581">
        <v>-51</v>
      </c>
      <c r="Q581">
        <v>-17187</v>
      </c>
      <c r="R581">
        <v>551</v>
      </c>
      <c r="S581">
        <v>185687</v>
      </c>
      <c r="T581">
        <v>61526478</v>
      </c>
      <c r="V581">
        <v>543</v>
      </c>
      <c r="W581">
        <v>182991</v>
      </c>
      <c r="X581">
        <v>-93</v>
      </c>
      <c r="Y581">
        <v>-31341</v>
      </c>
      <c r="Z581">
        <v>60526831</v>
      </c>
      <c r="AB581">
        <v>436</v>
      </c>
      <c r="AC581">
        <v>146932</v>
      </c>
      <c r="AD581">
        <v>-338</v>
      </c>
      <c r="AE581">
        <v>-113906</v>
      </c>
      <c r="AF581">
        <v>60566646</v>
      </c>
      <c r="AH581">
        <v>-488</v>
      </c>
      <c r="AI581">
        <v>-164456</v>
      </c>
      <c r="AJ581">
        <v>260</v>
      </c>
      <c r="AK581">
        <v>87620</v>
      </c>
      <c r="AL581">
        <v>61067347</v>
      </c>
      <c r="AN581">
        <v>-106</v>
      </c>
      <c r="AO581">
        <v>-35722</v>
      </c>
      <c r="AP581">
        <v>543</v>
      </c>
      <c r="AQ581">
        <v>182991</v>
      </c>
      <c r="AR581">
        <v>61487127</v>
      </c>
    </row>
    <row r="582" spans="5:44" x14ac:dyDescent="0.25">
      <c r="E582">
        <v>14</v>
      </c>
      <c r="F582">
        <v>579</v>
      </c>
      <c r="G582">
        <f>B2+TRUNC(32*E582*SIN(0/E582))</f>
        <v>-572</v>
      </c>
      <c r="H582">
        <f t="shared" ref="H582:H645" si="46">FLOOR(G582/4,1)</f>
        <v>-143</v>
      </c>
      <c r="I582">
        <f t="shared" ref="I582:I645" si="47">H582*337</f>
        <v>-48191</v>
      </c>
      <c r="J582">
        <f>C2+TRUNC(32*E582*COS(0/E582))</f>
        <v>2414</v>
      </c>
      <c r="K582">
        <f t="shared" ref="K582:K645" si="48">FLOOR(J582/4,1)</f>
        <v>603</v>
      </c>
      <c r="L582">
        <f t="shared" ref="L582:L645" si="49">K582*337</f>
        <v>203211</v>
      </c>
      <c r="M582">
        <f t="shared" si="45"/>
        <v>96969868</v>
      </c>
      <c r="P582">
        <v>107</v>
      </c>
      <c r="Q582">
        <v>36059</v>
      </c>
      <c r="R582">
        <v>543</v>
      </c>
      <c r="S582">
        <v>182991</v>
      </c>
      <c r="T582">
        <v>61615466</v>
      </c>
      <c r="V582">
        <v>533</v>
      </c>
      <c r="W582">
        <v>179621</v>
      </c>
      <c r="X582">
        <v>-139</v>
      </c>
      <c r="Y582">
        <v>-46843</v>
      </c>
      <c r="Z582">
        <v>60566596</v>
      </c>
      <c r="AB582">
        <v>501</v>
      </c>
      <c r="AC582">
        <v>168837</v>
      </c>
      <c r="AD582">
        <v>-230</v>
      </c>
      <c r="AE582">
        <v>-77510</v>
      </c>
      <c r="AF582">
        <v>60734539</v>
      </c>
      <c r="AH582">
        <v>-504</v>
      </c>
      <c r="AI582">
        <v>-169848</v>
      </c>
      <c r="AJ582">
        <v>228</v>
      </c>
      <c r="AK582">
        <v>76836</v>
      </c>
      <c r="AL582">
        <v>61108315</v>
      </c>
      <c r="AN582">
        <v>-255</v>
      </c>
      <c r="AO582">
        <v>-85935</v>
      </c>
      <c r="AP582">
        <v>491</v>
      </c>
      <c r="AQ582">
        <v>165467</v>
      </c>
      <c r="AR582">
        <v>61553866</v>
      </c>
    </row>
    <row r="583" spans="5:44" x14ac:dyDescent="0.25">
      <c r="E583">
        <v>14</v>
      </c>
      <c r="F583">
        <v>580</v>
      </c>
      <c r="G583">
        <f>B2+TRUNC(32*E583*SIN(1/E583))</f>
        <v>-541</v>
      </c>
      <c r="H583">
        <f t="shared" si="46"/>
        <v>-136</v>
      </c>
      <c r="I583">
        <f t="shared" si="47"/>
        <v>-45832</v>
      </c>
      <c r="J583">
        <f>C2+TRUNC(32*E583*COS(1/E583))</f>
        <v>2412</v>
      </c>
      <c r="K583">
        <f t="shared" si="48"/>
        <v>603</v>
      </c>
      <c r="L583">
        <f t="shared" si="49"/>
        <v>203211</v>
      </c>
      <c r="M583">
        <f t="shared" si="45"/>
        <v>95583471</v>
      </c>
      <c r="P583">
        <v>-71</v>
      </c>
      <c r="Q583">
        <v>-23927</v>
      </c>
      <c r="R583">
        <v>549</v>
      </c>
      <c r="S583">
        <v>185013</v>
      </c>
      <c r="T583">
        <v>61624584</v>
      </c>
      <c r="V583">
        <v>542</v>
      </c>
      <c r="W583">
        <v>182654</v>
      </c>
      <c r="X583">
        <v>-101</v>
      </c>
      <c r="Y583">
        <v>-34037</v>
      </c>
      <c r="Z583">
        <v>60707808</v>
      </c>
      <c r="AB583">
        <v>539</v>
      </c>
      <c r="AC583">
        <v>181643</v>
      </c>
      <c r="AD583">
        <v>-119</v>
      </c>
      <c r="AE583">
        <v>-40103</v>
      </c>
      <c r="AF583">
        <v>61029568</v>
      </c>
      <c r="AH583">
        <v>-512</v>
      </c>
      <c r="AI583">
        <v>-172544</v>
      </c>
      <c r="AJ583">
        <v>211</v>
      </c>
      <c r="AK583">
        <v>71107</v>
      </c>
      <c r="AL583">
        <v>61324210</v>
      </c>
      <c r="AN583">
        <v>-86</v>
      </c>
      <c r="AO583">
        <v>-28982</v>
      </c>
      <c r="AP583">
        <v>547</v>
      </c>
      <c r="AQ583">
        <v>184339</v>
      </c>
      <c r="AR583">
        <v>61590928</v>
      </c>
    </row>
    <row r="584" spans="5:44" x14ac:dyDescent="0.25">
      <c r="E584">
        <v>14</v>
      </c>
      <c r="F584">
        <v>581</v>
      </c>
      <c r="G584">
        <f>B2+TRUNC(32*E584*SIN(2/E584))</f>
        <v>-509</v>
      </c>
      <c r="H584">
        <f t="shared" si="46"/>
        <v>-128</v>
      </c>
      <c r="I584">
        <f t="shared" si="47"/>
        <v>-43136</v>
      </c>
      <c r="J584">
        <f>C2+TRUNC(32*E584*COS(2/E584))</f>
        <v>2409</v>
      </c>
      <c r="K584">
        <f t="shared" si="48"/>
        <v>602</v>
      </c>
      <c r="L584">
        <f t="shared" si="49"/>
        <v>202874</v>
      </c>
      <c r="M584">
        <f t="shared" si="45"/>
        <v>94085716</v>
      </c>
      <c r="P584">
        <v>-90</v>
      </c>
      <c r="Q584">
        <v>-30330</v>
      </c>
      <c r="R584">
        <v>546</v>
      </c>
      <c r="S584">
        <v>184002</v>
      </c>
      <c r="T584">
        <v>61727244</v>
      </c>
      <c r="V584">
        <v>538</v>
      </c>
      <c r="W584">
        <v>181306</v>
      </c>
      <c r="X584">
        <v>-125</v>
      </c>
      <c r="Y584">
        <v>-42125</v>
      </c>
      <c r="Z584">
        <v>61025294</v>
      </c>
      <c r="AB584">
        <v>442</v>
      </c>
      <c r="AC584">
        <v>148954</v>
      </c>
      <c r="AD584">
        <v>-331</v>
      </c>
      <c r="AE584">
        <v>-111547</v>
      </c>
      <c r="AF584">
        <v>61134133</v>
      </c>
      <c r="AH584">
        <v>-519</v>
      </c>
      <c r="AI584">
        <v>-174903</v>
      </c>
      <c r="AJ584">
        <v>194</v>
      </c>
      <c r="AK584">
        <v>65378</v>
      </c>
      <c r="AL584">
        <v>61492145</v>
      </c>
      <c r="AN584">
        <v>-67</v>
      </c>
      <c r="AO584">
        <v>-22579</v>
      </c>
      <c r="AP584">
        <v>549</v>
      </c>
      <c r="AQ584">
        <v>185013</v>
      </c>
      <c r="AR584">
        <v>61652019</v>
      </c>
    </row>
    <row r="585" spans="5:44" x14ac:dyDescent="0.25">
      <c r="E585">
        <v>14</v>
      </c>
      <c r="F585">
        <v>582</v>
      </c>
      <c r="G585">
        <f>B2+TRUNC(32*E585*SIN(3/E585))</f>
        <v>-477</v>
      </c>
      <c r="H585">
        <f t="shared" si="46"/>
        <v>-120</v>
      </c>
      <c r="I585">
        <f t="shared" si="47"/>
        <v>-40440</v>
      </c>
      <c r="J585">
        <f>C2+TRUNC(32*E585*COS(3/E585))</f>
        <v>2403</v>
      </c>
      <c r="K585">
        <f t="shared" si="48"/>
        <v>600</v>
      </c>
      <c r="L585">
        <f t="shared" si="49"/>
        <v>202200</v>
      </c>
      <c r="M585">
        <f t="shared" si="45"/>
        <v>92219544</v>
      </c>
      <c r="P585">
        <v>60</v>
      </c>
      <c r="Q585">
        <v>20220</v>
      </c>
      <c r="R585">
        <v>550</v>
      </c>
      <c r="S585">
        <v>185350</v>
      </c>
      <c r="T585">
        <v>61761315</v>
      </c>
      <c r="V585">
        <v>529</v>
      </c>
      <c r="W585">
        <v>178273</v>
      </c>
      <c r="X585">
        <v>-159</v>
      </c>
      <c r="Y585">
        <v>-53583</v>
      </c>
      <c r="Z585">
        <v>61055970</v>
      </c>
      <c r="AB585">
        <v>468</v>
      </c>
      <c r="AC585">
        <v>157716</v>
      </c>
      <c r="AD585">
        <v>-293</v>
      </c>
      <c r="AE585">
        <v>-98741</v>
      </c>
      <c r="AF585">
        <v>61136535</v>
      </c>
      <c r="AH585">
        <v>-424</v>
      </c>
      <c r="AI585">
        <v>-142888</v>
      </c>
      <c r="AJ585">
        <v>356</v>
      </c>
      <c r="AK585">
        <v>119972</v>
      </c>
      <c r="AL585">
        <v>61714020</v>
      </c>
      <c r="AN585">
        <v>-212</v>
      </c>
      <c r="AO585">
        <v>-71444</v>
      </c>
      <c r="AP585">
        <v>511</v>
      </c>
      <c r="AQ585">
        <v>172207</v>
      </c>
      <c r="AR585">
        <v>61699466</v>
      </c>
    </row>
    <row r="586" spans="5:44" x14ac:dyDescent="0.25">
      <c r="E586">
        <v>14</v>
      </c>
      <c r="F586">
        <v>583</v>
      </c>
      <c r="G586">
        <f>B2+TRUNC(32*E586*SIN(4/E586))</f>
        <v>-446</v>
      </c>
      <c r="H586">
        <f t="shared" si="46"/>
        <v>-112</v>
      </c>
      <c r="I586">
        <f t="shared" si="47"/>
        <v>-37744</v>
      </c>
      <c r="J586">
        <f>C2+TRUNC(32*E586*COS(4/E586))</f>
        <v>2395</v>
      </c>
      <c r="K586">
        <f t="shared" si="48"/>
        <v>598</v>
      </c>
      <c r="L586">
        <f t="shared" si="49"/>
        <v>201526</v>
      </c>
      <c r="M586">
        <f t="shared" si="45"/>
        <v>90172223</v>
      </c>
      <c r="P586">
        <v>-108</v>
      </c>
      <c r="Q586">
        <v>-36396</v>
      </c>
      <c r="R586">
        <v>543</v>
      </c>
      <c r="S586">
        <v>182991</v>
      </c>
      <c r="T586">
        <v>61834091</v>
      </c>
      <c r="V586">
        <v>547</v>
      </c>
      <c r="W586">
        <v>184339</v>
      </c>
      <c r="X586">
        <v>-73</v>
      </c>
      <c r="Y586">
        <v>-24601</v>
      </c>
      <c r="Z586">
        <v>61079376</v>
      </c>
      <c r="AB586">
        <v>528</v>
      </c>
      <c r="AC586">
        <v>177936</v>
      </c>
      <c r="AD586">
        <v>-164</v>
      </c>
      <c r="AE586">
        <v>-55268</v>
      </c>
      <c r="AF586">
        <v>61171419</v>
      </c>
      <c r="AH586">
        <v>-456</v>
      </c>
      <c r="AI586">
        <v>-153672</v>
      </c>
      <c r="AJ586">
        <v>315</v>
      </c>
      <c r="AK586">
        <v>106155</v>
      </c>
      <c r="AL586">
        <v>61747158</v>
      </c>
      <c r="AN586">
        <v>-49</v>
      </c>
      <c r="AO586">
        <v>-16513</v>
      </c>
      <c r="AP586">
        <v>552</v>
      </c>
      <c r="AQ586">
        <v>186024</v>
      </c>
      <c r="AR586">
        <v>61809282</v>
      </c>
    </row>
    <row r="587" spans="5:44" x14ac:dyDescent="0.25">
      <c r="E587">
        <v>14</v>
      </c>
      <c r="F587">
        <v>584</v>
      </c>
      <c r="G587">
        <f>B2+TRUNC(32*E587*SIN(5/E587))</f>
        <v>-416</v>
      </c>
      <c r="H587">
        <f t="shared" si="46"/>
        <v>-104</v>
      </c>
      <c r="I587">
        <f t="shared" si="47"/>
        <v>-35048</v>
      </c>
      <c r="J587">
        <f>C2+TRUNC(32*E587*COS(5/E587))</f>
        <v>2385</v>
      </c>
      <c r="K587">
        <f t="shared" si="48"/>
        <v>596</v>
      </c>
      <c r="L587">
        <f t="shared" si="49"/>
        <v>200852</v>
      </c>
      <c r="M587">
        <f t="shared" ref="M587:M650" si="50">TRUNC((G587^2+J587^2)^2/390625)</f>
        <v>87947814</v>
      </c>
      <c r="P587">
        <v>23</v>
      </c>
      <c r="Q587">
        <v>7751</v>
      </c>
      <c r="R587">
        <v>554</v>
      </c>
      <c r="S587">
        <v>186698</v>
      </c>
      <c r="T587">
        <v>61946218</v>
      </c>
      <c r="V587">
        <v>524</v>
      </c>
      <c r="W587">
        <v>176588</v>
      </c>
      <c r="X587">
        <v>-177</v>
      </c>
      <c r="Y587">
        <v>-59649</v>
      </c>
      <c r="Z587">
        <v>61291737</v>
      </c>
      <c r="AB587">
        <v>538</v>
      </c>
      <c r="AC587">
        <v>181306</v>
      </c>
      <c r="AD587">
        <v>-129</v>
      </c>
      <c r="AE587">
        <v>-43473</v>
      </c>
      <c r="AF587">
        <v>61672021</v>
      </c>
      <c r="AH587">
        <v>-525</v>
      </c>
      <c r="AI587">
        <v>-176925</v>
      </c>
      <c r="AJ587">
        <v>177</v>
      </c>
      <c r="AK587">
        <v>59649</v>
      </c>
      <c r="AL587">
        <v>61855607</v>
      </c>
      <c r="AN587">
        <v>-177</v>
      </c>
      <c r="AO587">
        <v>-59649</v>
      </c>
      <c r="AP587">
        <v>525</v>
      </c>
      <c r="AQ587">
        <v>176925</v>
      </c>
      <c r="AR587">
        <v>61924384</v>
      </c>
    </row>
    <row r="588" spans="5:44" x14ac:dyDescent="0.25">
      <c r="E588">
        <v>14</v>
      </c>
      <c r="F588">
        <v>585</v>
      </c>
      <c r="G588">
        <f>B2+TRUNC(32*E588*SIN(6/E588))</f>
        <v>-386</v>
      </c>
      <c r="H588">
        <f t="shared" si="46"/>
        <v>-97</v>
      </c>
      <c r="I588">
        <f t="shared" si="47"/>
        <v>-32689</v>
      </c>
      <c r="J588">
        <f>C2+TRUNC(32*E588*COS(6/E588))</f>
        <v>2373</v>
      </c>
      <c r="K588">
        <f t="shared" si="48"/>
        <v>593</v>
      </c>
      <c r="L588">
        <f t="shared" si="49"/>
        <v>199841</v>
      </c>
      <c r="M588">
        <f t="shared" si="50"/>
        <v>85529203</v>
      </c>
      <c r="P588">
        <v>-125</v>
      </c>
      <c r="Q588">
        <v>-42125</v>
      </c>
      <c r="R588">
        <v>540</v>
      </c>
      <c r="S588">
        <v>181980</v>
      </c>
      <c r="T588">
        <v>62050153</v>
      </c>
      <c r="V588">
        <v>518</v>
      </c>
      <c r="W588">
        <v>174566</v>
      </c>
      <c r="X588">
        <v>-194</v>
      </c>
      <c r="Y588">
        <v>-65378</v>
      </c>
      <c r="Z588">
        <v>61453182</v>
      </c>
      <c r="AB588">
        <v>449</v>
      </c>
      <c r="AC588">
        <v>151313</v>
      </c>
      <c r="AD588">
        <v>-324</v>
      </c>
      <c r="AE588">
        <v>-109188</v>
      </c>
      <c r="AF588">
        <v>61712437</v>
      </c>
      <c r="AH588">
        <v>-401</v>
      </c>
      <c r="AI588">
        <v>-135137</v>
      </c>
      <c r="AJ588">
        <v>383</v>
      </c>
      <c r="AK588">
        <v>129071</v>
      </c>
      <c r="AL588">
        <v>62034627</v>
      </c>
      <c r="AN588">
        <v>-32</v>
      </c>
      <c r="AO588">
        <v>-10784</v>
      </c>
      <c r="AP588">
        <v>553</v>
      </c>
      <c r="AQ588">
        <v>186361</v>
      </c>
      <c r="AR588">
        <v>62014995</v>
      </c>
    </row>
    <row r="589" spans="5:44" x14ac:dyDescent="0.25">
      <c r="E589">
        <v>14</v>
      </c>
      <c r="F589">
        <v>586</v>
      </c>
      <c r="G589">
        <f>B2+TRUNC(32*E589*SIN(7/E589))</f>
        <v>-358</v>
      </c>
      <c r="H589">
        <f t="shared" si="46"/>
        <v>-90</v>
      </c>
      <c r="I589">
        <f t="shared" si="47"/>
        <v>-30330</v>
      </c>
      <c r="J589">
        <f>C2+TRUNC(32*E589*COS(7/E589))</f>
        <v>2359</v>
      </c>
      <c r="K589">
        <f t="shared" si="48"/>
        <v>589</v>
      </c>
      <c r="L589">
        <f t="shared" si="49"/>
        <v>198493</v>
      </c>
      <c r="M589">
        <f t="shared" si="50"/>
        <v>82971549</v>
      </c>
      <c r="P589">
        <v>49</v>
      </c>
      <c r="Q589">
        <v>16513</v>
      </c>
      <c r="R589">
        <v>553</v>
      </c>
      <c r="S589">
        <v>186361</v>
      </c>
      <c r="T589">
        <v>62254877</v>
      </c>
      <c r="V589">
        <v>550</v>
      </c>
      <c r="W589">
        <v>185350</v>
      </c>
      <c r="X589">
        <v>-61</v>
      </c>
      <c r="Y589">
        <v>-20557</v>
      </c>
      <c r="Z589">
        <v>61785762</v>
      </c>
      <c r="AB589">
        <v>475</v>
      </c>
      <c r="AC589">
        <v>160075</v>
      </c>
      <c r="AD589">
        <v>-285</v>
      </c>
      <c r="AE589">
        <v>-96045</v>
      </c>
      <c r="AF589">
        <v>61726113</v>
      </c>
      <c r="AH589">
        <v>-450</v>
      </c>
      <c r="AI589">
        <v>-151650</v>
      </c>
      <c r="AJ589">
        <v>325</v>
      </c>
      <c r="AK589">
        <v>109525</v>
      </c>
      <c r="AL589">
        <v>62129732</v>
      </c>
      <c r="AN589">
        <v>-202</v>
      </c>
      <c r="AO589">
        <v>-68074</v>
      </c>
      <c r="AP589">
        <v>517</v>
      </c>
      <c r="AQ589">
        <v>174229</v>
      </c>
      <c r="AR589">
        <v>62126176</v>
      </c>
    </row>
    <row r="590" spans="5:44" x14ac:dyDescent="0.25">
      <c r="E590">
        <v>14</v>
      </c>
      <c r="F590">
        <v>587</v>
      </c>
      <c r="G590">
        <f>B2+TRUNC(32*E590*SIN(8/E590))</f>
        <v>-330</v>
      </c>
      <c r="H590">
        <f t="shared" si="46"/>
        <v>-83</v>
      </c>
      <c r="I590">
        <f t="shared" si="47"/>
        <v>-27971</v>
      </c>
      <c r="J590">
        <f>C2+TRUNC(32*E590*COS(8/E590))</f>
        <v>2342</v>
      </c>
      <c r="K590">
        <f t="shared" si="48"/>
        <v>585</v>
      </c>
      <c r="L590">
        <f t="shared" si="49"/>
        <v>197145</v>
      </c>
      <c r="M590">
        <f t="shared" si="50"/>
        <v>80105764</v>
      </c>
      <c r="P590">
        <v>98</v>
      </c>
      <c r="Q590">
        <v>33026</v>
      </c>
      <c r="R590">
        <v>546</v>
      </c>
      <c r="S590">
        <v>184002</v>
      </c>
      <c r="T590">
        <v>62277603</v>
      </c>
      <c r="V590">
        <v>512</v>
      </c>
      <c r="W590">
        <v>172544</v>
      </c>
      <c r="X590">
        <v>-211</v>
      </c>
      <c r="Y590">
        <v>-71107</v>
      </c>
      <c r="Z590">
        <v>61795924</v>
      </c>
      <c r="AB590">
        <v>526</v>
      </c>
      <c r="AC590">
        <v>177262</v>
      </c>
      <c r="AD590">
        <v>-175</v>
      </c>
      <c r="AE590">
        <v>-58975</v>
      </c>
      <c r="AF590">
        <v>61782744</v>
      </c>
      <c r="AH590">
        <v>-500</v>
      </c>
      <c r="AI590">
        <v>-168500</v>
      </c>
      <c r="AJ590">
        <v>241</v>
      </c>
      <c r="AK590">
        <v>81217</v>
      </c>
      <c r="AL590">
        <v>62202775</v>
      </c>
      <c r="AN590">
        <v>-247</v>
      </c>
      <c r="AO590">
        <v>-83239</v>
      </c>
      <c r="AP590">
        <v>497</v>
      </c>
      <c r="AQ590">
        <v>167489</v>
      </c>
      <c r="AR590">
        <v>62227864</v>
      </c>
    </row>
    <row r="591" spans="5:44" x14ac:dyDescent="0.25">
      <c r="E591">
        <v>14</v>
      </c>
      <c r="F591">
        <v>588</v>
      </c>
      <c r="G591">
        <f>B2+TRUNC(32*E591*SIN(9/E591))</f>
        <v>-304</v>
      </c>
      <c r="H591">
        <f t="shared" si="46"/>
        <v>-76</v>
      </c>
      <c r="I591">
        <f t="shared" si="47"/>
        <v>-25612</v>
      </c>
      <c r="J591">
        <f>C2+TRUNC(32*E591*COS(9/E591))</f>
        <v>2324</v>
      </c>
      <c r="K591">
        <f t="shared" si="48"/>
        <v>581</v>
      </c>
      <c r="L591">
        <f t="shared" si="49"/>
        <v>195797</v>
      </c>
      <c r="M591">
        <f t="shared" si="50"/>
        <v>77254030</v>
      </c>
      <c r="P591">
        <v>-21</v>
      </c>
      <c r="Q591">
        <v>-7077</v>
      </c>
      <c r="R591">
        <v>555</v>
      </c>
      <c r="S591">
        <v>187035</v>
      </c>
      <c r="T591">
        <v>62354118</v>
      </c>
      <c r="V591">
        <v>535</v>
      </c>
      <c r="W591">
        <v>180295</v>
      </c>
      <c r="X591">
        <v>-147</v>
      </c>
      <c r="Y591">
        <v>-49539</v>
      </c>
      <c r="Z591">
        <v>62181425</v>
      </c>
      <c r="AB591">
        <v>494</v>
      </c>
      <c r="AC591">
        <v>166478</v>
      </c>
      <c r="AD591">
        <v>-252</v>
      </c>
      <c r="AE591">
        <v>-84924</v>
      </c>
      <c r="AF591">
        <v>61832455</v>
      </c>
      <c r="AH591">
        <v>-444</v>
      </c>
      <c r="AI591">
        <v>-149628</v>
      </c>
      <c r="AJ591">
        <v>333</v>
      </c>
      <c r="AK591">
        <v>112221</v>
      </c>
      <c r="AL591">
        <v>62382220</v>
      </c>
      <c r="AN591">
        <v>-190</v>
      </c>
      <c r="AO591">
        <v>-64030</v>
      </c>
      <c r="AP591">
        <v>521</v>
      </c>
      <c r="AQ591">
        <v>175577</v>
      </c>
      <c r="AR591">
        <v>62300560</v>
      </c>
    </row>
    <row r="592" spans="5:44" x14ac:dyDescent="0.25">
      <c r="E592">
        <v>14</v>
      </c>
      <c r="F592">
        <v>589</v>
      </c>
      <c r="G592">
        <f>B2+TRUNC(32*E592*SIN(10/E592))</f>
        <v>-279</v>
      </c>
      <c r="H592">
        <f t="shared" si="46"/>
        <v>-70</v>
      </c>
      <c r="I592">
        <f t="shared" si="47"/>
        <v>-23590</v>
      </c>
      <c r="J592">
        <f>C2+TRUNC(32*E592*COS(10/E592))</f>
        <v>2304</v>
      </c>
      <c r="K592">
        <f t="shared" si="48"/>
        <v>576</v>
      </c>
      <c r="L592">
        <f t="shared" si="49"/>
        <v>194112</v>
      </c>
      <c r="M592">
        <f t="shared" si="50"/>
        <v>74270117</v>
      </c>
      <c r="P592">
        <v>36</v>
      </c>
      <c r="Q592">
        <v>12132</v>
      </c>
      <c r="R592">
        <v>554</v>
      </c>
      <c r="S592">
        <v>186698</v>
      </c>
      <c r="T592">
        <v>62382321</v>
      </c>
      <c r="V592">
        <v>552</v>
      </c>
      <c r="W592">
        <v>186024</v>
      </c>
      <c r="X592">
        <v>-51</v>
      </c>
      <c r="Y592">
        <v>-17187</v>
      </c>
      <c r="Z592">
        <v>62193336</v>
      </c>
      <c r="AB592">
        <v>513</v>
      </c>
      <c r="AC592">
        <v>172881</v>
      </c>
      <c r="AD592">
        <v>-210</v>
      </c>
      <c r="AE592">
        <v>-70770</v>
      </c>
      <c r="AF592">
        <v>61936396</v>
      </c>
      <c r="AH592">
        <v>-432</v>
      </c>
      <c r="AI592">
        <v>-145584</v>
      </c>
      <c r="AJ592">
        <v>349</v>
      </c>
      <c r="AK592">
        <v>117613</v>
      </c>
      <c r="AL592">
        <v>62483029</v>
      </c>
      <c r="AN592">
        <v>-120</v>
      </c>
      <c r="AO592">
        <v>-40440</v>
      </c>
      <c r="AP592">
        <v>542</v>
      </c>
      <c r="AQ592">
        <v>182654</v>
      </c>
      <c r="AR592">
        <v>62321601</v>
      </c>
    </row>
    <row r="593" spans="5:44" x14ac:dyDescent="0.25">
      <c r="E593">
        <v>14</v>
      </c>
      <c r="F593">
        <v>590</v>
      </c>
      <c r="G593">
        <f>B2+TRUNC(32*E593*SIN(11/E593))</f>
        <v>-256</v>
      </c>
      <c r="H593">
        <f t="shared" si="46"/>
        <v>-64</v>
      </c>
      <c r="I593">
        <f t="shared" si="47"/>
        <v>-21568</v>
      </c>
      <c r="J593">
        <f>C2+TRUNC(32*E593*COS(11/E593))</f>
        <v>2282</v>
      </c>
      <c r="K593">
        <f t="shared" si="48"/>
        <v>570</v>
      </c>
      <c r="L593">
        <f t="shared" si="49"/>
        <v>192090</v>
      </c>
      <c r="M593">
        <f t="shared" si="50"/>
        <v>71181214</v>
      </c>
      <c r="P593">
        <v>-37</v>
      </c>
      <c r="Q593">
        <v>-12469</v>
      </c>
      <c r="R593">
        <v>554</v>
      </c>
      <c r="S593">
        <v>186698</v>
      </c>
      <c r="T593">
        <v>62382321</v>
      </c>
      <c r="V593">
        <v>554</v>
      </c>
      <c r="W593">
        <v>186698</v>
      </c>
      <c r="X593">
        <v>-40</v>
      </c>
      <c r="Y593">
        <v>-13480</v>
      </c>
      <c r="Z593">
        <v>62490643</v>
      </c>
      <c r="AB593">
        <v>482</v>
      </c>
      <c r="AC593">
        <v>162434</v>
      </c>
      <c r="AD593">
        <v>-275</v>
      </c>
      <c r="AE593">
        <v>-92675</v>
      </c>
      <c r="AF593">
        <v>62135887</v>
      </c>
      <c r="AH593">
        <v>-510</v>
      </c>
      <c r="AI593">
        <v>-171870</v>
      </c>
      <c r="AJ593">
        <v>223</v>
      </c>
      <c r="AK593">
        <v>75151</v>
      </c>
      <c r="AL593">
        <v>62600579</v>
      </c>
      <c r="AN593">
        <v>-136</v>
      </c>
      <c r="AO593">
        <v>-45832</v>
      </c>
      <c r="AP593">
        <v>538</v>
      </c>
      <c r="AQ593">
        <v>181306</v>
      </c>
      <c r="AR593">
        <v>62389929</v>
      </c>
    </row>
    <row r="594" spans="5:44" x14ac:dyDescent="0.25">
      <c r="E594">
        <v>14</v>
      </c>
      <c r="F594">
        <v>591</v>
      </c>
      <c r="G594">
        <f>B2+TRUNC(32*E594*SIN(12/E594))</f>
        <v>-234</v>
      </c>
      <c r="H594">
        <f t="shared" si="46"/>
        <v>-59</v>
      </c>
      <c r="I594">
        <f t="shared" si="47"/>
        <v>-19883</v>
      </c>
      <c r="J594">
        <f>C2+TRUNC(32*E594*COS(12/E594))</f>
        <v>2259</v>
      </c>
      <c r="K594">
        <f t="shared" si="48"/>
        <v>564</v>
      </c>
      <c r="L594">
        <f t="shared" si="49"/>
        <v>190068</v>
      </c>
      <c r="M594">
        <f t="shared" si="50"/>
        <v>68104403</v>
      </c>
      <c r="P594">
        <v>88</v>
      </c>
      <c r="Q594">
        <v>29656</v>
      </c>
      <c r="R594">
        <v>549</v>
      </c>
      <c r="S594">
        <v>185013</v>
      </c>
      <c r="T594">
        <v>62873811</v>
      </c>
      <c r="V594">
        <v>543</v>
      </c>
      <c r="W594">
        <v>182991</v>
      </c>
      <c r="X594">
        <v>-118</v>
      </c>
      <c r="Y594">
        <v>-39766</v>
      </c>
      <c r="Z594">
        <v>62592477</v>
      </c>
      <c r="AB594">
        <v>523</v>
      </c>
      <c r="AC594">
        <v>176251</v>
      </c>
      <c r="AD594">
        <v>-186</v>
      </c>
      <c r="AE594">
        <v>-62682</v>
      </c>
      <c r="AF594">
        <v>62145548</v>
      </c>
      <c r="AH594">
        <v>-488</v>
      </c>
      <c r="AI594">
        <v>-164456</v>
      </c>
      <c r="AJ594">
        <v>267</v>
      </c>
      <c r="AK594">
        <v>89979</v>
      </c>
      <c r="AL594">
        <v>62615999</v>
      </c>
      <c r="AN594">
        <v>-239</v>
      </c>
      <c r="AO594">
        <v>-80543</v>
      </c>
      <c r="AP594">
        <v>503</v>
      </c>
      <c r="AQ594">
        <v>169511</v>
      </c>
      <c r="AR594">
        <v>62887513</v>
      </c>
    </row>
    <row r="595" spans="5:44" x14ac:dyDescent="0.25">
      <c r="E595">
        <v>14</v>
      </c>
      <c r="F595">
        <v>592</v>
      </c>
      <c r="G595">
        <f>B2+TRUNC(32*E595*SIN(13/E595))</f>
        <v>-214</v>
      </c>
      <c r="H595">
        <f t="shared" si="46"/>
        <v>-54</v>
      </c>
      <c r="I595">
        <f t="shared" si="47"/>
        <v>-18198</v>
      </c>
      <c r="J595">
        <f>C2+TRUNC(32*E595*COS(13/E595))</f>
        <v>2234</v>
      </c>
      <c r="K595">
        <f t="shared" si="48"/>
        <v>558</v>
      </c>
      <c r="L595">
        <f t="shared" si="49"/>
        <v>188046</v>
      </c>
      <c r="M595">
        <f t="shared" si="50"/>
        <v>64939151</v>
      </c>
      <c r="P595">
        <v>-59</v>
      </c>
      <c r="Q595">
        <v>-19883</v>
      </c>
      <c r="R595">
        <v>553</v>
      </c>
      <c r="S595">
        <v>186361</v>
      </c>
      <c r="T595">
        <v>63005011</v>
      </c>
      <c r="V595">
        <v>530</v>
      </c>
      <c r="W595">
        <v>178610</v>
      </c>
      <c r="X595">
        <v>-167</v>
      </c>
      <c r="Y595">
        <v>-56279</v>
      </c>
      <c r="Z595">
        <v>62636207</v>
      </c>
      <c r="AB595">
        <v>488</v>
      </c>
      <c r="AC595">
        <v>164456</v>
      </c>
      <c r="AD595">
        <v>-264</v>
      </c>
      <c r="AE595">
        <v>-88968</v>
      </c>
      <c r="AF595">
        <v>62249347</v>
      </c>
      <c r="AH595">
        <v>-468</v>
      </c>
      <c r="AI595">
        <v>-157716</v>
      </c>
      <c r="AJ595">
        <v>301</v>
      </c>
      <c r="AK595">
        <v>101437</v>
      </c>
      <c r="AL595">
        <v>62638132</v>
      </c>
      <c r="AN595">
        <v>-99</v>
      </c>
      <c r="AO595">
        <v>-33363</v>
      </c>
      <c r="AP595">
        <v>548</v>
      </c>
      <c r="AQ595">
        <v>184676</v>
      </c>
      <c r="AR595">
        <v>62982635</v>
      </c>
    </row>
    <row r="596" spans="5:44" x14ac:dyDescent="0.25">
      <c r="E596">
        <v>14</v>
      </c>
      <c r="F596">
        <v>593</v>
      </c>
      <c r="G596">
        <f>B2+TRUNC(32*E596*SIN(14/E596))</f>
        <v>-196</v>
      </c>
      <c r="H596">
        <f t="shared" si="46"/>
        <v>-49</v>
      </c>
      <c r="I596">
        <f t="shared" si="47"/>
        <v>-16513</v>
      </c>
      <c r="J596">
        <f>C2+TRUNC(32*E596*COS(14/E596))</f>
        <v>2208</v>
      </c>
      <c r="K596">
        <f t="shared" si="48"/>
        <v>552</v>
      </c>
      <c r="L596">
        <f t="shared" si="49"/>
        <v>186024</v>
      </c>
      <c r="M596">
        <f t="shared" si="50"/>
        <v>61809282</v>
      </c>
      <c r="P596">
        <v>-79</v>
      </c>
      <c r="Q596">
        <v>-26623</v>
      </c>
      <c r="R596">
        <v>551</v>
      </c>
      <c r="S596">
        <v>185687</v>
      </c>
      <c r="T596">
        <v>63204229</v>
      </c>
      <c r="V596">
        <v>550</v>
      </c>
      <c r="W596">
        <v>185350</v>
      </c>
      <c r="X596">
        <v>-80</v>
      </c>
      <c r="Y596">
        <v>-26960</v>
      </c>
      <c r="Z596">
        <v>62645350</v>
      </c>
      <c r="AB596">
        <v>456</v>
      </c>
      <c r="AC596">
        <v>153672</v>
      </c>
      <c r="AD596">
        <v>-317</v>
      </c>
      <c r="AE596">
        <v>-106829</v>
      </c>
      <c r="AF596">
        <v>62305915</v>
      </c>
      <c r="AH596">
        <v>-409</v>
      </c>
      <c r="AI596">
        <v>-137833</v>
      </c>
      <c r="AJ596">
        <v>377</v>
      </c>
      <c r="AK596">
        <v>127049</v>
      </c>
      <c r="AL596">
        <v>62721584</v>
      </c>
      <c r="AN596">
        <v>-79</v>
      </c>
      <c r="AO596">
        <v>-26623</v>
      </c>
      <c r="AP596">
        <v>551</v>
      </c>
      <c r="AQ596">
        <v>185687</v>
      </c>
      <c r="AR596">
        <v>63139983</v>
      </c>
    </row>
    <row r="597" spans="5:44" x14ac:dyDescent="0.25">
      <c r="E597">
        <v>14</v>
      </c>
      <c r="F597">
        <v>594</v>
      </c>
      <c r="G597">
        <f>B2+TRUNC(32*E597*SIN(15/E597))</f>
        <v>-179</v>
      </c>
      <c r="H597">
        <f t="shared" si="46"/>
        <v>-45</v>
      </c>
      <c r="I597">
        <f t="shared" si="47"/>
        <v>-15165</v>
      </c>
      <c r="J597">
        <f>C2+TRUNC(32*E597*COS(15/E597))</f>
        <v>2180</v>
      </c>
      <c r="K597">
        <f t="shared" si="48"/>
        <v>545</v>
      </c>
      <c r="L597">
        <f t="shared" si="49"/>
        <v>183665</v>
      </c>
      <c r="M597">
        <f t="shared" si="50"/>
        <v>58600641</v>
      </c>
      <c r="P597">
        <v>15</v>
      </c>
      <c r="Q597">
        <v>5055</v>
      </c>
      <c r="R597">
        <v>557</v>
      </c>
      <c r="S597">
        <v>187709</v>
      </c>
      <c r="T597">
        <v>63292462</v>
      </c>
      <c r="V597">
        <v>555</v>
      </c>
      <c r="W597">
        <v>187035</v>
      </c>
      <c r="X597">
        <v>-31</v>
      </c>
      <c r="Y597">
        <v>-10447</v>
      </c>
      <c r="Z597">
        <v>62662600</v>
      </c>
      <c r="AB597">
        <v>537</v>
      </c>
      <c r="AC597">
        <v>180969</v>
      </c>
      <c r="AD597">
        <v>-139</v>
      </c>
      <c r="AE597">
        <v>-46843</v>
      </c>
      <c r="AF597">
        <v>62314402</v>
      </c>
      <c r="AH597">
        <v>-495</v>
      </c>
      <c r="AI597">
        <v>-166815</v>
      </c>
      <c r="AJ597">
        <v>254</v>
      </c>
      <c r="AK597">
        <v>85598</v>
      </c>
      <c r="AL597">
        <v>62845294</v>
      </c>
      <c r="AN597">
        <v>-171</v>
      </c>
      <c r="AO597">
        <v>-57627</v>
      </c>
      <c r="AP597">
        <v>530</v>
      </c>
      <c r="AQ597">
        <v>178610</v>
      </c>
      <c r="AR597">
        <v>63218350</v>
      </c>
    </row>
    <row r="598" spans="5:44" x14ac:dyDescent="0.25">
      <c r="E598">
        <v>14</v>
      </c>
      <c r="F598">
        <v>595</v>
      </c>
      <c r="G598">
        <f>B2+TRUNC(32*E598*SIN(16/E598))</f>
        <v>-165</v>
      </c>
      <c r="H598">
        <f t="shared" si="46"/>
        <v>-42</v>
      </c>
      <c r="I598">
        <f t="shared" si="47"/>
        <v>-14154</v>
      </c>
      <c r="J598">
        <f>C2+TRUNC(32*E598*COS(16/E598))</f>
        <v>2151</v>
      </c>
      <c r="K598">
        <f t="shared" si="48"/>
        <v>537</v>
      </c>
      <c r="L598">
        <f t="shared" si="49"/>
        <v>180969</v>
      </c>
      <c r="M598">
        <f t="shared" si="50"/>
        <v>55449492</v>
      </c>
      <c r="P598">
        <v>-97</v>
      </c>
      <c r="Q598">
        <v>-32689</v>
      </c>
      <c r="R598">
        <v>549</v>
      </c>
      <c r="S598">
        <v>185013</v>
      </c>
      <c r="T598">
        <v>63309647</v>
      </c>
      <c r="V598">
        <v>556</v>
      </c>
      <c r="W598">
        <v>187372</v>
      </c>
      <c r="X598">
        <v>-21</v>
      </c>
      <c r="Y598">
        <v>-7077</v>
      </c>
      <c r="Z598">
        <v>62799919</v>
      </c>
      <c r="AB598">
        <v>519</v>
      </c>
      <c r="AC598">
        <v>174903</v>
      </c>
      <c r="AD598">
        <v>-198</v>
      </c>
      <c r="AE598">
        <v>-66726</v>
      </c>
      <c r="AF598">
        <v>62318418</v>
      </c>
      <c r="AH598">
        <v>-518</v>
      </c>
      <c r="AI598">
        <v>-174566</v>
      </c>
      <c r="AJ598">
        <v>205</v>
      </c>
      <c r="AK598">
        <v>69085</v>
      </c>
      <c r="AL598">
        <v>62931600</v>
      </c>
      <c r="AN598">
        <v>-61</v>
      </c>
      <c r="AO598">
        <v>-20557</v>
      </c>
      <c r="AP598">
        <v>554</v>
      </c>
      <c r="AQ598">
        <v>186698</v>
      </c>
      <c r="AR598">
        <v>63314994</v>
      </c>
    </row>
    <row r="599" spans="5:44" x14ac:dyDescent="0.25">
      <c r="E599">
        <v>14</v>
      </c>
      <c r="F599">
        <v>596</v>
      </c>
      <c r="G599">
        <f>B2+TRUNC(32*E599*SIN(17/E599))</f>
        <v>-153</v>
      </c>
      <c r="H599">
        <f t="shared" si="46"/>
        <v>-39</v>
      </c>
      <c r="I599">
        <f t="shared" si="47"/>
        <v>-13143</v>
      </c>
      <c r="J599">
        <f>C2+TRUNC(32*E599*COS(17/E599))</f>
        <v>2122</v>
      </c>
      <c r="K599">
        <f t="shared" si="48"/>
        <v>530</v>
      </c>
      <c r="L599">
        <f t="shared" si="49"/>
        <v>178610</v>
      </c>
      <c r="M599">
        <f t="shared" si="50"/>
        <v>52447560</v>
      </c>
      <c r="P599">
        <v>78</v>
      </c>
      <c r="Q599">
        <v>26286</v>
      </c>
      <c r="R599">
        <v>552</v>
      </c>
      <c r="S599">
        <v>186024</v>
      </c>
      <c r="T599">
        <v>63525847</v>
      </c>
      <c r="V599">
        <v>540</v>
      </c>
      <c r="W599">
        <v>181980</v>
      </c>
      <c r="X599">
        <v>-134</v>
      </c>
      <c r="Y599">
        <v>-45158</v>
      </c>
      <c r="Z599">
        <v>62855137</v>
      </c>
      <c r="AB599">
        <v>536</v>
      </c>
      <c r="AC599">
        <v>180632</v>
      </c>
      <c r="AD599">
        <v>-149</v>
      </c>
      <c r="AE599">
        <v>-50213</v>
      </c>
      <c r="AF599">
        <v>62933174</v>
      </c>
      <c r="AH599">
        <v>-440</v>
      </c>
      <c r="AI599">
        <v>-148280</v>
      </c>
      <c r="AJ599">
        <v>342</v>
      </c>
      <c r="AK599">
        <v>115254</v>
      </c>
      <c r="AL599">
        <v>63119974</v>
      </c>
      <c r="AN599">
        <v>-230</v>
      </c>
      <c r="AO599">
        <v>-77510</v>
      </c>
      <c r="AP599">
        <v>508</v>
      </c>
      <c r="AQ599">
        <v>171196</v>
      </c>
      <c r="AR599">
        <v>63439185</v>
      </c>
    </row>
    <row r="600" spans="5:44" x14ac:dyDescent="0.25">
      <c r="E600">
        <v>14</v>
      </c>
      <c r="F600">
        <v>597</v>
      </c>
      <c r="G600">
        <f>B2+TRUNC(32*E600*SIN(18/E600))</f>
        <v>-143</v>
      </c>
      <c r="H600">
        <f t="shared" si="46"/>
        <v>-36</v>
      </c>
      <c r="I600">
        <f t="shared" si="47"/>
        <v>-12132</v>
      </c>
      <c r="J600">
        <f>C2+TRUNC(32*E600*COS(18/E600))</f>
        <v>2091</v>
      </c>
      <c r="K600">
        <f t="shared" si="48"/>
        <v>522</v>
      </c>
      <c r="L600">
        <f t="shared" si="49"/>
        <v>175914</v>
      </c>
      <c r="M600">
        <f t="shared" si="50"/>
        <v>49397956</v>
      </c>
      <c r="P600">
        <v>-115</v>
      </c>
      <c r="Q600">
        <v>-38755</v>
      </c>
      <c r="R600">
        <v>546</v>
      </c>
      <c r="S600">
        <v>184002</v>
      </c>
      <c r="T600">
        <v>63526153</v>
      </c>
      <c r="V600">
        <v>525</v>
      </c>
      <c r="W600">
        <v>176925</v>
      </c>
      <c r="X600">
        <v>-185</v>
      </c>
      <c r="Y600">
        <v>-62345</v>
      </c>
      <c r="Z600">
        <v>62881626</v>
      </c>
      <c r="AB600">
        <v>463</v>
      </c>
      <c r="AC600">
        <v>156031</v>
      </c>
      <c r="AD600">
        <v>-309</v>
      </c>
      <c r="AE600">
        <v>-104133</v>
      </c>
      <c r="AF600">
        <v>62950488</v>
      </c>
      <c r="AH600">
        <v>-525</v>
      </c>
      <c r="AI600">
        <v>-176925</v>
      </c>
      <c r="AJ600">
        <v>189</v>
      </c>
      <c r="AK600">
        <v>63693</v>
      </c>
      <c r="AL600">
        <v>63314230</v>
      </c>
      <c r="AN600">
        <v>-43</v>
      </c>
      <c r="AO600">
        <v>-14491</v>
      </c>
      <c r="AP600">
        <v>556</v>
      </c>
      <c r="AQ600">
        <v>187372</v>
      </c>
      <c r="AR600">
        <v>63468270</v>
      </c>
    </row>
    <row r="601" spans="5:44" x14ac:dyDescent="0.25">
      <c r="E601">
        <v>14</v>
      </c>
      <c r="F601">
        <v>598</v>
      </c>
      <c r="G601">
        <f>B2+TRUNC(32*E601*SIN(19/E601))</f>
        <v>-135</v>
      </c>
      <c r="H601">
        <f t="shared" si="46"/>
        <v>-34</v>
      </c>
      <c r="I601">
        <f t="shared" si="47"/>
        <v>-11458</v>
      </c>
      <c r="J601">
        <f>C2+TRUNC(32*E601*COS(19/E601))</f>
        <v>2060</v>
      </c>
      <c r="K601">
        <f t="shared" si="48"/>
        <v>515</v>
      </c>
      <c r="L601">
        <f t="shared" si="49"/>
        <v>173555</v>
      </c>
      <c r="M601">
        <f t="shared" si="50"/>
        <v>46497669</v>
      </c>
      <c r="P601">
        <v>-14</v>
      </c>
      <c r="Q601">
        <v>-4718</v>
      </c>
      <c r="R601">
        <v>558</v>
      </c>
      <c r="S601">
        <v>188046</v>
      </c>
      <c r="T601">
        <v>63607209</v>
      </c>
      <c r="V601">
        <v>556</v>
      </c>
      <c r="W601">
        <v>187372</v>
      </c>
      <c r="X601">
        <v>-12</v>
      </c>
      <c r="Y601">
        <v>-4044</v>
      </c>
      <c r="Z601">
        <v>62906496</v>
      </c>
      <c r="AB601">
        <v>500</v>
      </c>
      <c r="AC601">
        <v>168500</v>
      </c>
      <c r="AD601">
        <v>-246</v>
      </c>
      <c r="AE601">
        <v>-82902</v>
      </c>
      <c r="AF601">
        <v>63189933</v>
      </c>
      <c r="AH601">
        <v>-416</v>
      </c>
      <c r="AI601">
        <v>-140192</v>
      </c>
      <c r="AJ601">
        <v>371</v>
      </c>
      <c r="AK601">
        <v>125027</v>
      </c>
      <c r="AL601">
        <v>63339212</v>
      </c>
      <c r="AN601">
        <v>-143</v>
      </c>
      <c r="AO601">
        <v>-48191</v>
      </c>
      <c r="AP601">
        <v>539</v>
      </c>
      <c r="AQ601">
        <v>181643</v>
      </c>
      <c r="AR601">
        <v>63594832</v>
      </c>
    </row>
    <row r="602" spans="5:44" x14ac:dyDescent="0.25">
      <c r="E602">
        <v>14</v>
      </c>
      <c r="F602">
        <v>599</v>
      </c>
      <c r="G602">
        <f>B2+TRUNC(32*E602*SIN(20/E602))</f>
        <v>-129</v>
      </c>
      <c r="H602">
        <f t="shared" si="46"/>
        <v>-33</v>
      </c>
      <c r="I602">
        <f t="shared" si="47"/>
        <v>-11121</v>
      </c>
      <c r="J602">
        <f>C2+TRUNC(32*E602*COS(20/E602))</f>
        <v>2029</v>
      </c>
      <c r="K602">
        <f t="shared" si="48"/>
        <v>507</v>
      </c>
      <c r="L602">
        <f t="shared" si="49"/>
        <v>170859</v>
      </c>
      <c r="M602">
        <f t="shared" si="50"/>
        <v>43739324</v>
      </c>
      <c r="P602">
        <v>123</v>
      </c>
      <c r="Q602">
        <v>41451</v>
      </c>
      <c r="R602">
        <v>544</v>
      </c>
      <c r="S602">
        <v>183328</v>
      </c>
      <c r="T602">
        <v>63711276</v>
      </c>
      <c r="V602">
        <v>557</v>
      </c>
      <c r="W602">
        <v>187709</v>
      </c>
      <c r="X602">
        <v>-2</v>
      </c>
      <c r="Y602">
        <v>-674</v>
      </c>
      <c r="Z602">
        <v>63082937</v>
      </c>
      <c r="AB602">
        <v>513</v>
      </c>
      <c r="AC602">
        <v>172881</v>
      </c>
      <c r="AD602">
        <v>-218</v>
      </c>
      <c r="AE602">
        <v>-73466</v>
      </c>
      <c r="AF602">
        <v>63277799</v>
      </c>
      <c r="AH602">
        <v>-531</v>
      </c>
      <c r="AI602">
        <v>-178947</v>
      </c>
      <c r="AJ602">
        <v>172</v>
      </c>
      <c r="AK602">
        <v>57964</v>
      </c>
      <c r="AL602">
        <v>63679787</v>
      </c>
      <c r="AN602">
        <v>-271</v>
      </c>
      <c r="AO602">
        <v>-91327</v>
      </c>
      <c r="AP602">
        <v>488</v>
      </c>
      <c r="AQ602">
        <v>164456</v>
      </c>
      <c r="AR602">
        <v>63769935</v>
      </c>
    </row>
    <row r="603" spans="5:44" x14ac:dyDescent="0.25">
      <c r="E603">
        <v>14</v>
      </c>
      <c r="F603">
        <v>600</v>
      </c>
      <c r="G603">
        <f>B2+TRUNC(32*E603*SIN(21/E603))</f>
        <v>-126</v>
      </c>
      <c r="H603">
        <f t="shared" si="46"/>
        <v>-32</v>
      </c>
      <c r="I603">
        <f t="shared" si="47"/>
        <v>-10784</v>
      </c>
      <c r="J603">
        <f>C2+TRUNC(32*E603*COS(21/E603))</f>
        <v>1997</v>
      </c>
      <c r="K603">
        <f t="shared" si="48"/>
        <v>499</v>
      </c>
      <c r="L603">
        <f t="shared" si="49"/>
        <v>168163</v>
      </c>
      <c r="M603">
        <f t="shared" si="50"/>
        <v>41039603</v>
      </c>
      <c r="P603">
        <v>67</v>
      </c>
      <c r="Q603">
        <v>22579</v>
      </c>
      <c r="R603">
        <v>555</v>
      </c>
      <c r="S603">
        <v>187035</v>
      </c>
      <c r="T603">
        <v>64019483</v>
      </c>
      <c r="V603">
        <v>557</v>
      </c>
      <c r="W603">
        <v>187709</v>
      </c>
      <c r="X603">
        <v>7</v>
      </c>
      <c r="Y603">
        <v>2359</v>
      </c>
      <c r="Z603">
        <v>63214584</v>
      </c>
      <c r="AB603">
        <v>469</v>
      </c>
      <c r="AC603">
        <v>158053</v>
      </c>
      <c r="AD603">
        <v>-301</v>
      </c>
      <c r="AE603">
        <v>-101437</v>
      </c>
      <c r="AF603">
        <v>63434215</v>
      </c>
      <c r="AH603">
        <v>-474</v>
      </c>
      <c r="AI603">
        <v>-159738</v>
      </c>
      <c r="AJ603">
        <v>296</v>
      </c>
      <c r="AK603">
        <v>99752</v>
      </c>
      <c r="AL603">
        <v>63721059</v>
      </c>
      <c r="AN603">
        <v>-220</v>
      </c>
      <c r="AO603">
        <v>-74140</v>
      </c>
      <c r="AP603">
        <v>514</v>
      </c>
      <c r="AQ603">
        <v>173218</v>
      </c>
      <c r="AR603">
        <v>63949322</v>
      </c>
    </row>
    <row r="604" spans="5:44" x14ac:dyDescent="0.25">
      <c r="E604">
        <v>14</v>
      </c>
      <c r="F604">
        <v>601</v>
      </c>
      <c r="G604">
        <f>B2+TRUNC(32*E604*SIN(22/E604))</f>
        <v>-125</v>
      </c>
      <c r="H604">
        <f t="shared" si="46"/>
        <v>-32</v>
      </c>
      <c r="I604">
        <f t="shared" si="47"/>
        <v>-10784</v>
      </c>
      <c r="J604">
        <f>C2+TRUNC(32*E604*COS(22/E604))</f>
        <v>1966</v>
      </c>
      <c r="K604">
        <f t="shared" si="48"/>
        <v>491</v>
      </c>
      <c r="L604">
        <f t="shared" si="49"/>
        <v>165467</v>
      </c>
      <c r="M604">
        <f t="shared" si="50"/>
        <v>38554780</v>
      </c>
      <c r="P604">
        <v>-45</v>
      </c>
      <c r="Q604">
        <v>-15165</v>
      </c>
      <c r="R604">
        <v>557</v>
      </c>
      <c r="S604">
        <v>187709</v>
      </c>
      <c r="T604">
        <v>64021531</v>
      </c>
      <c r="V604">
        <v>519</v>
      </c>
      <c r="W604">
        <v>174903</v>
      </c>
      <c r="X604">
        <v>-202</v>
      </c>
      <c r="Y604">
        <v>-68074</v>
      </c>
      <c r="Z604">
        <v>63258429</v>
      </c>
      <c r="AB604">
        <v>534</v>
      </c>
      <c r="AC604">
        <v>179958</v>
      </c>
      <c r="AD604">
        <v>-159</v>
      </c>
      <c r="AE604">
        <v>-53583</v>
      </c>
      <c r="AF604">
        <v>63484358</v>
      </c>
      <c r="AH604">
        <v>-486</v>
      </c>
      <c r="AI604">
        <v>-163782</v>
      </c>
      <c r="AJ604">
        <v>275</v>
      </c>
      <c r="AK604">
        <v>92675</v>
      </c>
      <c r="AL604">
        <v>63735390</v>
      </c>
      <c r="AN604">
        <v>-113</v>
      </c>
      <c r="AO604">
        <v>-38081</v>
      </c>
      <c r="AP604">
        <v>547</v>
      </c>
      <c r="AQ604">
        <v>184339</v>
      </c>
      <c r="AR604">
        <v>63964165</v>
      </c>
    </row>
    <row r="605" spans="5:44" x14ac:dyDescent="0.25">
      <c r="E605">
        <v>14</v>
      </c>
      <c r="F605">
        <v>602</v>
      </c>
      <c r="G605">
        <f>B2+TRUNC(32*E605*SIN(23/E605))</f>
        <v>-126</v>
      </c>
      <c r="H605">
        <f t="shared" si="46"/>
        <v>-32</v>
      </c>
      <c r="I605">
        <f t="shared" si="47"/>
        <v>-10784</v>
      </c>
      <c r="J605">
        <f>C2+TRUNC(32*E605*COS(23/E605))</f>
        <v>1934</v>
      </c>
      <c r="K605">
        <f t="shared" si="48"/>
        <v>483</v>
      </c>
      <c r="L605">
        <f t="shared" si="49"/>
        <v>162771</v>
      </c>
      <c r="M605">
        <f t="shared" si="50"/>
        <v>36119753</v>
      </c>
      <c r="P605">
        <v>7</v>
      </c>
      <c r="Q605">
        <v>2359</v>
      </c>
      <c r="R605">
        <v>559</v>
      </c>
      <c r="S605">
        <v>188383</v>
      </c>
      <c r="T605">
        <v>64131395</v>
      </c>
      <c r="V605">
        <v>557</v>
      </c>
      <c r="W605">
        <v>187709</v>
      </c>
      <c r="X605">
        <v>15</v>
      </c>
      <c r="Y605">
        <v>5055</v>
      </c>
      <c r="Z605">
        <v>63409216</v>
      </c>
      <c r="AB605">
        <v>546</v>
      </c>
      <c r="AC605">
        <v>184002</v>
      </c>
      <c r="AD605">
        <v>-115</v>
      </c>
      <c r="AE605">
        <v>-38755</v>
      </c>
      <c r="AF605">
        <v>63678995</v>
      </c>
      <c r="AH605">
        <v>-463</v>
      </c>
      <c r="AI605">
        <v>-156031</v>
      </c>
      <c r="AJ605">
        <v>312</v>
      </c>
      <c r="AK605">
        <v>105144</v>
      </c>
      <c r="AL605">
        <v>63774969</v>
      </c>
      <c r="AN605">
        <v>-164</v>
      </c>
      <c r="AO605">
        <v>-55268</v>
      </c>
      <c r="AP605">
        <v>534</v>
      </c>
      <c r="AQ605">
        <v>179958</v>
      </c>
      <c r="AR605">
        <v>64001766</v>
      </c>
    </row>
    <row r="606" spans="5:44" x14ac:dyDescent="0.25">
      <c r="E606">
        <v>14</v>
      </c>
      <c r="F606">
        <v>603</v>
      </c>
      <c r="G606">
        <f>B2+TRUNC(32*E606*SIN(24/E606))</f>
        <v>-129</v>
      </c>
      <c r="H606">
        <f t="shared" si="46"/>
        <v>-33</v>
      </c>
      <c r="I606">
        <f t="shared" si="47"/>
        <v>-11121</v>
      </c>
      <c r="J606">
        <f>C2+TRUNC(32*E606*COS(24/E606))</f>
        <v>1902</v>
      </c>
      <c r="K606">
        <f t="shared" si="48"/>
        <v>475</v>
      </c>
      <c r="L606">
        <f t="shared" si="49"/>
        <v>160075</v>
      </c>
      <c r="M606">
        <f t="shared" si="50"/>
        <v>33811806</v>
      </c>
      <c r="P606">
        <v>-6</v>
      </c>
      <c r="Q606">
        <v>-2022</v>
      </c>
      <c r="R606">
        <v>559</v>
      </c>
      <c r="S606">
        <v>188383</v>
      </c>
      <c r="T606">
        <v>64233890</v>
      </c>
      <c r="V606">
        <v>557</v>
      </c>
      <c r="W606">
        <v>187709</v>
      </c>
      <c r="X606">
        <v>24</v>
      </c>
      <c r="Y606">
        <v>8088</v>
      </c>
      <c r="Z606">
        <v>63666738</v>
      </c>
      <c r="AB606">
        <v>443</v>
      </c>
      <c r="AC606">
        <v>149291</v>
      </c>
      <c r="AD606">
        <v>-339</v>
      </c>
      <c r="AE606">
        <v>-114243</v>
      </c>
      <c r="AF606">
        <v>63727931</v>
      </c>
      <c r="AH606">
        <v>-507</v>
      </c>
      <c r="AI606">
        <v>-170859</v>
      </c>
      <c r="AJ606">
        <v>235</v>
      </c>
      <c r="AK606">
        <v>79195</v>
      </c>
      <c r="AL606">
        <v>63796386</v>
      </c>
      <c r="AN606">
        <v>-149</v>
      </c>
      <c r="AO606">
        <v>-50213</v>
      </c>
      <c r="AP606">
        <v>539</v>
      </c>
      <c r="AQ606">
        <v>181643</v>
      </c>
      <c r="AR606">
        <v>64030006</v>
      </c>
    </row>
    <row r="607" spans="5:44" x14ac:dyDescent="0.25">
      <c r="E607">
        <v>14</v>
      </c>
      <c r="F607">
        <v>604</v>
      </c>
      <c r="G607">
        <f>B2+TRUNC(32*E607*SIN(25/E607))</f>
        <v>-135</v>
      </c>
      <c r="H607">
        <f t="shared" si="46"/>
        <v>-34</v>
      </c>
      <c r="I607">
        <f t="shared" si="47"/>
        <v>-11458</v>
      </c>
      <c r="J607">
        <f>C2+TRUNC(32*E607*COS(25/E607))</f>
        <v>1871</v>
      </c>
      <c r="K607">
        <f t="shared" si="48"/>
        <v>467</v>
      </c>
      <c r="L607">
        <f t="shared" si="49"/>
        <v>157379</v>
      </c>
      <c r="M607">
        <f t="shared" si="50"/>
        <v>31698989</v>
      </c>
      <c r="P607">
        <v>114</v>
      </c>
      <c r="Q607">
        <v>38418</v>
      </c>
      <c r="R607">
        <v>547</v>
      </c>
      <c r="S607">
        <v>184339</v>
      </c>
      <c r="T607">
        <v>64239070</v>
      </c>
      <c r="V607">
        <v>513</v>
      </c>
      <c r="W607">
        <v>172881</v>
      </c>
      <c r="X607">
        <v>-219</v>
      </c>
      <c r="Y607">
        <v>-73803</v>
      </c>
      <c r="Z607">
        <v>63709769</v>
      </c>
      <c r="AB607">
        <v>505</v>
      </c>
      <c r="AC607">
        <v>170185</v>
      </c>
      <c r="AD607">
        <v>-240</v>
      </c>
      <c r="AE607">
        <v>-80880</v>
      </c>
      <c r="AF607">
        <v>64002073</v>
      </c>
      <c r="AH607">
        <v>-424</v>
      </c>
      <c r="AI607">
        <v>-142888</v>
      </c>
      <c r="AJ607">
        <v>364</v>
      </c>
      <c r="AK607">
        <v>122668</v>
      </c>
      <c r="AL607">
        <v>64130549</v>
      </c>
      <c r="AN607">
        <v>-263</v>
      </c>
      <c r="AO607">
        <v>-88631</v>
      </c>
      <c r="AP607">
        <v>494</v>
      </c>
      <c r="AQ607">
        <v>166478</v>
      </c>
      <c r="AR607">
        <v>64235146</v>
      </c>
    </row>
    <row r="608" spans="5:44" x14ac:dyDescent="0.25">
      <c r="E608">
        <v>14</v>
      </c>
      <c r="F608">
        <v>605</v>
      </c>
      <c r="G608">
        <f>B2+TRUNC(32*E608*SIN(26/E608))</f>
        <v>-143</v>
      </c>
      <c r="H608">
        <f t="shared" si="46"/>
        <v>-36</v>
      </c>
      <c r="I608">
        <f t="shared" si="47"/>
        <v>-12132</v>
      </c>
      <c r="J608">
        <f>C2+TRUNC(32*E608*COS(26/E608))</f>
        <v>1840</v>
      </c>
      <c r="K608">
        <f t="shared" si="48"/>
        <v>460</v>
      </c>
      <c r="L608">
        <f t="shared" si="49"/>
        <v>155020</v>
      </c>
      <c r="M608">
        <f t="shared" si="50"/>
        <v>29698994</v>
      </c>
      <c r="P608">
        <v>-30</v>
      </c>
      <c r="Q608">
        <v>-10110</v>
      </c>
      <c r="R608">
        <v>559</v>
      </c>
      <c r="S608">
        <v>188383</v>
      </c>
      <c r="T608">
        <v>64361366</v>
      </c>
      <c r="V608">
        <v>547</v>
      </c>
      <c r="W608">
        <v>184339</v>
      </c>
      <c r="X608">
        <v>-111</v>
      </c>
      <c r="Y608">
        <v>-37407</v>
      </c>
      <c r="Z608">
        <v>63715057</v>
      </c>
      <c r="AB608">
        <v>476</v>
      </c>
      <c r="AC608">
        <v>160412</v>
      </c>
      <c r="AD608">
        <v>-292</v>
      </c>
      <c r="AE608">
        <v>-98404</v>
      </c>
      <c r="AF608">
        <v>64022350</v>
      </c>
      <c r="AH608">
        <v>-516</v>
      </c>
      <c r="AI608">
        <v>-173892</v>
      </c>
      <c r="AJ608">
        <v>217</v>
      </c>
      <c r="AK608">
        <v>73129</v>
      </c>
      <c r="AL608">
        <v>64224042</v>
      </c>
      <c r="AN608">
        <v>-128</v>
      </c>
      <c r="AO608">
        <v>-43136</v>
      </c>
      <c r="AP608">
        <v>545</v>
      </c>
      <c r="AQ608">
        <v>183665</v>
      </c>
      <c r="AR608">
        <v>64294251</v>
      </c>
    </row>
    <row r="609" spans="5:44" x14ac:dyDescent="0.25">
      <c r="E609">
        <v>14</v>
      </c>
      <c r="F609">
        <v>606</v>
      </c>
      <c r="G609">
        <f>B2+TRUNC(32*E609*SIN(27/E609))</f>
        <v>-153</v>
      </c>
      <c r="H609">
        <f t="shared" si="46"/>
        <v>-39</v>
      </c>
      <c r="I609">
        <f t="shared" si="47"/>
        <v>-13143</v>
      </c>
      <c r="J609">
        <f>C2+TRUNC(32*E609*COS(27/E609))</f>
        <v>1810</v>
      </c>
      <c r="K609">
        <f t="shared" si="48"/>
        <v>452</v>
      </c>
      <c r="L609">
        <f t="shared" si="49"/>
        <v>152324</v>
      </c>
      <c r="M609">
        <f t="shared" si="50"/>
        <v>27870104</v>
      </c>
      <c r="P609">
        <v>30</v>
      </c>
      <c r="Q609">
        <v>10110</v>
      </c>
      <c r="R609">
        <v>559</v>
      </c>
      <c r="S609">
        <v>188383</v>
      </c>
      <c r="T609">
        <v>64367553</v>
      </c>
      <c r="V609">
        <v>551</v>
      </c>
      <c r="W609">
        <v>185687</v>
      </c>
      <c r="X609">
        <v>-88</v>
      </c>
      <c r="Y609">
        <v>-29656</v>
      </c>
      <c r="Z609">
        <v>63752942</v>
      </c>
      <c r="AB609">
        <v>511</v>
      </c>
      <c r="AC609">
        <v>172207</v>
      </c>
      <c r="AD609">
        <v>-226</v>
      </c>
      <c r="AE609">
        <v>-76162</v>
      </c>
      <c r="AF609">
        <v>64051466</v>
      </c>
      <c r="AH609">
        <v>-483</v>
      </c>
      <c r="AI609">
        <v>-162771</v>
      </c>
      <c r="AJ609">
        <v>283</v>
      </c>
      <c r="AK609">
        <v>95371</v>
      </c>
      <c r="AL609">
        <v>64261001</v>
      </c>
      <c r="AN609">
        <v>-185</v>
      </c>
      <c r="AO609">
        <v>-62345</v>
      </c>
      <c r="AP609">
        <v>528</v>
      </c>
      <c r="AQ609">
        <v>177936</v>
      </c>
      <c r="AR609">
        <v>64317038</v>
      </c>
    </row>
    <row r="610" spans="5:44" x14ac:dyDescent="0.25">
      <c r="E610">
        <v>14</v>
      </c>
      <c r="F610">
        <v>607</v>
      </c>
      <c r="G610">
        <f>B2+TRUNC(32*E610*SIN(28/E610))</f>
        <v>-165</v>
      </c>
      <c r="H610">
        <f t="shared" si="46"/>
        <v>-42</v>
      </c>
      <c r="I610">
        <f t="shared" si="47"/>
        <v>-14154</v>
      </c>
      <c r="J610">
        <f>C2+TRUNC(32*E610*COS(28/E610))</f>
        <v>1780</v>
      </c>
      <c r="K610">
        <f t="shared" si="48"/>
        <v>445</v>
      </c>
      <c r="L610">
        <f t="shared" si="49"/>
        <v>149965</v>
      </c>
      <c r="M610">
        <f t="shared" si="50"/>
        <v>26142769</v>
      </c>
      <c r="P610">
        <v>0</v>
      </c>
      <c r="Q610">
        <v>0</v>
      </c>
      <c r="R610">
        <v>560</v>
      </c>
      <c r="S610">
        <v>188720</v>
      </c>
      <c r="T610">
        <v>64451352</v>
      </c>
      <c r="V610">
        <v>536</v>
      </c>
      <c r="W610">
        <v>180632</v>
      </c>
      <c r="X610">
        <v>-156</v>
      </c>
      <c r="Y610">
        <v>-52572</v>
      </c>
      <c r="Z610">
        <v>63768708</v>
      </c>
      <c r="AB610">
        <v>532</v>
      </c>
      <c r="AC610">
        <v>179284</v>
      </c>
      <c r="AD610">
        <v>-170</v>
      </c>
      <c r="AE610">
        <v>-57290</v>
      </c>
      <c r="AF610">
        <v>64091194</v>
      </c>
      <c r="AH610">
        <v>-479</v>
      </c>
      <c r="AI610">
        <v>-161423</v>
      </c>
      <c r="AJ610">
        <v>289</v>
      </c>
      <c r="AK610">
        <v>97393</v>
      </c>
      <c r="AL610">
        <v>64269236</v>
      </c>
      <c r="AN610">
        <v>-157</v>
      </c>
      <c r="AO610">
        <v>-52909</v>
      </c>
      <c r="AP610">
        <v>537</v>
      </c>
      <c r="AQ610">
        <v>180969</v>
      </c>
      <c r="AR610">
        <v>64336441</v>
      </c>
    </row>
    <row r="611" spans="5:44" x14ac:dyDescent="0.25">
      <c r="E611">
        <v>14</v>
      </c>
      <c r="F611">
        <v>608</v>
      </c>
      <c r="G611">
        <f>B2+TRUNC(32*E611*SIN(29/E611))</f>
        <v>-179</v>
      </c>
      <c r="H611">
        <f t="shared" si="46"/>
        <v>-45</v>
      </c>
      <c r="I611">
        <f t="shared" si="47"/>
        <v>-15165</v>
      </c>
      <c r="J611">
        <f>C2+TRUNC(32*E611*COS(29/E611))</f>
        <v>1751</v>
      </c>
      <c r="K611">
        <f t="shared" si="48"/>
        <v>437</v>
      </c>
      <c r="L611">
        <f t="shared" si="49"/>
        <v>147269</v>
      </c>
      <c r="M611">
        <f t="shared" si="50"/>
        <v>24570532</v>
      </c>
      <c r="P611">
        <v>55</v>
      </c>
      <c r="Q611">
        <v>18535</v>
      </c>
      <c r="R611">
        <v>557</v>
      </c>
      <c r="S611">
        <v>187709</v>
      </c>
      <c r="T611">
        <v>64465997</v>
      </c>
      <c r="V611">
        <v>554</v>
      </c>
      <c r="W611">
        <v>186698</v>
      </c>
      <c r="X611">
        <v>-69</v>
      </c>
      <c r="Y611">
        <v>-23253</v>
      </c>
      <c r="Z611">
        <v>63847847</v>
      </c>
      <c r="AB611">
        <v>495</v>
      </c>
      <c r="AC611">
        <v>166815</v>
      </c>
      <c r="AD611">
        <v>-260</v>
      </c>
      <c r="AE611">
        <v>-87620</v>
      </c>
      <c r="AF611">
        <v>64254306</v>
      </c>
      <c r="AH611">
        <v>-458</v>
      </c>
      <c r="AI611">
        <v>-154346</v>
      </c>
      <c r="AJ611">
        <v>323</v>
      </c>
      <c r="AK611">
        <v>108851</v>
      </c>
      <c r="AL611">
        <v>64532276</v>
      </c>
      <c r="AN611">
        <v>-210</v>
      </c>
      <c r="AO611">
        <v>-70770</v>
      </c>
      <c r="AP611">
        <v>519</v>
      </c>
      <c r="AQ611">
        <v>174903</v>
      </c>
      <c r="AR611">
        <v>64371686</v>
      </c>
    </row>
    <row r="612" spans="5:44" x14ac:dyDescent="0.25">
      <c r="E612">
        <v>14</v>
      </c>
      <c r="F612">
        <v>609</v>
      </c>
      <c r="G612">
        <f>B2+TRUNC(32*E612*SIN(30/E612))</f>
        <v>-196</v>
      </c>
      <c r="H612">
        <f t="shared" si="46"/>
        <v>-49</v>
      </c>
      <c r="I612">
        <f t="shared" si="47"/>
        <v>-16513</v>
      </c>
      <c r="J612">
        <f>C2+TRUNC(32*E612*COS(30/E612))</f>
        <v>1724</v>
      </c>
      <c r="K612">
        <f t="shared" si="48"/>
        <v>431</v>
      </c>
      <c r="L612">
        <f t="shared" si="49"/>
        <v>145247</v>
      </c>
      <c r="M612">
        <f t="shared" si="50"/>
        <v>23202980</v>
      </c>
      <c r="P612">
        <v>-67</v>
      </c>
      <c r="Q612">
        <v>-22579</v>
      </c>
      <c r="R612">
        <v>556</v>
      </c>
      <c r="S612">
        <v>187372</v>
      </c>
      <c r="T612">
        <v>64548523</v>
      </c>
      <c r="V612">
        <v>531</v>
      </c>
      <c r="W612">
        <v>178947</v>
      </c>
      <c r="X612">
        <v>-175</v>
      </c>
      <c r="Y612">
        <v>-58975</v>
      </c>
      <c r="Z612">
        <v>64181376</v>
      </c>
      <c r="AB612">
        <v>545</v>
      </c>
      <c r="AC612">
        <v>183665</v>
      </c>
      <c r="AD612">
        <v>-124</v>
      </c>
      <c r="AE612">
        <v>-41788</v>
      </c>
      <c r="AF612">
        <v>64294866</v>
      </c>
      <c r="AH612">
        <v>-524</v>
      </c>
      <c r="AI612">
        <v>-176588</v>
      </c>
      <c r="AJ612">
        <v>200</v>
      </c>
      <c r="AK612">
        <v>67400</v>
      </c>
      <c r="AL612">
        <v>64612093</v>
      </c>
      <c r="AN612">
        <v>-92</v>
      </c>
      <c r="AO612">
        <v>-31004</v>
      </c>
      <c r="AP612">
        <v>552</v>
      </c>
      <c r="AQ612">
        <v>186024</v>
      </c>
      <c r="AR612">
        <v>64463068</v>
      </c>
    </row>
    <row r="613" spans="5:44" x14ac:dyDescent="0.25">
      <c r="E613">
        <v>14</v>
      </c>
      <c r="F613">
        <v>610</v>
      </c>
      <c r="G613">
        <f>B2+TRUNC(32*E613*SIN(31/E613))</f>
        <v>-214</v>
      </c>
      <c r="H613">
        <f t="shared" si="46"/>
        <v>-54</v>
      </c>
      <c r="I613">
        <f t="shared" si="47"/>
        <v>-18198</v>
      </c>
      <c r="J613">
        <f>C2+TRUNC(32*E613*COS(31/E613))</f>
        <v>1698</v>
      </c>
      <c r="K613">
        <f t="shared" si="48"/>
        <v>424</v>
      </c>
      <c r="L613">
        <f t="shared" si="49"/>
        <v>142888</v>
      </c>
      <c r="M613">
        <f t="shared" si="50"/>
        <v>21962344</v>
      </c>
      <c r="P613">
        <v>43</v>
      </c>
      <c r="Q613">
        <v>14491</v>
      </c>
      <c r="R613">
        <v>558</v>
      </c>
      <c r="S613">
        <v>188046</v>
      </c>
      <c r="T613">
        <v>64654490</v>
      </c>
      <c r="V613">
        <v>550</v>
      </c>
      <c r="W613">
        <v>185350</v>
      </c>
      <c r="X613">
        <v>-104</v>
      </c>
      <c r="Y613">
        <v>-35048</v>
      </c>
      <c r="Z613">
        <v>64292070</v>
      </c>
      <c r="AB613">
        <v>509</v>
      </c>
      <c r="AC613">
        <v>171533</v>
      </c>
      <c r="AD613">
        <v>-233</v>
      </c>
      <c r="AE613">
        <v>-78521</v>
      </c>
      <c r="AF613">
        <v>64309031</v>
      </c>
      <c r="AH613">
        <v>-503</v>
      </c>
      <c r="AI613">
        <v>-169511</v>
      </c>
      <c r="AJ613">
        <v>248</v>
      </c>
      <c r="AK613">
        <v>83576</v>
      </c>
      <c r="AL613">
        <v>64670058</v>
      </c>
      <c r="AN613">
        <v>-198</v>
      </c>
      <c r="AO613">
        <v>-66726</v>
      </c>
      <c r="AP613">
        <v>524</v>
      </c>
      <c r="AQ613">
        <v>176588</v>
      </c>
      <c r="AR613">
        <v>64592468</v>
      </c>
    </row>
    <row r="614" spans="5:44" x14ac:dyDescent="0.25">
      <c r="E614">
        <v>14</v>
      </c>
      <c r="F614">
        <v>611</v>
      </c>
      <c r="G614">
        <f>B2+TRUNC(32*E614*SIN(32/E614))</f>
        <v>-234</v>
      </c>
      <c r="H614">
        <f t="shared" si="46"/>
        <v>-59</v>
      </c>
      <c r="I614">
        <f t="shared" si="47"/>
        <v>-19883</v>
      </c>
      <c r="J614">
        <f>C2+TRUNC(32*E614*COS(32/E614))</f>
        <v>1673</v>
      </c>
      <c r="K614">
        <f t="shared" si="48"/>
        <v>418</v>
      </c>
      <c r="L614">
        <f t="shared" si="49"/>
        <v>140866</v>
      </c>
      <c r="M614">
        <f t="shared" si="50"/>
        <v>20847406</v>
      </c>
      <c r="P614">
        <v>-87</v>
      </c>
      <c r="Q614">
        <v>-29319</v>
      </c>
      <c r="R614">
        <v>554</v>
      </c>
      <c r="S614">
        <v>186698</v>
      </c>
      <c r="T614">
        <v>64762088</v>
      </c>
      <c r="V614">
        <v>551</v>
      </c>
      <c r="W614">
        <v>185687</v>
      </c>
      <c r="X614">
        <v>-96</v>
      </c>
      <c r="Y614">
        <v>-32352</v>
      </c>
      <c r="Z614">
        <v>64336441</v>
      </c>
      <c r="AB614">
        <v>520</v>
      </c>
      <c r="AC614">
        <v>175240</v>
      </c>
      <c r="AD614">
        <v>-206</v>
      </c>
      <c r="AE614">
        <v>-69422</v>
      </c>
      <c r="AF614">
        <v>64331435</v>
      </c>
      <c r="AH614">
        <v>-496</v>
      </c>
      <c r="AI614">
        <v>-167152</v>
      </c>
      <c r="AJ614">
        <v>262</v>
      </c>
      <c r="AK614">
        <v>88294</v>
      </c>
      <c r="AL614">
        <v>64683491</v>
      </c>
      <c r="AN614">
        <v>-255</v>
      </c>
      <c r="AO614">
        <v>-85935</v>
      </c>
      <c r="AP614">
        <v>499</v>
      </c>
      <c r="AQ614">
        <v>168163</v>
      </c>
      <c r="AR614">
        <v>64727251</v>
      </c>
    </row>
    <row r="615" spans="5:44" x14ac:dyDescent="0.25">
      <c r="E615">
        <v>14</v>
      </c>
      <c r="F615">
        <v>612</v>
      </c>
      <c r="G615">
        <f>B2+TRUNC(32*E615*SIN(33/E615))</f>
        <v>-256</v>
      </c>
      <c r="H615">
        <f t="shared" si="46"/>
        <v>-64</v>
      </c>
      <c r="I615">
        <f t="shared" si="47"/>
        <v>-21568</v>
      </c>
      <c r="J615">
        <f>C2+TRUNC(32*E615*COS(33/E615))</f>
        <v>1649</v>
      </c>
      <c r="K615">
        <f t="shared" si="48"/>
        <v>412</v>
      </c>
      <c r="L615">
        <f t="shared" si="49"/>
        <v>138844</v>
      </c>
      <c r="M615">
        <f t="shared" si="50"/>
        <v>19852186</v>
      </c>
      <c r="P615">
        <v>104</v>
      </c>
      <c r="Q615">
        <v>35048</v>
      </c>
      <c r="R615">
        <v>551</v>
      </c>
      <c r="S615">
        <v>185687</v>
      </c>
      <c r="T615">
        <v>64852149</v>
      </c>
      <c r="V615">
        <v>557</v>
      </c>
      <c r="W615">
        <v>187709</v>
      </c>
      <c r="X615">
        <v>-57</v>
      </c>
      <c r="Y615">
        <v>-19209</v>
      </c>
      <c r="Z615">
        <v>64626910</v>
      </c>
      <c r="AB615">
        <v>450</v>
      </c>
      <c r="AC615">
        <v>151650</v>
      </c>
      <c r="AD615">
        <v>-332</v>
      </c>
      <c r="AE615">
        <v>-111884</v>
      </c>
      <c r="AF615">
        <v>64368991</v>
      </c>
      <c r="AH615">
        <v>-432</v>
      </c>
      <c r="AI615">
        <v>-145584</v>
      </c>
      <c r="AJ615">
        <v>357</v>
      </c>
      <c r="AK615">
        <v>120309</v>
      </c>
      <c r="AL615">
        <v>64793072</v>
      </c>
      <c r="AN615">
        <v>-72</v>
      </c>
      <c r="AO615">
        <v>-24264</v>
      </c>
      <c r="AP615">
        <v>556</v>
      </c>
      <c r="AQ615">
        <v>187372</v>
      </c>
      <c r="AR615">
        <v>64747642</v>
      </c>
    </row>
    <row r="616" spans="5:44" x14ac:dyDescent="0.25">
      <c r="E616">
        <v>14</v>
      </c>
      <c r="F616">
        <v>613</v>
      </c>
      <c r="G616">
        <f>B2+TRUNC(32*E616*SIN(34/E616))</f>
        <v>-279</v>
      </c>
      <c r="H616">
        <f t="shared" si="46"/>
        <v>-70</v>
      </c>
      <c r="I616">
        <f t="shared" si="47"/>
        <v>-23590</v>
      </c>
      <c r="J616">
        <f>C2+TRUNC(32*E616*COS(34/E616))</f>
        <v>1628</v>
      </c>
      <c r="K616">
        <f t="shared" si="48"/>
        <v>407</v>
      </c>
      <c r="L616">
        <f t="shared" si="49"/>
        <v>137159</v>
      </c>
      <c r="M616">
        <f t="shared" si="50"/>
        <v>19054621</v>
      </c>
      <c r="P616">
        <v>-105</v>
      </c>
      <c r="Q616">
        <v>-35385</v>
      </c>
      <c r="R616">
        <v>551</v>
      </c>
      <c r="S616">
        <v>185687</v>
      </c>
      <c r="T616">
        <v>64965818</v>
      </c>
      <c r="V616">
        <v>542</v>
      </c>
      <c r="W616">
        <v>182654</v>
      </c>
      <c r="X616">
        <v>-143</v>
      </c>
      <c r="Y616">
        <v>-48191</v>
      </c>
      <c r="Z616">
        <v>64644790</v>
      </c>
      <c r="AB616">
        <v>483</v>
      </c>
      <c r="AC616">
        <v>162771</v>
      </c>
      <c r="AD616">
        <v>-283</v>
      </c>
      <c r="AE616">
        <v>-95371</v>
      </c>
      <c r="AF616">
        <v>64442515</v>
      </c>
      <c r="AH616">
        <v>-452</v>
      </c>
      <c r="AI616">
        <v>-152324</v>
      </c>
      <c r="AJ616">
        <v>332</v>
      </c>
      <c r="AK616">
        <v>111884</v>
      </c>
      <c r="AL616">
        <v>65039063</v>
      </c>
      <c r="AN616">
        <v>-54</v>
      </c>
      <c r="AO616">
        <v>-18198</v>
      </c>
      <c r="AP616">
        <v>558</v>
      </c>
      <c r="AQ616">
        <v>188046</v>
      </c>
      <c r="AR616">
        <v>64939151</v>
      </c>
    </row>
    <row r="617" spans="5:44" x14ac:dyDescent="0.25">
      <c r="E617">
        <v>14</v>
      </c>
      <c r="F617">
        <v>614</v>
      </c>
      <c r="G617">
        <f>B2+TRUNC(32*E617*SIN(35/E617))</f>
        <v>-304</v>
      </c>
      <c r="H617">
        <f t="shared" si="46"/>
        <v>-76</v>
      </c>
      <c r="I617">
        <f t="shared" si="47"/>
        <v>-25612</v>
      </c>
      <c r="J617">
        <f>C2+TRUNC(32*E617*COS(35/E617))</f>
        <v>1608</v>
      </c>
      <c r="K617">
        <f t="shared" si="48"/>
        <v>402</v>
      </c>
      <c r="L617">
        <f t="shared" si="49"/>
        <v>135474</v>
      </c>
      <c r="M617">
        <f t="shared" si="50"/>
        <v>18360607</v>
      </c>
      <c r="P617">
        <v>-123</v>
      </c>
      <c r="Q617">
        <v>-41451</v>
      </c>
      <c r="R617">
        <v>548</v>
      </c>
      <c r="S617">
        <v>184676</v>
      </c>
      <c r="T617">
        <v>65269568</v>
      </c>
      <c r="V617">
        <v>526</v>
      </c>
      <c r="W617">
        <v>177262</v>
      </c>
      <c r="X617">
        <v>-193</v>
      </c>
      <c r="Y617">
        <v>-65041</v>
      </c>
      <c r="Z617">
        <v>64653589</v>
      </c>
      <c r="AB617">
        <v>530</v>
      </c>
      <c r="AC617">
        <v>178610</v>
      </c>
      <c r="AD617">
        <v>-182</v>
      </c>
      <c r="AE617">
        <v>-61334</v>
      </c>
      <c r="AF617">
        <v>64513666</v>
      </c>
      <c r="AH617">
        <v>-531</v>
      </c>
      <c r="AI617">
        <v>-178947</v>
      </c>
      <c r="AJ617">
        <v>183</v>
      </c>
      <c r="AK617">
        <v>61671</v>
      </c>
      <c r="AL617">
        <v>65108347</v>
      </c>
      <c r="AN617">
        <v>-36</v>
      </c>
      <c r="AO617">
        <v>-12132</v>
      </c>
      <c r="AP617">
        <v>560</v>
      </c>
      <c r="AQ617">
        <v>188720</v>
      </c>
      <c r="AR617">
        <v>65201826</v>
      </c>
    </row>
    <row r="618" spans="5:44" x14ac:dyDescent="0.25">
      <c r="E618">
        <v>14</v>
      </c>
      <c r="F618">
        <v>615</v>
      </c>
      <c r="G618">
        <f>B2+TRUNC(32*E618*SIN(36/E618))</f>
        <v>-331</v>
      </c>
      <c r="H618">
        <f t="shared" si="46"/>
        <v>-83</v>
      </c>
      <c r="I618">
        <f t="shared" si="47"/>
        <v>-27971</v>
      </c>
      <c r="J618">
        <f>C2+TRUNC(32*E618*COS(36/E618))</f>
        <v>1589</v>
      </c>
      <c r="K618">
        <f t="shared" si="48"/>
        <v>397</v>
      </c>
      <c r="L618">
        <f t="shared" si="49"/>
        <v>133789</v>
      </c>
      <c r="M618">
        <f t="shared" si="50"/>
        <v>17767668</v>
      </c>
      <c r="P618">
        <v>95</v>
      </c>
      <c r="Q618">
        <v>32015</v>
      </c>
      <c r="R618">
        <v>554</v>
      </c>
      <c r="S618">
        <v>186698</v>
      </c>
      <c r="T618">
        <v>65417193</v>
      </c>
      <c r="V618">
        <v>546</v>
      </c>
      <c r="W618">
        <v>184002</v>
      </c>
      <c r="X618">
        <v>-128</v>
      </c>
      <c r="Y618">
        <v>-43136</v>
      </c>
      <c r="Z618">
        <v>64795467</v>
      </c>
      <c r="AB618">
        <v>489</v>
      </c>
      <c r="AC618">
        <v>164793</v>
      </c>
      <c r="AD618">
        <v>-272</v>
      </c>
      <c r="AE618">
        <v>-91664</v>
      </c>
      <c r="AF618">
        <v>64549655</v>
      </c>
      <c r="AH618">
        <v>-409</v>
      </c>
      <c r="AI618">
        <v>-137833</v>
      </c>
      <c r="AJ618">
        <v>386</v>
      </c>
      <c r="AK618">
        <v>130082</v>
      </c>
      <c r="AL618">
        <v>65302561</v>
      </c>
      <c r="AN618">
        <v>-246</v>
      </c>
      <c r="AO618">
        <v>-82902</v>
      </c>
      <c r="AP618">
        <v>505</v>
      </c>
      <c r="AQ618">
        <v>170185</v>
      </c>
      <c r="AR618">
        <v>65356152</v>
      </c>
    </row>
    <row r="619" spans="5:44" x14ac:dyDescent="0.25">
      <c r="E619">
        <v>14</v>
      </c>
      <c r="F619">
        <v>616</v>
      </c>
      <c r="G619">
        <f>B2+TRUNC(32*E619*SIN(37/E619))</f>
        <v>-358</v>
      </c>
      <c r="H619">
        <f t="shared" si="46"/>
        <v>-90</v>
      </c>
      <c r="I619">
        <f t="shared" si="47"/>
        <v>-30330</v>
      </c>
      <c r="J619">
        <f>C2+TRUNC(32*E619*COS(37/E619))</f>
        <v>1573</v>
      </c>
      <c r="K619">
        <f t="shared" si="48"/>
        <v>393</v>
      </c>
      <c r="L619">
        <f t="shared" si="49"/>
        <v>132441</v>
      </c>
      <c r="M619">
        <f t="shared" si="50"/>
        <v>17338802</v>
      </c>
      <c r="P619">
        <v>-54</v>
      </c>
      <c r="Q619">
        <v>-18198</v>
      </c>
      <c r="R619">
        <v>560</v>
      </c>
      <c r="S619">
        <v>188720</v>
      </c>
      <c r="T619">
        <v>65633226</v>
      </c>
      <c r="V619">
        <v>520</v>
      </c>
      <c r="W619">
        <v>175240</v>
      </c>
      <c r="X619">
        <v>-210</v>
      </c>
      <c r="Y619">
        <v>-70770</v>
      </c>
      <c r="Z619">
        <v>65036457</v>
      </c>
      <c r="AB619">
        <v>526</v>
      </c>
      <c r="AC619">
        <v>177262</v>
      </c>
      <c r="AD619">
        <v>-193</v>
      </c>
      <c r="AE619">
        <v>-65041</v>
      </c>
      <c r="AF619">
        <v>64585010</v>
      </c>
      <c r="AH619">
        <v>-447</v>
      </c>
      <c r="AI619">
        <v>-150639</v>
      </c>
      <c r="AJ619">
        <v>341</v>
      </c>
      <c r="AK619">
        <v>114917</v>
      </c>
      <c r="AL619">
        <v>65342804</v>
      </c>
      <c r="AN619">
        <v>-106</v>
      </c>
      <c r="AO619">
        <v>-35722</v>
      </c>
      <c r="AP619">
        <v>552</v>
      </c>
      <c r="AQ619">
        <v>186024</v>
      </c>
      <c r="AR619">
        <v>65579962</v>
      </c>
    </row>
    <row r="620" spans="5:44" x14ac:dyDescent="0.25">
      <c r="E620">
        <v>14</v>
      </c>
      <c r="F620">
        <v>617</v>
      </c>
      <c r="G620">
        <f>B2+TRUNC(32*E620*SIN(38/E620))</f>
        <v>-387</v>
      </c>
      <c r="H620">
        <f t="shared" si="46"/>
        <v>-97</v>
      </c>
      <c r="I620">
        <f t="shared" si="47"/>
        <v>-32689</v>
      </c>
      <c r="J620">
        <f>C2+TRUNC(32*E620*COS(38/E620))</f>
        <v>1559</v>
      </c>
      <c r="K620">
        <f t="shared" si="48"/>
        <v>389</v>
      </c>
      <c r="L620">
        <f t="shared" si="49"/>
        <v>131093</v>
      </c>
      <c r="M620">
        <f t="shared" si="50"/>
        <v>17043686</v>
      </c>
      <c r="P620">
        <v>84</v>
      </c>
      <c r="Q620">
        <v>28308</v>
      </c>
      <c r="R620">
        <v>556</v>
      </c>
      <c r="S620">
        <v>187372</v>
      </c>
      <c r="T620">
        <v>65920109</v>
      </c>
      <c r="V620">
        <v>559</v>
      </c>
      <c r="W620">
        <v>188383</v>
      </c>
      <c r="X620">
        <v>-46</v>
      </c>
      <c r="Y620">
        <v>-15502</v>
      </c>
      <c r="Z620">
        <v>65092624</v>
      </c>
      <c r="AB620">
        <v>544</v>
      </c>
      <c r="AC620">
        <v>183328</v>
      </c>
      <c r="AD620">
        <v>-134</v>
      </c>
      <c r="AE620">
        <v>-45158</v>
      </c>
      <c r="AF620">
        <v>64795544</v>
      </c>
      <c r="AH620">
        <v>-440</v>
      </c>
      <c r="AI620">
        <v>-148280</v>
      </c>
      <c r="AJ620">
        <v>350</v>
      </c>
      <c r="AK620">
        <v>117950</v>
      </c>
      <c r="AL620">
        <v>65391960</v>
      </c>
      <c r="AN620">
        <v>-237</v>
      </c>
      <c r="AO620">
        <v>-79869</v>
      </c>
      <c r="AP620">
        <v>510</v>
      </c>
      <c r="AQ620">
        <v>171870</v>
      </c>
      <c r="AR620">
        <v>65870832</v>
      </c>
    </row>
    <row r="621" spans="5:44" x14ac:dyDescent="0.25">
      <c r="E621">
        <v>14</v>
      </c>
      <c r="F621">
        <v>618</v>
      </c>
      <c r="G621">
        <f>B2+TRUNC(32*E621*SIN(39/E621))</f>
        <v>-416</v>
      </c>
      <c r="H621">
        <f t="shared" si="46"/>
        <v>-104</v>
      </c>
      <c r="I621">
        <f t="shared" si="47"/>
        <v>-35048</v>
      </c>
      <c r="J621">
        <f>C2+TRUNC(32*E621*COS(39/E621))</f>
        <v>1547</v>
      </c>
      <c r="K621">
        <f t="shared" si="48"/>
        <v>386</v>
      </c>
      <c r="L621">
        <f t="shared" si="49"/>
        <v>130082</v>
      </c>
      <c r="M621">
        <f t="shared" si="50"/>
        <v>16859433</v>
      </c>
      <c r="P621">
        <v>-23</v>
      </c>
      <c r="Q621">
        <v>-7751</v>
      </c>
      <c r="R621">
        <v>562</v>
      </c>
      <c r="S621">
        <v>189394</v>
      </c>
      <c r="T621">
        <v>65946483</v>
      </c>
      <c r="V621">
        <v>537</v>
      </c>
      <c r="W621">
        <v>180969</v>
      </c>
      <c r="X621">
        <v>-164</v>
      </c>
      <c r="Y621">
        <v>-55268</v>
      </c>
      <c r="Z621">
        <v>65403243</v>
      </c>
      <c r="AB621">
        <v>457</v>
      </c>
      <c r="AC621">
        <v>154009</v>
      </c>
      <c r="AD621">
        <v>-325</v>
      </c>
      <c r="AE621">
        <v>-109525</v>
      </c>
      <c r="AF621">
        <v>64865730</v>
      </c>
      <c r="AH621">
        <v>-513</v>
      </c>
      <c r="AI621">
        <v>-172881</v>
      </c>
      <c r="AJ621">
        <v>230</v>
      </c>
      <c r="AK621">
        <v>77510</v>
      </c>
      <c r="AL621">
        <v>65470210</v>
      </c>
      <c r="AN621">
        <v>-180</v>
      </c>
      <c r="AO621">
        <v>-60660</v>
      </c>
      <c r="AP621">
        <v>533</v>
      </c>
      <c r="AQ621">
        <v>179621</v>
      </c>
      <c r="AR621">
        <v>65901898</v>
      </c>
    </row>
    <row r="622" spans="5:44" x14ac:dyDescent="0.25">
      <c r="E622">
        <v>14</v>
      </c>
      <c r="F622">
        <v>619</v>
      </c>
      <c r="G622">
        <f>B2+TRUNC(32*E622*SIN(40/E622))</f>
        <v>-447</v>
      </c>
      <c r="H622">
        <f t="shared" si="46"/>
        <v>-112</v>
      </c>
      <c r="I622">
        <f t="shared" si="47"/>
        <v>-37744</v>
      </c>
      <c r="J622">
        <f>C2+TRUNC(32*E622*COS(40/E622))</f>
        <v>1537</v>
      </c>
      <c r="K622">
        <f t="shared" si="48"/>
        <v>384</v>
      </c>
      <c r="L622">
        <f t="shared" si="49"/>
        <v>129408</v>
      </c>
      <c r="M622">
        <f t="shared" si="50"/>
        <v>16805775</v>
      </c>
      <c r="P622">
        <v>23</v>
      </c>
      <c r="Q622">
        <v>7751</v>
      </c>
      <c r="R622">
        <v>562</v>
      </c>
      <c r="S622">
        <v>189394</v>
      </c>
      <c r="T622">
        <v>65951290</v>
      </c>
      <c r="V622">
        <v>561</v>
      </c>
      <c r="W622">
        <v>189057</v>
      </c>
      <c r="X622">
        <v>-36</v>
      </c>
      <c r="Y622">
        <v>-12132</v>
      </c>
      <c r="Z622">
        <v>65441239</v>
      </c>
      <c r="AB622">
        <v>464</v>
      </c>
      <c r="AC622">
        <v>156368</v>
      </c>
      <c r="AD622">
        <v>-317</v>
      </c>
      <c r="AE622">
        <v>-106829</v>
      </c>
      <c r="AF622">
        <v>65383085</v>
      </c>
      <c r="AH622">
        <v>-470</v>
      </c>
      <c r="AI622">
        <v>-158390</v>
      </c>
      <c r="AJ622">
        <v>309</v>
      </c>
      <c r="AK622">
        <v>104133</v>
      </c>
      <c r="AL622">
        <v>65502139</v>
      </c>
      <c r="AN622">
        <v>-136</v>
      </c>
      <c r="AO622">
        <v>-45832</v>
      </c>
      <c r="AP622">
        <v>546</v>
      </c>
      <c r="AQ622">
        <v>184002</v>
      </c>
      <c r="AR622">
        <v>65951290</v>
      </c>
    </row>
    <row r="623" spans="5:44" x14ac:dyDescent="0.25">
      <c r="E623">
        <v>14</v>
      </c>
      <c r="F623">
        <v>620</v>
      </c>
      <c r="G623">
        <f>B2+TRUNC(32*E623*SIN(41/E623))</f>
        <v>-478</v>
      </c>
      <c r="H623">
        <f t="shared" si="46"/>
        <v>-120</v>
      </c>
      <c r="I623">
        <f t="shared" si="47"/>
        <v>-40440</v>
      </c>
      <c r="J623">
        <f>C2+TRUNC(32*E623*COS(41/E623))</f>
        <v>1529</v>
      </c>
      <c r="K623">
        <f t="shared" si="48"/>
        <v>382</v>
      </c>
      <c r="L623">
        <f t="shared" si="49"/>
        <v>128734</v>
      </c>
      <c r="M623">
        <f t="shared" si="50"/>
        <v>16860221</v>
      </c>
      <c r="P623">
        <v>-75</v>
      </c>
      <c r="Q623">
        <v>-25275</v>
      </c>
      <c r="R623">
        <v>558</v>
      </c>
      <c r="S623">
        <v>188046</v>
      </c>
      <c r="T623">
        <v>66169218</v>
      </c>
      <c r="V623">
        <v>557</v>
      </c>
      <c r="W623">
        <v>187709</v>
      </c>
      <c r="X623">
        <v>-76</v>
      </c>
      <c r="Y623">
        <v>-25612</v>
      </c>
      <c r="Z623">
        <v>65551692</v>
      </c>
      <c r="AB623">
        <v>543</v>
      </c>
      <c r="AC623">
        <v>182991</v>
      </c>
      <c r="AD623">
        <v>-145</v>
      </c>
      <c r="AE623">
        <v>-48865</v>
      </c>
      <c r="AF623">
        <v>65412068</v>
      </c>
      <c r="AH623">
        <v>-441</v>
      </c>
      <c r="AI623">
        <v>-148617</v>
      </c>
      <c r="AJ623">
        <v>349</v>
      </c>
      <c r="AK623">
        <v>117613</v>
      </c>
      <c r="AL623">
        <v>65593023</v>
      </c>
      <c r="AN623">
        <v>-85</v>
      </c>
      <c r="AO623">
        <v>-28645</v>
      </c>
      <c r="AP623">
        <v>557</v>
      </c>
      <c r="AQ623">
        <v>187709</v>
      </c>
      <c r="AR623">
        <v>66018303</v>
      </c>
    </row>
    <row r="624" spans="5:44" x14ac:dyDescent="0.25">
      <c r="E624">
        <v>14</v>
      </c>
      <c r="F624">
        <v>621</v>
      </c>
      <c r="G624">
        <f>B2+TRUNC(32*E624*SIN(42/E624))</f>
        <v>-509</v>
      </c>
      <c r="H624">
        <f t="shared" si="46"/>
        <v>-128</v>
      </c>
      <c r="I624">
        <f t="shared" si="47"/>
        <v>-43136</v>
      </c>
      <c r="J624">
        <f>C2+TRUNC(32*E624*COS(42/E624))</f>
        <v>1523</v>
      </c>
      <c r="K624">
        <f t="shared" si="48"/>
        <v>380</v>
      </c>
      <c r="L624">
        <f t="shared" si="49"/>
        <v>128060</v>
      </c>
      <c r="M624">
        <f t="shared" si="50"/>
        <v>17022027</v>
      </c>
      <c r="P624">
        <v>-39</v>
      </c>
      <c r="Q624">
        <v>-13143</v>
      </c>
      <c r="R624">
        <v>562</v>
      </c>
      <c r="S624">
        <v>189394</v>
      </c>
      <c r="T624">
        <v>66242305</v>
      </c>
      <c r="V624">
        <v>562</v>
      </c>
      <c r="W624">
        <v>189394</v>
      </c>
      <c r="X624">
        <v>-26</v>
      </c>
      <c r="Y624">
        <v>-8762</v>
      </c>
      <c r="Z624">
        <v>65768466</v>
      </c>
      <c r="AB624">
        <v>521</v>
      </c>
      <c r="AC624">
        <v>175577</v>
      </c>
      <c r="AD624">
        <v>-213</v>
      </c>
      <c r="AE624">
        <v>-71781</v>
      </c>
      <c r="AF624">
        <v>65885792</v>
      </c>
      <c r="AH624">
        <v>-416</v>
      </c>
      <c r="AI624">
        <v>-140192</v>
      </c>
      <c r="AJ624">
        <v>379</v>
      </c>
      <c r="AK624">
        <v>127723</v>
      </c>
      <c r="AL624">
        <v>65888156</v>
      </c>
      <c r="AN624">
        <v>-120</v>
      </c>
      <c r="AO624">
        <v>-40440</v>
      </c>
      <c r="AP624">
        <v>551</v>
      </c>
      <c r="AQ624">
        <v>185687</v>
      </c>
      <c r="AR624">
        <v>66248061</v>
      </c>
    </row>
    <row r="625" spans="5:44" x14ac:dyDescent="0.25">
      <c r="E625">
        <v>14</v>
      </c>
      <c r="F625">
        <v>622</v>
      </c>
      <c r="G625">
        <f>B2+TRUNC(32*E625*SIN(43/E625))</f>
        <v>-541</v>
      </c>
      <c r="H625">
        <f t="shared" si="46"/>
        <v>-136</v>
      </c>
      <c r="I625">
        <f t="shared" si="47"/>
        <v>-45832</v>
      </c>
      <c r="J625">
        <f>C2+TRUNC(32*E625*COS(43/E625))</f>
        <v>1520</v>
      </c>
      <c r="K625">
        <f t="shared" si="48"/>
        <v>380</v>
      </c>
      <c r="L625">
        <f t="shared" si="49"/>
        <v>128060</v>
      </c>
      <c r="M625">
        <f t="shared" si="50"/>
        <v>17346638</v>
      </c>
      <c r="P625">
        <v>-94</v>
      </c>
      <c r="Q625">
        <v>-31678</v>
      </c>
      <c r="R625">
        <v>556</v>
      </c>
      <c r="S625">
        <v>187372</v>
      </c>
      <c r="T625">
        <v>66376893</v>
      </c>
      <c r="V625">
        <v>532</v>
      </c>
      <c r="W625">
        <v>179284</v>
      </c>
      <c r="X625">
        <v>-183</v>
      </c>
      <c r="Y625">
        <v>-61671</v>
      </c>
      <c r="Z625">
        <v>65910003</v>
      </c>
      <c r="AB625">
        <v>502</v>
      </c>
      <c r="AC625">
        <v>169174</v>
      </c>
      <c r="AD625">
        <v>-256</v>
      </c>
      <c r="AE625">
        <v>-86272</v>
      </c>
      <c r="AF625">
        <v>65921538</v>
      </c>
      <c r="AH625">
        <v>-522</v>
      </c>
      <c r="AI625">
        <v>-175914</v>
      </c>
      <c r="AJ625">
        <v>212</v>
      </c>
      <c r="AK625">
        <v>71444</v>
      </c>
      <c r="AL625">
        <v>65970002</v>
      </c>
      <c r="AN625">
        <v>-66</v>
      </c>
      <c r="AO625">
        <v>-22242</v>
      </c>
      <c r="AP625">
        <v>560</v>
      </c>
      <c r="AQ625">
        <v>188720</v>
      </c>
      <c r="AR625">
        <v>66330000</v>
      </c>
    </row>
    <row r="626" spans="5:44" x14ac:dyDescent="0.25">
      <c r="E626">
        <v>14</v>
      </c>
      <c r="F626">
        <v>623</v>
      </c>
      <c r="G626">
        <f>B2+TRUNC(32*E626*SIN(44/E626))</f>
        <v>-572</v>
      </c>
      <c r="H626">
        <f t="shared" si="46"/>
        <v>-143</v>
      </c>
      <c r="I626">
        <f t="shared" si="47"/>
        <v>-48191</v>
      </c>
      <c r="J626">
        <f>C2+TRUNC(32*E626*COS(44/E626))</f>
        <v>1519</v>
      </c>
      <c r="K626">
        <f t="shared" si="48"/>
        <v>379</v>
      </c>
      <c r="L626">
        <f t="shared" si="49"/>
        <v>127723</v>
      </c>
      <c r="M626">
        <f t="shared" si="50"/>
        <v>17768518</v>
      </c>
      <c r="P626">
        <v>74</v>
      </c>
      <c r="Q626">
        <v>24938</v>
      </c>
      <c r="R626">
        <v>559</v>
      </c>
      <c r="S626">
        <v>188383</v>
      </c>
      <c r="T626">
        <v>66487976</v>
      </c>
      <c r="V626">
        <v>563</v>
      </c>
      <c r="W626">
        <v>189731</v>
      </c>
      <c r="X626">
        <v>-16</v>
      </c>
      <c r="Y626">
        <v>-5392</v>
      </c>
      <c r="Z626">
        <v>65949991</v>
      </c>
      <c r="AB626">
        <v>471</v>
      </c>
      <c r="AC626">
        <v>158727</v>
      </c>
      <c r="AD626">
        <v>-309</v>
      </c>
      <c r="AE626">
        <v>-104133</v>
      </c>
      <c r="AF626">
        <v>65926111</v>
      </c>
      <c r="AH626">
        <v>-495</v>
      </c>
      <c r="AI626">
        <v>-166815</v>
      </c>
      <c r="AJ626">
        <v>270</v>
      </c>
      <c r="AK626">
        <v>90990</v>
      </c>
      <c r="AL626">
        <v>66241367</v>
      </c>
      <c r="AN626">
        <v>-228</v>
      </c>
      <c r="AO626">
        <v>-76836</v>
      </c>
      <c r="AP626">
        <v>516</v>
      </c>
      <c r="AQ626">
        <v>173892</v>
      </c>
      <c r="AR626">
        <v>66337923</v>
      </c>
    </row>
    <row r="627" spans="5:44" x14ac:dyDescent="0.25">
      <c r="E627">
        <v>14</v>
      </c>
      <c r="F627">
        <v>624</v>
      </c>
      <c r="G627">
        <f>B2+TRUNC(32*E627*SIN(45/E627))</f>
        <v>-604</v>
      </c>
      <c r="H627">
        <f t="shared" si="46"/>
        <v>-151</v>
      </c>
      <c r="I627">
        <f t="shared" si="47"/>
        <v>-50887</v>
      </c>
      <c r="J627">
        <f>C2+TRUNC(32*E627*COS(45/E627))</f>
        <v>1520</v>
      </c>
      <c r="K627">
        <f t="shared" si="48"/>
        <v>380</v>
      </c>
      <c r="L627">
        <f t="shared" si="49"/>
        <v>128060</v>
      </c>
      <c r="M627">
        <f t="shared" si="50"/>
        <v>18321358</v>
      </c>
      <c r="P627">
        <v>-113</v>
      </c>
      <c r="Q627">
        <v>-38081</v>
      </c>
      <c r="R627">
        <v>553</v>
      </c>
      <c r="S627">
        <v>186361</v>
      </c>
      <c r="T627">
        <v>66697824</v>
      </c>
      <c r="V627">
        <v>563</v>
      </c>
      <c r="W627">
        <v>189731</v>
      </c>
      <c r="X627">
        <v>-7</v>
      </c>
      <c r="Y627">
        <v>-2359</v>
      </c>
      <c r="Z627">
        <v>66212747</v>
      </c>
      <c r="AB627">
        <v>541</v>
      </c>
      <c r="AC627">
        <v>182317</v>
      </c>
      <c r="AD627">
        <v>-155</v>
      </c>
      <c r="AE627">
        <v>-52235</v>
      </c>
      <c r="AF627">
        <v>65927046</v>
      </c>
      <c r="AH627">
        <v>-509</v>
      </c>
      <c r="AI627">
        <v>-171533</v>
      </c>
      <c r="AJ627">
        <v>243</v>
      </c>
      <c r="AK627">
        <v>81891</v>
      </c>
      <c r="AL627">
        <v>66326820</v>
      </c>
      <c r="AN627">
        <v>-47</v>
      </c>
      <c r="AO627">
        <v>-15839</v>
      </c>
      <c r="AP627">
        <v>562</v>
      </c>
      <c r="AQ627">
        <v>189394</v>
      </c>
      <c r="AR627">
        <v>66637050</v>
      </c>
    </row>
    <row r="628" spans="5:44" x14ac:dyDescent="0.25">
      <c r="E628">
        <v>14</v>
      </c>
      <c r="F628">
        <v>625</v>
      </c>
      <c r="G628">
        <f>B2+TRUNC(32*E628*SIN(46/E628))</f>
        <v>-636</v>
      </c>
      <c r="H628">
        <f t="shared" si="46"/>
        <v>-159</v>
      </c>
      <c r="I628">
        <f t="shared" si="47"/>
        <v>-53583</v>
      </c>
      <c r="J628">
        <f>C2+TRUNC(32*E628*COS(46/E628))</f>
        <v>1523</v>
      </c>
      <c r="K628">
        <f t="shared" si="48"/>
        <v>380</v>
      </c>
      <c r="L628">
        <f t="shared" si="49"/>
        <v>128060</v>
      </c>
      <c r="M628">
        <f t="shared" si="50"/>
        <v>18995999</v>
      </c>
      <c r="P628">
        <v>62</v>
      </c>
      <c r="Q628">
        <v>20894</v>
      </c>
      <c r="R628">
        <v>561</v>
      </c>
      <c r="S628">
        <v>189057</v>
      </c>
      <c r="T628">
        <v>66768927</v>
      </c>
      <c r="V628">
        <v>550</v>
      </c>
      <c r="W628">
        <v>185350</v>
      </c>
      <c r="X628">
        <v>-122</v>
      </c>
      <c r="Y628">
        <v>-41114</v>
      </c>
      <c r="Z628">
        <v>66309230</v>
      </c>
      <c r="AB628">
        <v>477</v>
      </c>
      <c r="AC628">
        <v>160749</v>
      </c>
      <c r="AD628">
        <v>-300</v>
      </c>
      <c r="AE628">
        <v>-101100</v>
      </c>
      <c r="AF628">
        <v>66374808</v>
      </c>
      <c r="AH628">
        <v>-530</v>
      </c>
      <c r="AI628">
        <v>-178610</v>
      </c>
      <c r="AJ628">
        <v>195</v>
      </c>
      <c r="AK628">
        <v>65715</v>
      </c>
      <c r="AL628">
        <v>66478192</v>
      </c>
      <c r="AN628">
        <v>-194</v>
      </c>
      <c r="AO628">
        <v>-65378</v>
      </c>
      <c r="AP628">
        <v>530</v>
      </c>
      <c r="AQ628">
        <v>178610</v>
      </c>
      <c r="AR628">
        <v>66707285</v>
      </c>
    </row>
    <row r="629" spans="5:44" x14ac:dyDescent="0.25">
      <c r="E629">
        <v>14</v>
      </c>
      <c r="F629">
        <v>626</v>
      </c>
      <c r="G629">
        <f>B2+TRUNC(32*E629*SIN(47/E629))</f>
        <v>-667</v>
      </c>
      <c r="H629">
        <f t="shared" si="46"/>
        <v>-167</v>
      </c>
      <c r="I629">
        <f t="shared" si="47"/>
        <v>-56279</v>
      </c>
      <c r="J629">
        <f>C2+TRUNC(32*E629*COS(47/E629))</f>
        <v>1529</v>
      </c>
      <c r="K629">
        <f t="shared" si="48"/>
        <v>382</v>
      </c>
      <c r="L629">
        <f t="shared" si="49"/>
        <v>128734</v>
      </c>
      <c r="M629">
        <f t="shared" si="50"/>
        <v>19823580</v>
      </c>
      <c r="P629">
        <v>37</v>
      </c>
      <c r="Q629">
        <v>12469</v>
      </c>
      <c r="R629">
        <v>563</v>
      </c>
      <c r="S629">
        <v>189731</v>
      </c>
      <c r="T629">
        <v>66774418</v>
      </c>
      <c r="V629">
        <v>527</v>
      </c>
      <c r="W629">
        <v>177599</v>
      </c>
      <c r="X629">
        <v>-201</v>
      </c>
      <c r="Y629">
        <v>-67737</v>
      </c>
      <c r="Z629">
        <v>66353014</v>
      </c>
      <c r="AB629">
        <v>539</v>
      </c>
      <c r="AC629">
        <v>181643</v>
      </c>
      <c r="AD629">
        <v>-166</v>
      </c>
      <c r="AE629">
        <v>-55942</v>
      </c>
      <c r="AF629">
        <v>66460530</v>
      </c>
      <c r="AH629">
        <v>-424</v>
      </c>
      <c r="AI629">
        <v>-142888</v>
      </c>
      <c r="AJ629">
        <v>372</v>
      </c>
      <c r="AK629">
        <v>125364</v>
      </c>
      <c r="AL629">
        <v>66572466</v>
      </c>
      <c r="AN629">
        <v>-217</v>
      </c>
      <c r="AO629">
        <v>-73129</v>
      </c>
      <c r="AP629">
        <v>521</v>
      </c>
      <c r="AQ629">
        <v>175577</v>
      </c>
      <c r="AR629">
        <v>66711519</v>
      </c>
    </row>
    <row r="630" spans="5:44" x14ac:dyDescent="0.25">
      <c r="E630">
        <v>14</v>
      </c>
      <c r="F630">
        <v>627</v>
      </c>
      <c r="G630">
        <f>B2+TRUNC(32*E630*SIN(48/E630))</f>
        <v>-698</v>
      </c>
      <c r="H630">
        <f t="shared" si="46"/>
        <v>-175</v>
      </c>
      <c r="I630">
        <f t="shared" si="47"/>
        <v>-58975</v>
      </c>
      <c r="J630">
        <f>C2+TRUNC(32*E630*COS(48/E630))</f>
        <v>1537</v>
      </c>
      <c r="K630">
        <f t="shared" si="48"/>
        <v>384</v>
      </c>
      <c r="L630">
        <f t="shared" si="49"/>
        <v>129408</v>
      </c>
      <c r="M630">
        <f t="shared" si="50"/>
        <v>20787369</v>
      </c>
      <c r="P630">
        <v>121</v>
      </c>
      <c r="Q630">
        <v>40777</v>
      </c>
      <c r="R630">
        <v>552</v>
      </c>
      <c r="S630">
        <v>186024</v>
      </c>
      <c r="T630">
        <v>66975394</v>
      </c>
      <c r="V630">
        <v>543</v>
      </c>
      <c r="W630">
        <v>182991</v>
      </c>
      <c r="X630">
        <v>-151</v>
      </c>
      <c r="Y630">
        <v>-50887</v>
      </c>
      <c r="Z630">
        <v>66353197</v>
      </c>
      <c r="AB630">
        <v>497</v>
      </c>
      <c r="AC630">
        <v>167489</v>
      </c>
      <c r="AD630">
        <v>-269</v>
      </c>
      <c r="AE630">
        <v>-90653</v>
      </c>
      <c r="AF630">
        <v>66732430</v>
      </c>
      <c r="AH630">
        <v>-465</v>
      </c>
      <c r="AI630">
        <v>-156705</v>
      </c>
      <c r="AJ630">
        <v>320</v>
      </c>
      <c r="AK630">
        <v>107840</v>
      </c>
      <c r="AL630">
        <v>66667198</v>
      </c>
      <c r="AN630">
        <v>-206</v>
      </c>
      <c r="AO630">
        <v>-69422</v>
      </c>
      <c r="AP630">
        <v>526</v>
      </c>
      <c r="AQ630">
        <v>177262</v>
      </c>
      <c r="AR630">
        <v>66914101</v>
      </c>
    </row>
    <row r="631" spans="5:44" x14ac:dyDescent="0.25">
      <c r="E631">
        <v>14</v>
      </c>
      <c r="F631">
        <v>628</v>
      </c>
      <c r="G631">
        <f>B2+TRUNC(32*E631*SIN(49/E631))</f>
        <v>-729</v>
      </c>
      <c r="H631">
        <f t="shared" si="46"/>
        <v>-183</v>
      </c>
      <c r="I631">
        <f t="shared" si="47"/>
        <v>-61671</v>
      </c>
      <c r="J631">
        <f>C2+TRUNC(32*E631*COS(49/E631))</f>
        <v>1547</v>
      </c>
      <c r="K631">
        <f t="shared" si="48"/>
        <v>386</v>
      </c>
      <c r="L631">
        <f t="shared" si="49"/>
        <v>130082</v>
      </c>
      <c r="M631">
        <f t="shared" si="50"/>
        <v>21897158</v>
      </c>
      <c r="P631">
        <v>50</v>
      </c>
      <c r="Q631">
        <v>16850</v>
      </c>
      <c r="R631">
        <v>563</v>
      </c>
      <c r="S631">
        <v>189731</v>
      </c>
      <c r="T631">
        <v>67025344</v>
      </c>
      <c r="V631">
        <v>564</v>
      </c>
      <c r="W631">
        <v>190068</v>
      </c>
      <c r="X631">
        <v>2</v>
      </c>
      <c r="Y631">
        <v>674</v>
      </c>
      <c r="Z631">
        <v>66433454</v>
      </c>
      <c r="AB631">
        <v>484</v>
      </c>
      <c r="AC631">
        <v>163108</v>
      </c>
      <c r="AD631">
        <v>-291</v>
      </c>
      <c r="AE631">
        <v>-98067</v>
      </c>
      <c r="AF631">
        <v>66744664</v>
      </c>
      <c r="AH631">
        <v>-504</v>
      </c>
      <c r="AI631">
        <v>-169848</v>
      </c>
      <c r="AJ631">
        <v>256</v>
      </c>
      <c r="AK631">
        <v>86272</v>
      </c>
      <c r="AL631">
        <v>66817467</v>
      </c>
      <c r="AN631">
        <v>-271</v>
      </c>
      <c r="AO631">
        <v>-91327</v>
      </c>
      <c r="AP631">
        <v>496</v>
      </c>
      <c r="AQ631">
        <v>167152</v>
      </c>
      <c r="AR631">
        <v>66928473</v>
      </c>
    </row>
    <row r="632" spans="5:44" x14ac:dyDescent="0.25">
      <c r="E632">
        <v>14</v>
      </c>
      <c r="F632">
        <v>629</v>
      </c>
      <c r="G632">
        <f>B2+TRUNC(32*E632*SIN(50/E632))</f>
        <v>-758</v>
      </c>
      <c r="H632">
        <f t="shared" si="46"/>
        <v>-190</v>
      </c>
      <c r="I632">
        <f t="shared" si="47"/>
        <v>-64030</v>
      </c>
      <c r="J632">
        <f>C2+TRUNC(32*E632*COS(50/E632))</f>
        <v>1559</v>
      </c>
      <c r="K632">
        <f t="shared" si="48"/>
        <v>389</v>
      </c>
      <c r="L632">
        <f t="shared" si="49"/>
        <v>131093</v>
      </c>
      <c r="M632">
        <f t="shared" si="50"/>
        <v>23117556</v>
      </c>
      <c r="P632">
        <v>15</v>
      </c>
      <c r="Q632">
        <v>5055</v>
      </c>
      <c r="R632">
        <v>565</v>
      </c>
      <c r="S632">
        <v>190405</v>
      </c>
      <c r="T632">
        <v>67124934</v>
      </c>
      <c r="V632">
        <v>561</v>
      </c>
      <c r="W632">
        <v>189057</v>
      </c>
      <c r="X632">
        <v>-64</v>
      </c>
      <c r="Y632">
        <v>-21568</v>
      </c>
      <c r="Z632">
        <v>66717530</v>
      </c>
      <c r="AB632">
        <v>536</v>
      </c>
      <c r="AC632">
        <v>180632</v>
      </c>
      <c r="AD632">
        <v>-177</v>
      </c>
      <c r="AE632">
        <v>-59649</v>
      </c>
      <c r="AF632">
        <v>66832796</v>
      </c>
      <c r="AH632">
        <v>-477</v>
      </c>
      <c r="AI632">
        <v>-160749</v>
      </c>
      <c r="AJ632">
        <v>304</v>
      </c>
      <c r="AK632">
        <v>102448</v>
      </c>
      <c r="AL632">
        <v>66849958</v>
      </c>
      <c r="AN632">
        <v>-173</v>
      </c>
      <c r="AO632">
        <v>-58301</v>
      </c>
      <c r="AP632">
        <v>538</v>
      </c>
      <c r="AQ632">
        <v>181306</v>
      </c>
      <c r="AR632">
        <v>67071644</v>
      </c>
    </row>
    <row r="633" spans="5:44" x14ac:dyDescent="0.25">
      <c r="E633">
        <v>14</v>
      </c>
      <c r="F633">
        <v>630</v>
      </c>
      <c r="G633">
        <f>B2+TRUNC(32*E633*SIN(51/E633))</f>
        <v>-787</v>
      </c>
      <c r="H633">
        <f t="shared" si="46"/>
        <v>-197</v>
      </c>
      <c r="I633">
        <f t="shared" si="47"/>
        <v>-66389</v>
      </c>
      <c r="J633">
        <f>C2+TRUNC(32*E633*COS(51/E633))</f>
        <v>1574</v>
      </c>
      <c r="K633">
        <f t="shared" si="48"/>
        <v>393</v>
      </c>
      <c r="L633">
        <f t="shared" si="49"/>
        <v>132441</v>
      </c>
      <c r="M633">
        <f t="shared" si="50"/>
        <v>24551549</v>
      </c>
      <c r="P633">
        <v>-16</v>
      </c>
      <c r="Q633">
        <v>-5392</v>
      </c>
      <c r="R633">
        <v>565</v>
      </c>
      <c r="S633">
        <v>190405</v>
      </c>
      <c r="T633">
        <v>67240341</v>
      </c>
      <c r="V633">
        <v>564</v>
      </c>
      <c r="W633">
        <v>190068</v>
      </c>
      <c r="X633">
        <v>12</v>
      </c>
      <c r="Y633">
        <v>4044</v>
      </c>
      <c r="Z633">
        <v>66726287</v>
      </c>
      <c r="AB633">
        <v>528</v>
      </c>
      <c r="AC633">
        <v>177936</v>
      </c>
      <c r="AD633">
        <v>-201</v>
      </c>
      <c r="AE633">
        <v>-67737</v>
      </c>
      <c r="AF633">
        <v>66835935</v>
      </c>
      <c r="AH633">
        <v>-537</v>
      </c>
      <c r="AI633">
        <v>-180969</v>
      </c>
      <c r="AJ633">
        <v>178</v>
      </c>
      <c r="AK633">
        <v>59986</v>
      </c>
      <c r="AL633">
        <v>66980789</v>
      </c>
      <c r="AN633">
        <v>-143</v>
      </c>
      <c r="AO633">
        <v>-48191</v>
      </c>
      <c r="AP633">
        <v>547</v>
      </c>
      <c r="AQ633">
        <v>184339</v>
      </c>
      <c r="AR633">
        <v>67194979</v>
      </c>
    </row>
    <row r="634" spans="5:44" x14ac:dyDescent="0.25">
      <c r="E634">
        <v>14</v>
      </c>
      <c r="F634">
        <v>631</v>
      </c>
      <c r="G634">
        <f>B2+TRUNC(32*E634*SIN(52/E634))</f>
        <v>-814</v>
      </c>
      <c r="H634">
        <f t="shared" si="46"/>
        <v>-204</v>
      </c>
      <c r="I634">
        <f t="shared" si="47"/>
        <v>-68748</v>
      </c>
      <c r="J634">
        <f>C2+TRUNC(32*E634*COS(52/E634))</f>
        <v>1590</v>
      </c>
      <c r="K634">
        <f t="shared" si="48"/>
        <v>397</v>
      </c>
      <c r="L634">
        <f t="shared" si="49"/>
        <v>133789</v>
      </c>
      <c r="M634">
        <f t="shared" si="50"/>
        <v>26062184</v>
      </c>
      <c r="P634">
        <v>-62</v>
      </c>
      <c r="Q634">
        <v>-20894</v>
      </c>
      <c r="R634">
        <v>562</v>
      </c>
      <c r="S634">
        <v>189394</v>
      </c>
      <c r="T634">
        <v>67319005</v>
      </c>
      <c r="V634">
        <v>548</v>
      </c>
      <c r="W634">
        <v>184676</v>
      </c>
      <c r="X634">
        <v>-138</v>
      </c>
      <c r="Y634">
        <v>-46506</v>
      </c>
      <c r="Z634">
        <v>66749292</v>
      </c>
      <c r="AB634">
        <v>552</v>
      </c>
      <c r="AC634">
        <v>186024</v>
      </c>
      <c r="AD634">
        <v>-120</v>
      </c>
      <c r="AE634">
        <v>-40440</v>
      </c>
      <c r="AF634">
        <v>66914598</v>
      </c>
      <c r="AH634">
        <v>-520</v>
      </c>
      <c r="AI634">
        <v>-175240</v>
      </c>
      <c r="AJ634">
        <v>224</v>
      </c>
      <c r="AK634">
        <v>75488</v>
      </c>
      <c r="AL634">
        <v>67164712</v>
      </c>
      <c r="AN634">
        <v>-98</v>
      </c>
      <c r="AO634">
        <v>-33026</v>
      </c>
      <c r="AP634">
        <v>557</v>
      </c>
      <c r="AQ634">
        <v>187709</v>
      </c>
      <c r="AR634">
        <v>67281045</v>
      </c>
    </row>
    <row r="635" spans="5:44" x14ac:dyDescent="0.25">
      <c r="E635">
        <v>14</v>
      </c>
      <c r="F635">
        <v>632</v>
      </c>
      <c r="G635">
        <f>B2+TRUNC(32*E635*SIN(53/E635))</f>
        <v>-841</v>
      </c>
      <c r="H635">
        <f t="shared" si="46"/>
        <v>-211</v>
      </c>
      <c r="I635">
        <f t="shared" si="47"/>
        <v>-71107</v>
      </c>
      <c r="J635">
        <f>C2+TRUNC(32*E635*COS(53/E635))</f>
        <v>1608</v>
      </c>
      <c r="K635">
        <f t="shared" si="48"/>
        <v>402</v>
      </c>
      <c r="L635">
        <f t="shared" si="49"/>
        <v>135474</v>
      </c>
      <c r="M635">
        <f t="shared" si="50"/>
        <v>27759326</v>
      </c>
      <c r="P635">
        <v>111</v>
      </c>
      <c r="Q635">
        <v>37407</v>
      </c>
      <c r="R635">
        <v>555</v>
      </c>
      <c r="S635">
        <v>187035</v>
      </c>
      <c r="T635">
        <v>67440885</v>
      </c>
      <c r="V635">
        <v>559</v>
      </c>
      <c r="W635">
        <v>188383</v>
      </c>
      <c r="X635">
        <v>-84</v>
      </c>
      <c r="Y635">
        <v>-28308</v>
      </c>
      <c r="Z635">
        <v>66879736</v>
      </c>
      <c r="AB635">
        <v>491</v>
      </c>
      <c r="AC635">
        <v>165467</v>
      </c>
      <c r="AD635">
        <v>-281</v>
      </c>
      <c r="AE635">
        <v>-94697</v>
      </c>
      <c r="AF635">
        <v>66950020</v>
      </c>
      <c r="AH635">
        <v>-432</v>
      </c>
      <c r="AI635">
        <v>-145584</v>
      </c>
      <c r="AJ635">
        <v>365</v>
      </c>
      <c r="AK635">
        <v>123005</v>
      </c>
      <c r="AL635">
        <v>67198757</v>
      </c>
      <c r="AN635">
        <v>-263</v>
      </c>
      <c r="AO635">
        <v>-88631</v>
      </c>
      <c r="AP635">
        <v>501</v>
      </c>
      <c r="AQ635">
        <v>168837</v>
      </c>
      <c r="AR635">
        <v>67385684</v>
      </c>
    </row>
    <row r="636" spans="5:44" x14ac:dyDescent="0.25">
      <c r="E636">
        <v>14</v>
      </c>
      <c r="F636">
        <v>633</v>
      </c>
      <c r="G636">
        <f>B2+TRUNC(32*E636*SIN(54/E636))</f>
        <v>-865</v>
      </c>
      <c r="H636">
        <f t="shared" si="46"/>
        <v>-217</v>
      </c>
      <c r="I636">
        <f t="shared" si="47"/>
        <v>-73129</v>
      </c>
      <c r="J636">
        <f>C2+TRUNC(32*E636*COS(54/E636))</f>
        <v>1628</v>
      </c>
      <c r="K636">
        <f t="shared" si="48"/>
        <v>407</v>
      </c>
      <c r="L636">
        <f t="shared" si="49"/>
        <v>137159</v>
      </c>
      <c r="M636">
        <f t="shared" si="50"/>
        <v>29569390</v>
      </c>
      <c r="P636">
        <v>-83</v>
      </c>
      <c r="Q636">
        <v>-27971</v>
      </c>
      <c r="R636">
        <v>561</v>
      </c>
      <c r="S636">
        <v>189057</v>
      </c>
      <c r="T636">
        <v>67733611</v>
      </c>
      <c r="V636">
        <v>521</v>
      </c>
      <c r="W636">
        <v>175577</v>
      </c>
      <c r="X636">
        <v>-218</v>
      </c>
      <c r="Y636">
        <v>-73466</v>
      </c>
      <c r="Z636">
        <v>66957168</v>
      </c>
      <c r="AB636">
        <v>533</v>
      </c>
      <c r="AC636">
        <v>179621</v>
      </c>
      <c r="AD636">
        <v>-189</v>
      </c>
      <c r="AE636">
        <v>-63693</v>
      </c>
      <c r="AF636">
        <v>66950098</v>
      </c>
      <c r="AH636">
        <v>-494</v>
      </c>
      <c r="AI636">
        <v>-166478</v>
      </c>
      <c r="AJ636">
        <v>277</v>
      </c>
      <c r="AK636">
        <v>93349</v>
      </c>
      <c r="AL636">
        <v>67293802</v>
      </c>
      <c r="AN636">
        <v>-78</v>
      </c>
      <c r="AO636">
        <v>-26286</v>
      </c>
      <c r="AP636">
        <v>561</v>
      </c>
      <c r="AQ636">
        <v>189057</v>
      </c>
      <c r="AR636">
        <v>67666733</v>
      </c>
    </row>
    <row r="637" spans="5:44" x14ac:dyDescent="0.25">
      <c r="E637">
        <v>14</v>
      </c>
      <c r="F637">
        <v>634</v>
      </c>
      <c r="G637">
        <f>B2+TRUNC(32*E637*SIN(55/E637))</f>
        <v>-889</v>
      </c>
      <c r="H637">
        <f t="shared" si="46"/>
        <v>-223</v>
      </c>
      <c r="I637">
        <f t="shared" si="47"/>
        <v>-75151</v>
      </c>
      <c r="J637">
        <f>C2+TRUNC(32*E637*COS(55/E637))</f>
        <v>1650</v>
      </c>
      <c r="K637">
        <f t="shared" si="48"/>
        <v>412</v>
      </c>
      <c r="L637">
        <f t="shared" si="49"/>
        <v>138844</v>
      </c>
      <c r="M637">
        <f t="shared" si="50"/>
        <v>31590173</v>
      </c>
      <c r="P637">
        <v>7</v>
      </c>
      <c r="Q637">
        <v>2359</v>
      </c>
      <c r="R637">
        <v>567</v>
      </c>
      <c r="S637">
        <v>191079</v>
      </c>
      <c r="T637">
        <v>67879723</v>
      </c>
      <c r="V637">
        <v>565</v>
      </c>
      <c r="W637">
        <v>190405</v>
      </c>
      <c r="X637">
        <v>21</v>
      </c>
      <c r="Y637">
        <v>7077</v>
      </c>
      <c r="Z637">
        <v>66968847</v>
      </c>
      <c r="AB637">
        <v>451</v>
      </c>
      <c r="AC637">
        <v>151987</v>
      </c>
      <c r="AD637">
        <v>-340</v>
      </c>
      <c r="AE637">
        <v>-114580</v>
      </c>
      <c r="AF637">
        <v>66973901</v>
      </c>
      <c r="AH637">
        <v>-460</v>
      </c>
      <c r="AI637">
        <v>-155020</v>
      </c>
      <c r="AJ637">
        <v>331</v>
      </c>
      <c r="AK637">
        <v>111547</v>
      </c>
      <c r="AL637">
        <v>67499948</v>
      </c>
      <c r="AN637">
        <v>-166</v>
      </c>
      <c r="AO637">
        <v>-55942</v>
      </c>
      <c r="AP637">
        <v>542</v>
      </c>
      <c r="AQ637">
        <v>182654</v>
      </c>
      <c r="AR637">
        <v>67777863</v>
      </c>
    </row>
    <row r="638" spans="5:44" x14ac:dyDescent="0.25">
      <c r="E638">
        <v>14</v>
      </c>
      <c r="F638">
        <v>635</v>
      </c>
      <c r="G638">
        <f>B2+TRUNC(32*E638*SIN(56/E638))</f>
        <v>-911</v>
      </c>
      <c r="H638">
        <f t="shared" si="46"/>
        <v>-228</v>
      </c>
      <c r="I638">
        <f t="shared" si="47"/>
        <v>-76836</v>
      </c>
      <c r="J638">
        <f>C2+TRUNC(32*E638*COS(56/E638))</f>
        <v>1674</v>
      </c>
      <c r="K638">
        <f t="shared" si="48"/>
        <v>418</v>
      </c>
      <c r="L638">
        <f t="shared" si="49"/>
        <v>140866</v>
      </c>
      <c r="M638">
        <f t="shared" si="50"/>
        <v>33773708</v>
      </c>
      <c r="P638">
        <v>-8</v>
      </c>
      <c r="Q638">
        <v>-2696</v>
      </c>
      <c r="R638">
        <v>567</v>
      </c>
      <c r="S638">
        <v>191079</v>
      </c>
      <c r="T638">
        <v>67879723</v>
      </c>
      <c r="V638">
        <v>539</v>
      </c>
      <c r="W638">
        <v>181643</v>
      </c>
      <c r="X638">
        <v>-172</v>
      </c>
      <c r="Y638">
        <v>-57964</v>
      </c>
      <c r="Z638">
        <v>67116859</v>
      </c>
      <c r="AB638">
        <v>520</v>
      </c>
      <c r="AC638">
        <v>175240</v>
      </c>
      <c r="AD638">
        <v>-221</v>
      </c>
      <c r="AE638">
        <v>-74477</v>
      </c>
      <c r="AF638">
        <v>67117908</v>
      </c>
      <c r="AH638">
        <v>-482</v>
      </c>
      <c r="AI638">
        <v>-162434</v>
      </c>
      <c r="AJ638">
        <v>298</v>
      </c>
      <c r="AK638">
        <v>100426</v>
      </c>
      <c r="AL638">
        <v>67669813</v>
      </c>
      <c r="AN638">
        <v>-151</v>
      </c>
      <c r="AO638">
        <v>-50887</v>
      </c>
      <c r="AP638">
        <v>546</v>
      </c>
      <c r="AQ638">
        <v>184002</v>
      </c>
      <c r="AR638">
        <v>67807398</v>
      </c>
    </row>
    <row r="639" spans="5:44" x14ac:dyDescent="0.25">
      <c r="E639">
        <v>14</v>
      </c>
      <c r="F639">
        <v>636</v>
      </c>
      <c r="G639">
        <f>B2+TRUNC(32*E639*SIN(57/E639))</f>
        <v>-931</v>
      </c>
      <c r="H639">
        <f t="shared" si="46"/>
        <v>-233</v>
      </c>
      <c r="I639">
        <f t="shared" si="47"/>
        <v>-78521</v>
      </c>
      <c r="J639">
        <f>C2+TRUNC(32*E639*COS(57/E639))</f>
        <v>1699</v>
      </c>
      <c r="K639">
        <f t="shared" si="48"/>
        <v>424</v>
      </c>
      <c r="L639">
        <f t="shared" si="49"/>
        <v>142888</v>
      </c>
      <c r="M639">
        <f t="shared" si="50"/>
        <v>36064579</v>
      </c>
      <c r="P639">
        <v>101</v>
      </c>
      <c r="Q639">
        <v>34037</v>
      </c>
      <c r="R639">
        <v>558</v>
      </c>
      <c r="S639">
        <v>188046</v>
      </c>
      <c r="T639">
        <v>67948710</v>
      </c>
      <c r="V639">
        <v>554</v>
      </c>
      <c r="W639">
        <v>186698</v>
      </c>
      <c r="X639">
        <v>-115</v>
      </c>
      <c r="Y639">
        <v>-38755</v>
      </c>
      <c r="Z639">
        <v>67352564</v>
      </c>
      <c r="AB639">
        <v>507</v>
      </c>
      <c r="AC639">
        <v>170859</v>
      </c>
      <c r="AD639">
        <v>-250</v>
      </c>
      <c r="AE639">
        <v>-84250</v>
      </c>
      <c r="AF639">
        <v>67134163</v>
      </c>
      <c r="AH639">
        <v>-528</v>
      </c>
      <c r="AI639">
        <v>-177936</v>
      </c>
      <c r="AJ639">
        <v>207</v>
      </c>
      <c r="AK639">
        <v>69759</v>
      </c>
      <c r="AL639">
        <v>67684318</v>
      </c>
      <c r="AN639">
        <v>-254</v>
      </c>
      <c r="AO639">
        <v>-85598</v>
      </c>
      <c r="AP639">
        <v>507</v>
      </c>
      <c r="AQ639">
        <v>170859</v>
      </c>
      <c r="AR639">
        <v>67927267</v>
      </c>
    </row>
    <row r="640" spans="5:44" x14ac:dyDescent="0.25">
      <c r="E640">
        <v>14</v>
      </c>
      <c r="F640">
        <v>637</v>
      </c>
      <c r="G640">
        <f>B2+TRUNC(32*E640*SIN(58/E640))</f>
        <v>-949</v>
      </c>
      <c r="H640">
        <f t="shared" si="46"/>
        <v>-238</v>
      </c>
      <c r="I640">
        <f t="shared" si="47"/>
        <v>-80206</v>
      </c>
      <c r="J640">
        <f>C2+TRUNC(32*E640*COS(58/E640))</f>
        <v>1725</v>
      </c>
      <c r="K640">
        <f t="shared" si="48"/>
        <v>431</v>
      </c>
      <c r="L640">
        <f t="shared" si="49"/>
        <v>145247</v>
      </c>
      <c r="M640">
        <f t="shared" si="50"/>
        <v>38464327</v>
      </c>
      <c r="P640">
        <v>-102</v>
      </c>
      <c r="Q640">
        <v>-34374</v>
      </c>
      <c r="R640">
        <v>558</v>
      </c>
      <c r="S640">
        <v>188046</v>
      </c>
      <c r="T640">
        <v>68066592</v>
      </c>
      <c r="V640">
        <v>564</v>
      </c>
      <c r="W640">
        <v>190068</v>
      </c>
      <c r="X640">
        <v>-53</v>
      </c>
      <c r="Y640">
        <v>-17861</v>
      </c>
      <c r="Z640">
        <v>67585472</v>
      </c>
      <c r="AB640">
        <v>551</v>
      </c>
      <c r="AC640">
        <v>185687</v>
      </c>
      <c r="AD640">
        <v>-130</v>
      </c>
      <c r="AE640">
        <v>-43810</v>
      </c>
      <c r="AF640">
        <v>67496346</v>
      </c>
      <c r="AH640">
        <v>-440</v>
      </c>
      <c r="AI640">
        <v>-148280</v>
      </c>
      <c r="AJ640">
        <v>358</v>
      </c>
      <c r="AK640">
        <v>120646</v>
      </c>
      <c r="AL640">
        <v>67758053</v>
      </c>
      <c r="AN640">
        <v>-113</v>
      </c>
      <c r="AO640">
        <v>-38081</v>
      </c>
      <c r="AP640">
        <v>556</v>
      </c>
      <c r="AQ640">
        <v>187372</v>
      </c>
      <c r="AR640">
        <v>68073773</v>
      </c>
    </row>
    <row r="641" spans="5:44" x14ac:dyDescent="0.25">
      <c r="E641">
        <v>14</v>
      </c>
      <c r="F641">
        <v>638</v>
      </c>
      <c r="G641">
        <f>B2+TRUNC(32*E641*SIN(59/E641))</f>
        <v>-965</v>
      </c>
      <c r="H641">
        <f t="shared" si="46"/>
        <v>-242</v>
      </c>
      <c r="I641">
        <f t="shared" si="47"/>
        <v>-81554</v>
      </c>
      <c r="J641">
        <f>C2+TRUNC(32*E641*COS(59/E641))</f>
        <v>1752</v>
      </c>
      <c r="K641">
        <f t="shared" si="48"/>
        <v>438</v>
      </c>
      <c r="L641">
        <f t="shared" si="49"/>
        <v>147606</v>
      </c>
      <c r="M641">
        <f t="shared" si="50"/>
        <v>40974931</v>
      </c>
      <c r="P641">
        <v>-48</v>
      </c>
      <c r="Q641">
        <v>-16176</v>
      </c>
      <c r="R641">
        <v>565</v>
      </c>
      <c r="S641">
        <v>190405</v>
      </c>
      <c r="T641">
        <v>68099465</v>
      </c>
      <c r="V641">
        <v>559</v>
      </c>
      <c r="W641">
        <v>188383</v>
      </c>
      <c r="X641">
        <v>-92</v>
      </c>
      <c r="Y641">
        <v>-31004</v>
      </c>
      <c r="Z641">
        <v>67683371</v>
      </c>
      <c r="AB641">
        <v>458</v>
      </c>
      <c r="AC641">
        <v>154346</v>
      </c>
      <c r="AD641">
        <v>-333</v>
      </c>
      <c r="AE641">
        <v>-112221</v>
      </c>
      <c r="AF641">
        <v>67505732</v>
      </c>
      <c r="AH641">
        <v>-491</v>
      </c>
      <c r="AI641">
        <v>-165467</v>
      </c>
      <c r="AJ641">
        <v>285</v>
      </c>
      <c r="AK641">
        <v>96045</v>
      </c>
      <c r="AL641">
        <v>67932542</v>
      </c>
      <c r="AN641">
        <v>-59</v>
      </c>
      <c r="AO641">
        <v>-19883</v>
      </c>
      <c r="AP641">
        <v>564</v>
      </c>
      <c r="AQ641">
        <v>190068</v>
      </c>
      <c r="AR641">
        <v>68104403</v>
      </c>
    </row>
    <row r="642" spans="5:44" x14ac:dyDescent="0.25">
      <c r="E642">
        <v>14</v>
      </c>
      <c r="F642">
        <v>639</v>
      </c>
      <c r="G642">
        <f>B2+TRUNC(32*E642*SIN(60/E642))</f>
        <v>-979</v>
      </c>
      <c r="H642">
        <f t="shared" si="46"/>
        <v>-245</v>
      </c>
      <c r="I642">
        <f t="shared" si="47"/>
        <v>-82565</v>
      </c>
      <c r="J642">
        <f>C2+TRUNC(32*E642*COS(60/E642))</f>
        <v>1781</v>
      </c>
      <c r="K642">
        <f t="shared" si="48"/>
        <v>445</v>
      </c>
      <c r="L642">
        <f t="shared" si="49"/>
        <v>149965</v>
      </c>
      <c r="M642">
        <f t="shared" si="50"/>
        <v>43674164</v>
      </c>
      <c r="P642">
        <v>-33</v>
      </c>
      <c r="Q642">
        <v>-11121</v>
      </c>
      <c r="R642">
        <v>567</v>
      </c>
      <c r="S642">
        <v>191079</v>
      </c>
      <c r="T642">
        <v>68180664</v>
      </c>
      <c r="V642">
        <v>534</v>
      </c>
      <c r="W642">
        <v>179958</v>
      </c>
      <c r="X642">
        <v>-191</v>
      </c>
      <c r="Y642">
        <v>-64367</v>
      </c>
      <c r="Z642">
        <v>67716835</v>
      </c>
      <c r="AB642">
        <v>519</v>
      </c>
      <c r="AC642">
        <v>174903</v>
      </c>
      <c r="AD642">
        <v>-229</v>
      </c>
      <c r="AE642">
        <v>-77173</v>
      </c>
      <c r="AF642">
        <v>67818545</v>
      </c>
      <c r="AH642">
        <v>-455</v>
      </c>
      <c r="AI642">
        <v>-153335</v>
      </c>
      <c r="AJ642">
        <v>340</v>
      </c>
      <c r="AK642">
        <v>114580</v>
      </c>
      <c r="AL642">
        <v>68069971</v>
      </c>
      <c r="AN642">
        <v>-159</v>
      </c>
      <c r="AO642">
        <v>-53583</v>
      </c>
      <c r="AP642">
        <v>545</v>
      </c>
      <c r="AQ642">
        <v>183665</v>
      </c>
      <c r="AR642">
        <v>68127644</v>
      </c>
    </row>
    <row r="643" spans="5:44" x14ac:dyDescent="0.25">
      <c r="E643">
        <v>14</v>
      </c>
      <c r="F643">
        <v>640</v>
      </c>
      <c r="G643">
        <f>B2+TRUNC(32*E643*SIN(61/E643))</f>
        <v>-992</v>
      </c>
      <c r="H643">
        <f t="shared" si="46"/>
        <v>-248</v>
      </c>
      <c r="I643">
        <f t="shared" si="47"/>
        <v>-83576</v>
      </c>
      <c r="J643">
        <f>C2+TRUNC(32*E643*COS(61/E643))</f>
        <v>1811</v>
      </c>
      <c r="K643">
        <f t="shared" si="48"/>
        <v>452</v>
      </c>
      <c r="L643">
        <f t="shared" si="49"/>
        <v>152324</v>
      </c>
      <c r="M643">
        <f t="shared" si="50"/>
        <v>46540448</v>
      </c>
      <c r="P643">
        <v>0</v>
      </c>
      <c r="Q643">
        <v>0</v>
      </c>
      <c r="R643">
        <v>568</v>
      </c>
      <c r="S643">
        <v>191416</v>
      </c>
      <c r="T643">
        <v>68213961</v>
      </c>
      <c r="V643">
        <v>557</v>
      </c>
      <c r="W643">
        <v>187709</v>
      </c>
      <c r="X643">
        <v>-107</v>
      </c>
      <c r="Y643">
        <v>-36059</v>
      </c>
      <c r="Z643">
        <v>67940454</v>
      </c>
      <c r="AB643">
        <v>512</v>
      </c>
      <c r="AC643">
        <v>172544</v>
      </c>
      <c r="AD643">
        <v>-244</v>
      </c>
      <c r="AE643">
        <v>-82228</v>
      </c>
      <c r="AF643">
        <v>67877271</v>
      </c>
      <c r="AH643">
        <v>-487</v>
      </c>
      <c r="AI643">
        <v>-164119</v>
      </c>
      <c r="AJ643">
        <v>292</v>
      </c>
      <c r="AK643">
        <v>98404</v>
      </c>
      <c r="AL643">
        <v>68092071</v>
      </c>
      <c r="AN643">
        <v>-128</v>
      </c>
      <c r="AO643">
        <v>-43136</v>
      </c>
      <c r="AP643">
        <v>553</v>
      </c>
      <c r="AQ643">
        <v>186361</v>
      </c>
      <c r="AR643">
        <v>68184707</v>
      </c>
    </row>
    <row r="644" spans="5:44" x14ac:dyDescent="0.25">
      <c r="E644">
        <v>14</v>
      </c>
      <c r="F644">
        <v>641</v>
      </c>
      <c r="G644">
        <f>B2+TRUNC(32*E644*SIN(62/E644))</f>
        <v>-1002</v>
      </c>
      <c r="H644">
        <f t="shared" si="46"/>
        <v>-251</v>
      </c>
      <c r="I644">
        <f t="shared" si="47"/>
        <v>-84587</v>
      </c>
      <c r="J644">
        <f>C2+TRUNC(32*E644*COS(62/E644))</f>
        <v>1841</v>
      </c>
      <c r="K644">
        <f t="shared" si="48"/>
        <v>460</v>
      </c>
      <c r="L644">
        <f t="shared" si="49"/>
        <v>155020</v>
      </c>
      <c r="M644">
        <f t="shared" si="50"/>
        <v>49410439</v>
      </c>
      <c r="P644">
        <v>-120</v>
      </c>
      <c r="Q644">
        <v>-40440</v>
      </c>
      <c r="R644">
        <v>555</v>
      </c>
      <c r="S644">
        <v>187035</v>
      </c>
      <c r="T644">
        <v>68482351</v>
      </c>
      <c r="V644">
        <v>544</v>
      </c>
      <c r="W644">
        <v>183328</v>
      </c>
      <c r="X644">
        <v>-160</v>
      </c>
      <c r="Y644">
        <v>-53920</v>
      </c>
      <c r="Z644">
        <v>68065456</v>
      </c>
      <c r="AB644">
        <v>550</v>
      </c>
      <c r="AC644">
        <v>185350</v>
      </c>
      <c r="AD644">
        <v>-140</v>
      </c>
      <c r="AE644">
        <v>-47180</v>
      </c>
      <c r="AF644">
        <v>67963034</v>
      </c>
      <c r="AH644">
        <v>-516</v>
      </c>
      <c r="AI644">
        <v>-173892</v>
      </c>
      <c r="AJ644">
        <v>237</v>
      </c>
      <c r="AK644">
        <v>79869</v>
      </c>
      <c r="AL644">
        <v>68121094</v>
      </c>
      <c r="AN644">
        <v>-245</v>
      </c>
      <c r="AO644">
        <v>-82565</v>
      </c>
      <c r="AP644">
        <v>513</v>
      </c>
      <c r="AQ644">
        <v>172881</v>
      </c>
      <c r="AR644">
        <v>68351569</v>
      </c>
    </row>
    <row r="645" spans="5:44" x14ac:dyDescent="0.25">
      <c r="E645">
        <v>14</v>
      </c>
      <c r="F645">
        <v>642</v>
      </c>
      <c r="G645">
        <f>B2+TRUNC(32*E645*SIN(63/E645))</f>
        <v>-1009</v>
      </c>
      <c r="H645">
        <f t="shared" si="46"/>
        <v>-253</v>
      </c>
      <c r="I645">
        <f t="shared" si="47"/>
        <v>-85261</v>
      </c>
      <c r="J645">
        <f>C2+TRUNC(32*E645*COS(63/E645))</f>
        <v>1872</v>
      </c>
      <c r="K645">
        <f t="shared" si="48"/>
        <v>468</v>
      </c>
      <c r="L645">
        <f t="shared" si="49"/>
        <v>157716</v>
      </c>
      <c r="M645">
        <f t="shared" si="50"/>
        <v>52358885</v>
      </c>
      <c r="P645">
        <v>91</v>
      </c>
      <c r="Q645">
        <v>30667</v>
      </c>
      <c r="R645">
        <v>561</v>
      </c>
      <c r="S645">
        <v>189057</v>
      </c>
      <c r="T645">
        <v>68531403</v>
      </c>
      <c r="V645">
        <v>559</v>
      </c>
      <c r="W645">
        <v>188383</v>
      </c>
      <c r="X645">
        <v>-100</v>
      </c>
      <c r="Y645">
        <v>-33700</v>
      </c>
      <c r="Z645">
        <v>68090354</v>
      </c>
      <c r="AB645">
        <v>465</v>
      </c>
      <c r="AC645">
        <v>156705</v>
      </c>
      <c r="AD645">
        <v>-325</v>
      </c>
      <c r="AE645">
        <v>-109525</v>
      </c>
      <c r="AF645">
        <v>68014856</v>
      </c>
      <c r="AH645">
        <v>-536</v>
      </c>
      <c r="AI645">
        <v>-180632</v>
      </c>
      <c r="AJ645">
        <v>190</v>
      </c>
      <c r="AK645">
        <v>64030</v>
      </c>
      <c r="AL645">
        <v>68313901</v>
      </c>
      <c r="AN645">
        <v>-40</v>
      </c>
      <c r="AO645">
        <v>-13480</v>
      </c>
      <c r="AP645">
        <v>567</v>
      </c>
      <c r="AQ645">
        <v>191079</v>
      </c>
      <c r="AR645">
        <v>68530873</v>
      </c>
    </row>
    <row r="646" spans="5:44" x14ac:dyDescent="0.25">
      <c r="E646">
        <v>14</v>
      </c>
      <c r="F646">
        <v>643</v>
      </c>
      <c r="G646">
        <f>B2+TRUNC(32*E646*SIN(64/E646))</f>
        <v>-1015</v>
      </c>
      <c r="H646">
        <f t="shared" ref="H646:H709" si="51">FLOOR(G646/4,1)</f>
        <v>-254</v>
      </c>
      <c r="I646">
        <f t="shared" ref="I646:I709" si="52">H646*337</f>
        <v>-85598</v>
      </c>
      <c r="J646">
        <f>C2+TRUNC(32*E646*COS(64/E646))</f>
        <v>1904</v>
      </c>
      <c r="K646">
        <f t="shared" ref="K646:K709" si="53">FLOOR(J646/4,1)</f>
        <v>476</v>
      </c>
      <c r="L646">
        <f t="shared" ref="L646:L709" si="54">K646*337</f>
        <v>160412</v>
      </c>
      <c r="M646">
        <f t="shared" si="50"/>
        <v>55483215</v>
      </c>
      <c r="P646">
        <v>30</v>
      </c>
      <c r="Q646">
        <v>10110</v>
      </c>
      <c r="R646">
        <v>568</v>
      </c>
      <c r="S646">
        <v>191416</v>
      </c>
      <c r="T646">
        <v>68607903</v>
      </c>
      <c r="V646">
        <v>566</v>
      </c>
      <c r="W646">
        <v>190742</v>
      </c>
      <c r="X646">
        <v>-42</v>
      </c>
      <c r="Y646">
        <v>-14154</v>
      </c>
      <c r="Z646">
        <v>68111718</v>
      </c>
      <c r="AB646">
        <v>516</v>
      </c>
      <c r="AC646">
        <v>173892</v>
      </c>
      <c r="AD646">
        <v>-237</v>
      </c>
      <c r="AE646">
        <v>-79869</v>
      </c>
      <c r="AF646">
        <v>68088902</v>
      </c>
      <c r="AH646">
        <v>-449</v>
      </c>
      <c r="AI646">
        <v>-151313</v>
      </c>
      <c r="AJ646">
        <v>349</v>
      </c>
      <c r="AK646">
        <v>117613</v>
      </c>
      <c r="AL646">
        <v>68501180</v>
      </c>
      <c r="AN646">
        <v>-188</v>
      </c>
      <c r="AO646">
        <v>-63356</v>
      </c>
      <c r="AP646">
        <v>536</v>
      </c>
      <c r="AQ646">
        <v>180632</v>
      </c>
      <c r="AR646">
        <v>68561394</v>
      </c>
    </row>
    <row r="647" spans="5:44" x14ac:dyDescent="0.25">
      <c r="E647">
        <v>14</v>
      </c>
      <c r="F647">
        <v>644</v>
      </c>
      <c r="G647">
        <f>B2+TRUNC(32*E647*SIN(65/E647))</f>
        <v>-1018</v>
      </c>
      <c r="H647">
        <f t="shared" si="51"/>
        <v>-255</v>
      </c>
      <c r="I647">
        <f t="shared" si="52"/>
        <v>-85935</v>
      </c>
      <c r="J647">
        <f>C2+TRUNC(32*E647*COS(65/E647))</f>
        <v>1935</v>
      </c>
      <c r="K647">
        <f t="shared" si="53"/>
        <v>483</v>
      </c>
      <c r="L647">
        <f t="shared" si="54"/>
        <v>162771</v>
      </c>
      <c r="M647">
        <f t="shared" si="50"/>
        <v>58505340</v>
      </c>
      <c r="P647">
        <v>80</v>
      </c>
      <c r="Q647">
        <v>26960</v>
      </c>
      <c r="R647">
        <v>563</v>
      </c>
      <c r="S647">
        <v>189731</v>
      </c>
      <c r="T647">
        <v>68939251</v>
      </c>
      <c r="V647">
        <v>528</v>
      </c>
      <c r="W647">
        <v>177936</v>
      </c>
      <c r="X647">
        <v>-209</v>
      </c>
      <c r="Y647">
        <v>-70433</v>
      </c>
      <c r="Z647">
        <v>68281849</v>
      </c>
      <c r="AB647">
        <v>472</v>
      </c>
      <c r="AC647">
        <v>159064</v>
      </c>
      <c r="AD647">
        <v>-317</v>
      </c>
      <c r="AE647">
        <v>-106829</v>
      </c>
      <c r="AF647">
        <v>68421563</v>
      </c>
      <c r="AH647">
        <v>-504</v>
      </c>
      <c r="AI647">
        <v>-169848</v>
      </c>
      <c r="AJ647">
        <v>264</v>
      </c>
      <c r="AK647">
        <v>88968</v>
      </c>
      <c r="AL647">
        <v>68517204</v>
      </c>
      <c r="AN647">
        <v>-235</v>
      </c>
      <c r="AO647">
        <v>-79195</v>
      </c>
      <c r="AP647">
        <v>518</v>
      </c>
      <c r="AQ647">
        <v>174566</v>
      </c>
      <c r="AR647">
        <v>68825633</v>
      </c>
    </row>
    <row r="648" spans="5:44" x14ac:dyDescent="0.25">
      <c r="E648">
        <v>14</v>
      </c>
      <c r="F648">
        <v>645</v>
      </c>
      <c r="G648">
        <f>B2+TRUNC(32*E648*SIN(66/E648))</f>
        <v>-1019</v>
      </c>
      <c r="H648">
        <f t="shared" si="51"/>
        <v>-255</v>
      </c>
      <c r="I648">
        <f t="shared" si="52"/>
        <v>-85935</v>
      </c>
      <c r="J648">
        <f>C2+TRUNC(32*E648*COS(66/E648))</f>
        <v>1966</v>
      </c>
      <c r="K648">
        <f t="shared" si="53"/>
        <v>491</v>
      </c>
      <c r="L648">
        <f t="shared" si="54"/>
        <v>165467</v>
      </c>
      <c r="M648">
        <f t="shared" si="50"/>
        <v>61553866</v>
      </c>
      <c r="P648">
        <v>-70</v>
      </c>
      <c r="Q648">
        <v>-23590</v>
      </c>
      <c r="R648">
        <v>565</v>
      </c>
      <c r="S648">
        <v>190405</v>
      </c>
      <c r="T648">
        <v>68955406</v>
      </c>
      <c r="V648">
        <v>567</v>
      </c>
      <c r="W648">
        <v>191079</v>
      </c>
      <c r="X648">
        <v>-32</v>
      </c>
      <c r="Y648">
        <v>-10784</v>
      </c>
      <c r="Z648">
        <v>68507166</v>
      </c>
      <c r="AB648">
        <v>548</v>
      </c>
      <c r="AC648">
        <v>184676</v>
      </c>
      <c r="AD648">
        <v>-151</v>
      </c>
      <c r="AE648">
        <v>-50887</v>
      </c>
      <c r="AF648">
        <v>68437896</v>
      </c>
      <c r="AH648">
        <v>-416</v>
      </c>
      <c r="AI648">
        <v>-140192</v>
      </c>
      <c r="AJ648">
        <v>387</v>
      </c>
      <c r="AK648">
        <v>130419</v>
      </c>
      <c r="AL648">
        <v>68545073</v>
      </c>
      <c r="AN648">
        <v>-91</v>
      </c>
      <c r="AO648">
        <v>-30667</v>
      </c>
      <c r="AP648">
        <v>562</v>
      </c>
      <c r="AQ648">
        <v>189394</v>
      </c>
      <c r="AR648">
        <v>68950304</v>
      </c>
    </row>
    <row r="649" spans="5:44" x14ac:dyDescent="0.25">
      <c r="E649">
        <v>14</v>
      </c>
      <c r="F649">
        <v>646</v>
      </c>
      <c r="G649">
        <f>B2+TRUNC(32*E649*SIN(67/E649))</f>
        <v>-1018</v>
      </c>
      <c r="H649">
        <f t="shared" si="51"/>
        <v>-255</v>
      </c>
      <c r="I649">
        <f t="shared" si="52"/>
        <v>-85935</v>
      </c>
      <c r="J649">
        <f>C2+TRUNC(32*E649*COS(67/E649))</f>
        <v>1998</v>
      </c>
      <c r="K649">
        <f t="shared" si="53"/>
        <v>499</v>
      </c>
      <c r="L649">
        <f t="shared" si="54"/>
        <v>168163</v>
      </c>
      <c r="M649">
        <f t="shared" si="50"/>
        <v>64727251</v>
      </c>
      <c r="P649">
        <v>69</v>
      </c>
      <c r="Q649">
        <v>23253</v>
      </c>
      <c r="R649">
        <v>566</v>
      </c>
      <c r="S649">
        <v>190742</v>
      </c>
      <c r="T649">
        <v>69286978</v>
      </c>
      <c r="V649">
        <v>564</v>
      </c>
      <c r="W649">
        <v>190068</v>
      </c>
      <c r="X649">
        <v>-72</v>
      </c>
      <c r="Y649">
        <v>-24264</v>
      </c>
      <c r="Z649">
        <v>68565660</v>
      </c>
      <c r="AB649">
        <v>529</v>
      </c>
      <c r="AC649">
        <v>178273</v>
      </c>
      <c r="AD649">
        <v>-209</v>
      </c>
      <c r="AE649">
        <v>-70433</v>
      </c>
      <c r="AF649">
        <v>68617896</v>
      </c>
      <c r="AH649">
        <v>-473</v>
      </c>
      <c r="AI649">
        <v>-159401</v>
      </c>
      <c r="AJ649">
        <v>317</v>
      </c>
      <c r="AK649">
        <v>106829</v>
      </c>
      <c r="AL649">
        <v>68588741</v>
      </c>
      <c r="AN649">
        <v>-202</v>
      </c>
      <c r="AO649">
        <v>-68074</v>
      </c>
      <c r="AP649">
        <v>533</v>
      </c>
      <c r="AQ649">
        <v>179621</v>
      </c>
      <c r="AR649">
        <v>69204429</v>
      </c>
    </row>
    <row r="650" spans="5:44" x14ac:dyDescent="0.25">
      <c r="E650">
        <v>14</v>
      </c>
      <c r="F650">
        <v>647</v>
      </c>
      <c r="G650">
        <f>B2+TRUNC(32*E650*SIN(68/E650))</f>
        <v>-1015</v>
      </c>
      <c r="H650">
        <f t="shared" si="51"/>
        <v>-254</v>
      </c>
      <c r="I650">
        <f t="shared" si="52"/>
        <v>-85598</v>
      </c>
      <c r="J650">
        <f>C2+TRUNC(32*E650*COS(68/E650))</f>
        <v>2030</v>
      </c>
      <c r="K650">
        <f t="shared" si="53"/>
        <v>507</v>
      </c>
      <c r="L650">
        <f t="shared" si="54"/>
        <v>170859</v>
      </c>
      <c r="M650">
        <f t="shared" si="50"/>
        <v>67927267</v>
      </c>
      <c r="P650">
        <v>44</v>
      </c>
      <c r="Q650">
        <v>14828</v>
      </c>
      <c r="R650">
        <v>568</v>
      </c>
      <c r="S650">
        <v>191416</v>
      </c>
      <c r="T650">
        <v>69295901</v>
      </c>
      <c r="V650">
        <v>553</v>
      </c>
      <c r="W650">
        <v>186361</v>
      </c>
      <c r="X650">
        <v>-132</v>
      </c>
      <c r="Y650">
        <v>-44484</v>
      </c>
      <c r="Z650">
        <v>68622561</v>
      </c>
      <c r="AB650">
        <v>503</v>
      </c>
      <c r="AC650">
        <v>169511</v>
      </c>
      <c r="AD650">
        <v>-265</v>
      </c>
      <c r="AE650">
        <v>-89305</v>
      </c>
      <c r="AF650">
        <v>68623966</v>
      </c>
      <c r="AH650">
        <v>-511</v>
      </c>
      <c r="AI650">
        <v>-172207</v>
      </c>
      <c r="AJ650">
        <v>251</v>
      </c>
      <c r="AK650">
        <v>84587</v>
      </c>
      <c r="AL650">
        <v>68740415</v>
      </c>
      <c r="AN650">
        <v>-225</v>
      </c>
      <c r="AO650">
        <v>-75825</v>
      </c>
      <c r="AP650">
        <v>524</v>
      </c>
      <c r="AQ650">
        <v>176588</v>
      </c>
      <c r="AR650">
        <v>69260131</v>
      </c>
    </row>
    <row r="651" spans="5:44" x14ac:dyDescent="0.25">
      <c r="E651">
        <v>14</v>
      </c>
      <c r="F651">
        <v>648</v>
      </c>
      <c r="G651">
        <f>B2+TRUNC(32*E651*SIN(69/E651))</f>
        <v>-1009</v>
      </c>
      <c r="H651">
        <f t="shared" si="51"/>
        <v>-253</v>
      </c>
      <c r="I651">
        <f t="shared" si="52"/>
        <v>-85261</v>
      </c>
      <c r="J651">
        <f>C2+TRUNC(32*E651*COS(69/E651))</f>
        <v>2062</v>
      </c>
      <c r="K651">
        <f t="shared" si="53"/>
        <v>515</v>
      </c>
      <c r="L651">
        <f t="shared" si="54"/>
        <v>173555</v>
      </c>
      <c r="M651">
        <f t="shared" ref="M651:M714" si="55">TRUNC((G651^2+J651^2)^2/390625)</f>
        <v>71096600</v>
      </c>
      <c r="P651">
        <v>57</v>
      </c>
      <c r="Q651">
        <v>19209</v>
      </c>
      <c r="R651">
        <v>567</v>
      </c>
      <c r="S651">
        <v>191079</v>
      </c>
      <c r="T651">
        <v>69364671</v>
      </c>
      <c r="V651">
        <v>549</v>
      </c>
      <c r="W651">
        <v>185013</v>
      </c>
      <c r="X651">
        <v>-147</v>
      </c>
      <c r="Y651">
        <v>-49539</v>
      </c>
      <c r="Z651">
        <v>68633298</v>
      </c>
      <c r="AB651">
        <v>479</v>
      </c>
      <c r="AC651">
        <v>161423</v>
      </c>
      <c r="AD651">
        <v>-308</v>
      </c>
      <c r="AE651">
        <v>-103796</v>
      </c>
      <c r="AF651">
        <v>68926657</v>
      </c>
      <c r="AH651">
        <v>-443</v>
      </c>
      <c r="AI651">
        <v>-149291</v>
      </c>
      <c r="AJ651">
        <v>357</v>
      </c>
      <c r="AK651">
        <v>120309</v>
      </c>
      <c r="AL651">
        <v>68802432</v>
      </c>
      <c r="AN651">
        <v>-214</v>
      </c>
      <c r="AO651">
        <v>-72118</v>
      </c>
      <c r="AP651">
        <v>528</v>
      </c>
      <c r="AQ651">
        <v>177936</v>
      </c>
      <c r="AR651">
        <v>69290068</v>
      </c>
    </row>
    <row r="652" spans="5:44" x14ac:dyDescent="0.25">
      <c r="E652">
        <v>14</v>
      </c>
      <c r="F652">
        <v>649</v>
      </c>
      <c r="G652">
        <f>B2+TRUNC(32*E652*SIN(70/E652))</f>
        <v>-1001</v>
      </c>
      <c r="H652">
        <f t="shared" si="51"/>
        <v>-251</v>
      </c>
      <c r="I652">
        <f t="shared" si="52"/>
        <v>-84587</v>
      </c>
      <c r="J652">
        <f>C2+TRUNC(32*E652*COS(70/E652))</f>
        <v>2093</v>
      </c>
      <c r="K652">
        <f t="shared" si="53"/>
        <v>523</v>
      </c>
      <c r="L652">
        <f t="shared" si="54"/>
        <v>176251</v>
      </c>
      <c r="M652">
        <f t="shared" si="55"/>
        <v>74170677</v>
      </c>
      <c r="P652">
        <v>-91</v>
      </c>
      <c r="Q652">
        <v>-30667</v>
      </c>
      <c r="R652">
        <v>563</v>
      </c>
      <c r="S652">
        <v>189731</v>
      </c>
      <c r="T652">
        <v>69511224</v>
      </c>
      <c r="V652">
        <v>540</v>
      </c>
      <c r="W652">
        <v>181980</v>
      </c>
      <c r="X652">
        <v>-180</v>
      </c>
      <c r="Y652">
        <v>-60660</v>
      </c>
      <c r="Z652">
        <v>68873586</v>
      </c>
      <c r="AB652">
        <v>546</v>
      </c>
      <c r="AC652">
        <v>184002</v>
      </c>
      <c r="AD652">
        <v>-162</v>
      </c>
      <c r="AE652">
        <v>-54594</v>
      </c>
      <c r="AF652">
        <v>68963059</v>
      </c>
      <c r="AH652">
        <v>-526</v>
      </c>
      <c r="AI652">
        <v>-177262</v>
      </c>
      <c r="AJ652">
        <v>219</v>
      </c>
      <c r="AK652">
        <v>73803</v>
      </c>
      <c r="AL652">
        <v>68890876</v>
      </c>
      <c r="AN652">
        <v>-71</v>
      </c>
      <c r="AO652">
        <v>-23927</v>
      </c>
      <c r="AP652">
        <v>566</v>
      </c>
      <c r="AQ652">
        <v>190742</v>
      </c>
      <c r="AR652">
        <v>69376505</v>
      </c>
    </row>
    <row r="653" spans="5:44" x14ac:dyDescent="0.25">
      <c r="E653">
        <v>14</v>
      </c>
      <c r="F653">
        <v>650</v>
      </c>
      <c r="G653">
        <f>B2+TRUNC(32*E653*SIN(71/E653))</f>
        <v>-991</v>
      </c>
      <c r="H653">
        <f t="shared" si="51"/>
        <v>-248</v>
      </c>
      <c r="I653">
        <f t="shared" si="52"/>
        <v>-83576</v>
      </c>
      <c r="J653">
        <f>C2+TRUNC(32*E653*COS(71/E653))</f>
        <v>2123</v>
      </c>
      <c r="K653">
        <f t="shared" si="53"/>
        <v>530</v>
      </c>
      <c r="L653">
        <f t="shared" si="54"/>
        <v>178610</v>
      </c>
      <c r="M653">
        <f t="shared" si="55"/>
        <v>77136451</v>
      </c>
      <c r="P653">
        <v>-26</v>
      </c>
      <c r="Q653">
        <v>-8762</v>
      </c>
      <c r="R653">
        <v>570</v>
      </c>
      <c r="S653">
        <v>192090</v>
      </c>
      <c r="T653">
        <v>69695114</v>
      </c>
      <c r="V653">
        <v>569</v>
      </c>
      <c r="W653">
        <v>191753</v>
      </c>
      <c r="X653">
        <v>-22</v>
      </c>
      <c r="Y653">
        <v>-7414</v>
      </c>
      <c r="Z653">
        <v>68887370</v>
      </c>
      <c r="AB653">
        <v>498</v>
      </c>
      <c r="AC653">
        <v>167826</v>
      </c>
      <c r="AD653">
        <v>-277</v>
      </c>
      <c r="AE653">
        <v>-93349</v>
      </c>
      <c r="AF653">
        <v>69214759</v>
      </c>
      <c r="AH653">
        <v>-424</v>
      </c>
      <c r="AI653">
        <v>-142888</v>
      </c>
      <c r="AJ653">
        <v>380</v>
      </c>
      <c r="AK653">
        <v>128060</v>
      </c>
      <c r="AL653">
        <v>69114481</v>
      </c>
      <c r="AN653">
        <v>-105</v>
      </c>
      <c r="AO653">
        <v>-35385</v>
      </c>
      <c r="AP653">
        <v>561</v>
      </c>
      <c r="AQ653">
        <v>189057</v>
      </c>
      <c r="AR653">
        <v>69757961</v>
      </c>
    </row>
    <row r="654" spans="5:44" x14ac:dyDescent="0.25">
      <c r="E654">
        <v>14</v>
      </c>
      <c r="F654">
        <v>651</v>
      </c>
      <c r="G654">
        <f>B2+TRUNC(32*E654*SIN(72/E654))</f>
        <v>-979</v>
      </c>
      <c r="H654">
        <f t="shared" si="51"/>
        <v>-245</v>
      </c>
      <c r="I654">
        <f t="shared" si="52"/>
        <v>-82565</v>
      </c>
      <c r="J654">
        <f>C2+TRUNC(32*E654*COS(72/E654))</f>
        <v>2152</v>
      </c>
      <c r="K654">
        <f t="shared" si="53"/>
        <v>538</v>
      </c>
      <c r="L654">
        <f t="shared" si="54"/>
        <v>181306</v>
      </c>
      <c r="M654">
        <f t="shared" si="55"/>
        <v>79982114</v>
      </c>
      <c r="P654">
        <v>-57</v>
      </c>
      <c r="Q654">
        <v>-19209</v>
      </c>
      <c r="R654">
        <v>568</v>
      </c>
      <c r="S654">
        <v>191416</v>
      </c>
      <c r="T654">
        <v>69801373</v>
      </c>
      <c r="V654">
        <v>570</v>
      </c>
      <c r="W654">
        <v>192090</v>
      </c>
      <c r="X654">
        <v>-12</v>
      </c>
      <c r="Y654">
        <v>-4044</v>
      </c>
      <c r="Z654">
        <v>69233715</v>
      </c>
      <c r="AB654">
        <v>535</v>
      </c>
      <c r="AC654">
        <v>180295</v>
      </c>
      <c r="AD654">
        <v>-197</v>
      </c>
      <c r="AE654">
        <v>-66389</v>
      </c>
      <c r="AF654">
        <v>69225222</v>
      </c>
      <c r="AH654">
        <v>-534</v>
      </c>
      <c r="AI654">
        <v>-179958</v>
      </c>
      <c r="AJ654">
        <v>201</v>
      </c>
      <c r="AK654">
        <v>67737</v>
      </c>
      <c r="AL654">
        <v>69588830</v>
      </c>
      <c r="AN654">
        <v>-136</v>
      </c>
      <c r="AO654">
        <v>-45832</v>
      </c>
      <c r="AP654">
        <v>555</v>
      </c>
      <c r="AQ654">
        <v>187035</v>
      </c>
      <c r="AR654">
        <v>69784798</v>
      </c>
    </row>
    <row r="655" spans="5:44" x14ac:dyDescent="0.25">
      <c r="E655">
        <v>14</v>
      </c>
      <c r="F655">
        <v>652</v>
      </c>
      <c r="G655">
        <f>B2+TRUNC(32*E655*SIN(73/E655))</f>
        <v>-964</v>
      </c>
      <c r="H655">
        <f t="shared" si="51"/>
        <v>-241</v>
      </c>
      <c r="I655">
        <f t="shared" si="52"/>
        <v>-81217</v>
      </c>
      <c r="J655">
        <f>C2+TRUNC(32*E655*COS(73/E655))</f>
        <v>2181</v>
      </c>
      <c r="K655">
        <f t="shared" si="53"/>
        <v>545</v>
      </c>
      <c r="L655">
        <f t="shared" si="54"/>
        <v>183665</v>
      </c>
      <c r="M655">
        <f t="shared" si="55"/>
        <v>82767985</v>
      </c>
      <c r="P655">
        <v>-110</v>
      </c>
      <c r="Q655">
        <v>-37070</v>
      </c>
      <c r="R655">
        <v>561</v>
      </c>
      <c r="S655">
        <v>189057</v>
      </c>
      <c r="T655">
        <v>69953284</v>
      </c>
      <c r="V655">
        <v>535</v>
      </c>
      <c r="W655">
        <v>180295</v>
      </c>
      <c r="X655">
        <v>-199</v>
      </c>
      <c r="Y655">
        <v>-67063</v>
      </c>
      <c r="Z655">
        <v>69489856</v>
      </c>
      <c r="AB655">
        <v>485</v>
      </c>
      <c r="AC655">
        <v>163445</v>
      </c>
      <c r="AD655">
        <v>-299</v>
      </c>
      <c r="AE655">
        <v>-100763</v>
      </c>
      <c r="AF655">
        <v>69245964</v>
      </c>
      <c r="AH655">
        <v>-468</v>
      </c>
      <c r="AI655">
        <v>-157716</v>
      </c>
      <c r="AJ655">
        <v>328</v>
      </c>
      <c r="AK655">
        <v>110536</v>
      </c>
      <c r="AL655">
        <v>69679220</v>
      </c>
      <c r="AN655">
        <v>-52</v>
      </c>
      <c r="AO655">
        <v>-17524</v>
      </c>
      <c r="AP655">
        <v>569</v>
      </c>
      <c r="AQ655">
        <v>191753</v>
      </c>
      <c r="AR655">
        <v>69836774</v>
      </c>
    </row>
    <row r="656" spans="5:44" x14ac:dyDescent="0.25">
      <c r="E656">
        <v>14</v>
      </c>
      <c r="F656">
        <v>653</v>
      </c>
      <c r="G656">
        <f>B2+TRUNC(32*E656*SIN(74/E656))</f>
        <v>-948</v>
      </c>
      <c r="H656">
        <f t="shared" si="51"/>
        <v>-237</v>
      </c>
      <c r="I656">
        <f t="shared" si="52"/>
        <v>-79869</v>
      </c>
      <c r="J656">
        <f>C2+TRUNC(32*E656*COS(74/E656))</f>
        <v>2209</v>
      </c>
      <c r="K656">
        <f t="shared" si="53"/>
        <v>552</v>
      </c>
      <c r="L656">
        <f t="shared" si="54"/>
        <v>186024</v>
      </c>
      <c r="M656">
        <f t="shared" si="55"/>
        <v>85477717</v>
      </c>
      <c r="P656">
        <v>23</v>
      </c>
      <c r="Q656">
        <v>7751</v>
      </c>
      <c r="R656">
        <v>571</v>
      </c>
      <c r="S656">
        <v>192427</v>
      </c>
      <c r="T656">
        <v>70142501</v>
      </c>
      <c r="V656">
        <v>570</v>
      </c>
      <c r="W656">
        <v>192090</v>
      </c>
      <c r="X656">
        <v>-2</v>
      </c>
      <c r="Y656">
        <v>-674</v>
      </c>
      <c r="Z656">
        <v>69545939</v>
      </c>
      <c r="AB656">
        <v>543</v>
      </c>
      <c r="AC656">
        <v>182991</v>
      </c>
      <c r="AD656">
        <v>-173</v>
      </c>
      <c r="AE656">
        <v>-58301</v>
      </c>
      <c r="AF656">
        <v>69285673</v>
      </c>
      <c r="AH656">
        <v>-432</v>
      </c>
      <c r="AI656">
        <v>-145584</v>
      </c>
      <c r="AJ656">
        <v>373</v>
      </c>
      <c r="AK656">
        <v>125701</v>
      </c>
      <c r="AL656">
        <v>69702995</v>
      </c>
      <c r="AN656">
        <v>-182</v>
      </c>
      <c r="AO656">
        <v>-61334</v>
      </c>
      <c r="AP656">
        <v>542</v>
      </c>
      <c r="AQ656">
        <v>182654</v>
      </c>
      <c r="AR656">
        <v>70028993</v>
      </c>
    </row>
    <row r="657" spans="5:44" x14ac:dyDescent="0.25">
      <c r="E657">
        <v>14</v>
      </c>
      <c r="F657">
        <v>654</v>
      </c>
      <c r="G657">
        <f>B2+TRUNC(32*E657*SIN(75/E657))</f>
        <v>-930</v>
      </c>
      <c r="H657">
        <f t="shared" si="51"/>
        <v>-233</v>
      </c>
      <c r="I657">
        <f t="shared" si="52"/>
        <v>-78521</v>
      </c>
      <c r="J657">
        <f>C2+TRUNC(32*E657*COS(75/E657))</f>
        <v>2235</v>
      </c>
      <c r="K657">
        <f t="shared" si="53"/>
        <v>558</v>
      </c>
      <c r="L657">
        <f t="shared" si="54"/>
        <v>188046</v>
      </c>
      <c r="M657">
        <f t="shared" si="55"/>
        <v>87913126</v>
      </c>
      <c r="P657">
        <v>-42</v>
      </c>
      <c r="Q657">
        <v>-14154</v>
      </c>
      <c r="R657">
        <v>570</v>
      </c>
      <c r="S657">
        <v>192090</v>
      </c>
      <c r="T657">
        <v>70159520</v>
      </c>
      <c r="V657">
        <v>568</v>
      </c>
      <c r="W657">
        <v>191416</v>
      </c>
      <c r="X657">
        <v>-60</v>
      </c>
      <c r="Y657">
        <v>-20220</v>
      </c>
      <c r="Z657">
        <v>69840732</v>
      </c>
      <c r="AB657">
        <v>492</v>
      </c>
      <c r="AC657">
        <v>165804</v>
      </c>
      <c r="AD657">
        <v>-289</v>
      </c>
      <c r="AE657">
        <v>-97393</v>
      </c>
      <c r="AF657">
        <v>69392098</v>
      </c>
      <c r="AH657">
        <v>-523</v>
      </c>
      <c r="AI657">
        <v>-176251</v>
      </c>
      <c r="AJ657">
        <v>232</v>
      </c>
      <c r="AK657">
        <v>78184</v>
      </c>
      <c r="AL657">
        <v>69892408</v>
      </c>
      <c r="AN657">
        <v>-271</v>
      </c>
      <c r="AO657">
        <v>-91327</v>
      </c>
      <c r="AP657">
        <v>504</v>
      </c>
      <c r="AQ657">
        <v>169848</v>
      </c>
      <c r="AR657">
        <v>70206970</v>
      </c>
    </row>
    <row r="658" spans="5:44" x14ac:dyDescent="0.25">
      <c r="E658">
        <v>14</v>
      </c>
      <c r="F658">
        <v>655</v>
      </c>
      <c r="G658">
        <f>B2+TRUNC(32*E658*SIN(76/E658))</f>
        <v>-909</v>
      </c>
      <c r="H658">
        <f t="shared" si="51"/>
        <v>-228</v>
      </c>
      <c r="I658">
        <f t="shared" si="52"/>
        <v>-76836</v>
      </c>
      <c r="J658">
        <f>C2+TRUNC(32*E658*COS(76/E658))</f>
        <v>2260</v>
      </c>
      <c r="K658">
        <f t="shared" si="53"/>
        <v>565</v>
      </c>
      <c r="L658">
        <f t="shared" si="54"/>
        <v>190405</v>
      </c>
      <c r="M658">
        <f t="shared" si="55"/>
        <v>90140015</v>
      </c>
      <c r="P658">
        <v>118</v>
      </c>
      <c r="Q658">
        <v>39766</v>
      </c>
      <c r="R658">
        <v>559</v>
      </c>
      <c r="S658">
        <v>188383</v>
      </c>
      <c r="T658">
        <v>70232364</v>
      </c>
      <c r="V658">
        <v>571</v>
      </c>
      <c r="W658">
        <v>192427</v>
      </c>
      <c r="X658">
        <v>7</v>
      </c>
      <c r="Y658">
        <v>2359</v>
      </c>
      <c r="Z658">
        <v>69936611</v>
      </c>
      <c r="AB658">
        <v>540</v>
      </c>
      <c r="AC658">
        <v>181980</v>
      </c>
      <c r="AD658">
        <v>-185</v>
      </c>
      <c r="AE658">
        <v>-62345</v>
      </c>
      <c r="AF658">
        <v>69456062</v>
      </c>
      <c r="AH658">
        <v>-479</v>
      </c>
      <c r="AI658">
        <v>-161423</v>
      </c>
      <c r="AJ658">
        <v>312</v>
      </c>
      <c r="AK658">
        <v>105144</v>
      </c>
      <c r="AL658">
        <v>70016060</v>
      </c>
      <c r="AN658">
        <v>-120</v>
      </c>
      <c r="AO658">
        <v>-40440</v>
      </c>
      <c r="AP658">
        <v>559</v>
      </c>
      <c r="AQ658">
        <v>188383</v>
      </c>
      <c r="AR658">
        <v>70214424</v>
      </c>
    </row>
    <row r="659" spans="5:44" x14ac:dyDescent="0.25">
      <c r="E659">
        <v>14</v>
      </c>
      <c r="F659">
        <v>656</v>
      </c>
      <c r="G659">
        <f>B2+TRUNC(32*E659*SIN(77/E659))</f>
        <v>-888</v>
      </c>
      <c r="H659">
        <f t="shared" si="51"/>
        <v>-222</v>
      </c>
      <c r="I659">
        <f t="shared" si="52"/>
        <v>-74814</v>
      </c>
      <c r="J659">
        <f>C2+TRUNC(32*E659*COS(77/E659))</f>
        <v>2283</v>
      </c>
      <c r="K659">
        <f t="shared" si="53"/>
        <v>570</v>
      </c>
      <c r="L659">
        <f t="shared" si="54"/>
        <v>192090</v>
      </c>
      <c r="M659">
        <f t="shared" si="55"/>
        <v>92179446</v>
      </c>
      <c r="P659">
        <v>-78</v>
      </c>
      <c r="Q659">
        <v>-26286</v>
      </c>
      <c r="R659">
        <v>567</v>
      </c>
      <c r="S659">
        <v>191079</v>
      </c>
      <c r="T659">
        <v>70688679</v>
      </c>
      <c r="V659">
        <v>546</v>
      </c>
      <c r="W659">
        <v>184002</v>
      </c>
      <c r="X659">
        <v>-169</v>
      </c>
      <c r="Y659">
        <v>-56953</v>
      </c>
      <c r="Z659">
        <v>69947235</v>
      </c>
      <c r="AB659">
        <v>529</v>
      </c>
      <c r="AC659">
        <v>178273</v>
      </c>
      <c r="AD659">
        <v>-217</v>
      </c>
      <c r="AE659">
        <v>-73129</v>
      </c>
      <c r="AF659">
        <v>70021121</v>
      </c>
      <c r="AH659">
        <v>-503</v>
      </c>
      <c r="AI659">
        <v>-169511</v>
      </c>
      <c r="AJ659">
        <v>272</v>
      </c>
      <c r="AK659">
        <v>91664</v>
      </c>
      <c r="AL659">
        <v>70024548</v>
      </c>
      <c r="AN659">
        <v>-84</v>
      </c>
      <c r="AO659">
        <v>-28308</v>
      </c>
      <c r="AP659">
        <v>566</v>
      </c>
      <c r="AQ659">
        <v>190742</v>
      </c>
      <c r="AR659">
        <v>70600702</v>
      </c>
    </row>
    <row r="660" spans="5:44" x14ac:dyDescent="0.25">
      <c r="E660">
        <v>14</v>
      </c>
      <c r="F660">
        <v>657</v>
      </c>
      <c r="G660">
        <f>B2+TRUNC(32*E660*SIN(78/E660))</f>
        <v>-864</v>
      </c>
      <c r="H660">
        <f t="shared" si="51"/>
        <v>-216</v>
      </c>
      <c r="I660">
        <f t="shared" si="52"/>
        <v>-72792</v>
      </c>
      <c r="J660">
        <f>C2+TRUNC(32*E660*COS(78/E660))</f>
        <v>2305</v>
      </c>
      <c r="K660">
        <f t="shared" si="53"/>
        <v>576</v>
      </c>
      <c r="L660">
        <f t="shared" si="54"/>
        <v>194112</v>
      </c>
      <c r="M660">
        <f t="shared" si="55"/>
        <v>93997554</v>
      </c>
      <c r="P660">
        <v>108</v>
      </c>
      <c r="Q660">
        <v>36396</v>
      </c>
      <c r="R660">
        <v>562</v>
      </c>
      <c r="S660">
        <v>189394</v>
      </c>
      <c r="T660">
        <v>70704069</v>
      </c>
      <c r="V660">
        <v>558</v>
      </c>
      <c r="W660">
        <v>188046</v>
      </c>
      <c r="X660">
        <v>-125</v>
      </c>
      <c r="Y660">
        <v>-42125</v>
      </c>
      <c r="Z660">
        <v>70045517</v>
      </c>
      <c r="AB660">
        <v>509</v>
      </c>
      <c r="AC660">
        <v>171533</v>
      </c>
      <c r="AD660">
        <v>-259</v>
      </c>
      <c r="AE660">
        <v>-87283</v>
      </c>
      <c r="AF660">
        <v>70045303</v>
      </c>
      <c r="AH660">
        <v>-440</v>
      </c>
      <c r="AI660">
        <v>-148280</v>
      </c>
      <c r="AJ660">
        <v>366</v>
      </c>
      <c r="AK660">
        <v>123342</v>
      </c>
      <c r="AL660">
        <v>70221101</v>
      </c>
      <c r="AN660">
        <v>-262</v>
      </c>
      <c r="AO660">
        <v>-88294</v>
      </c>
      <c r="AP660">
        <v>509</v>
      </c>
      <c r="AQ660">
        <v>171533</v>
      </c>
      <c r="AR660">
        <v>70604009</v>
      </c>
    </row>
    <row r="661" spans="5:44" x14ac:dyDescent="0.25">
      <c r="E661">
        <v>14</v>
      </c>
      <c r="F661">
        <v>658</v>
      </c>
      <c r="G661">
        <f>B2+TRUNC(32*E661*SIN(79/E661))</f>
        <v>-839</v>
      </c>
      <c r="H661">
        <f t="shared" si="51"/>
        <v>-210</v>
      </c>
      <c r="I661">
        <f t="shared" si="52"/>
        <v>-70770</v>
      </c>
      <c r="J661">
        <f>C2+TRUNC(32*E661*COS(79/E661))</f>
        <v>2325</v>
      </c>
      <c r="K661">
        <f t="shared" si="53"/>
        <v>581</v>
      </c>
      <c r="L661">
        <f t="shared" si="54"/>
        <v>195797</v>
      </c>
      <c r="M661">
        <f t="shared" si="55"/>
        <v>95555973</v>
      </c>
      <c r="P661">
        <v>-18</v>
      </c>
      <c r="Q661">
        <v>-6066</v>
      </c>
      <c r="R661">
        <v>573</v>
      </c>
      <c r="S661">
        <v>193101</v>
      </c>
      <c r="T661">
        <v>70906908</v>
      </c>
      <c r="V661">
        <v>566</v>
      </c>
      <c r="W661">
        <v>190742</v>
      </c>
      <c r="X661">
        <v>-79</v>
      </c>
      <c r="Y661">
        <v>-26623</v>
      </c>
      <c r="Z661">
        <v>70146976</v>
      </c>
      <c r="AB661">
        <v>558</v>
      </c>
      <c r="AC661">
        <v>188046</v>
      </c>
      <c r="AD661">
        <v>-125</v>
      </c>
      <c r="AE661">
        <v>-42125</v>
      </c>
      <c r="AF661">
        <v>70191929</v>
      </c>
      <c r="AH661">
        <v>-542</v>
      </c>
      <c r="AI661">
        <v>-182654</v>
      </c>
      <c r="AJ661">
        <v>184</v>
      </c>
      <c r="AK661">
        <v>62008</v>
      </c>
      <c r="AL661">
        <v>70229146</v>
      </c>
      <c r="AN661">
        <v>-143</v>
      </c>
      <c r="AO661">
        <v>-48191</v>
      </c>
      <c r="AP661">
        <v>555</v>
      </c>
      <c r="AQ661">
        <v>187035</v>
      </c>
      <c r="AR661">
        <v>70949435</v>
      </c>
    </row>
    <row r="662" spans="5:44" x14ac:dyDescent="0.25">
      <c r="E662">
        <v>14</v>
      </c>
      <c r="F662">
        <v>659</v>
      </c>
      <c r="G662">
        <f>B2+TRUNC(32*E662*SIN(80/E662))</f>
        <v>-813</v>
      </c>
      <c r="H662">
        <f t="shared" si="51"/>
        <v>-204</v>
      </c>
      <c r="I662">
        <f t="shared" si="52"/>
        <v>-68748</v>
      </c>
      <c r="J662">
        <f>C2+TRUNC(32*E662*COS(80/E662))</f>
        <v>2343</v>
      </c>
      <c r="K662">
        <f t="shared" si="53"/>
        <v>585</v>
      </c>
      <c r="L662">
        <f t="shared" si="54"/>
        <v>197145</v>
      </c>
      <c r="M662">
        <f t="shared" si="55"/>
        <v>96845060</v>
      </c>
      <c r="P662">
        <v>98</v>
      </c>
      <c r="Q662">
        <v>33026</v>
      </c>
      <c r="R662">
        <v>565</v>
      </c>
      <c r="S662">
        <v>190405</v>
      </c>
      <c r="T662">
        <v>71128118</v>
      </c>
      <c r="V662">
        <v>529</v>
      </c>
      <c r="W662">
        <v>178273</v>
      </c>
      <c r="X662">
        <v>-217</v>
      </c>
      <c r="Y662">
        <v>-73129</v>
      </c>
      <c r="Z662">
        <v>70180964</v>
      </c>
      <c r="AB662">
        <v>459</v>
      </c>
      <c r="AC662">
        <v>154683</v>
      </c>
      <c r="AD662">
        <v>-341</v>
      </c>
      <c r="AE662">
        <v>-114917</v>
      </c>
      <c r="AF662">
        <v>70283139</v>
      </c>
      <c r="AH662">
        <v>-462</v>
      </c>
      <c r="AI662">
        <v>-155694</v>
      </c>
      <c r="AJ662">
        <v>338</v>
      </c>
      <c r="AK662">
        <v>113906</v>
      </c>
      <c r="AL662">
        <v>70590350</v>
      </c>
      <c r="AN662">
        <v>-145</v>
      </c>
      <c r="AO662">
        <v>-48865</v>
      </c>
      <c r="AP662">
        <v>555</v>
      </c>
      <c r="AQ662">
        <v>187035</v>
      </c>
      <c r="AR662">
        <v>71078145</v>
      </c>
    </row>
    <row r="663" spans="5:44" x14ac:dyDescent="0.25">
      <c r="E663">
        <v>14</v>
      </c>
      <c r="F663">
        <v>660</v>
      </c>
      <c r="G663">
        <f>B2+TRUNC(32*E663*SIN(81/E663))</f>
        <v>-785</v>
      </c>
      <c r="H663">
        <f t="shared" si="51"/>
        <v>-197</v>
      </c>
      <c r="I663">
        <f t="shared" si="52"/>
        <v>-66389</v>
      </c>
      <c r="J663">
        <f>C2+TRUNC(32*E663*COS(81/E663))</f>
        <v>2359</v>
      </c>
      <c r="K663">
        <f t="shared" si="53"/>
        <v>589</v>
      </c>
      <c r="L663">
        <f t="shared" si="54"/>
        <v>198493</v>
      </c>
      <c r="M663">
        <f t="shared" si="55"/>
        <v>97807542</v>
      </c>
      <c r="P663">
        <v>-98</v>
      </c>
      <c r="Q663">
        <v>-33026</v>
      </c>
      <c r="R663">
        <v>565</v>
      </c>
      <c r="S663">
        <v>190405</v>
      </c>
      <c r="T663">
        <v>71229089</v>
      </c>
      <c r="V663">
        <v>572</v>
      </c>
      <c r="W663">
        <v>192764</v>
      </c>
      <c r="X663">
        <v>17</v>
      </c>
      <c r="Y663">
        <v>5729</v>
      </c>
      <c r="Z663">
        <v>70279866</v>
      </c>
      <c r="AB663">
        <v>466</v>
      </c>
      <c r="AC663">
        <v>157042</v>
      </c>
      <c r="AD663">
        <v>-333</v>
      </c>
      <c r="AE663">
        <v>-112221</v>
      </c>
      <c r="AF663">
        <v>70554247</v>
      </c>
      <c r="AH663">
        <v>-518</v>
      </c>
      <c r="AI663">
        <v>-174566</v>
      </c>
      <c r="AJ663">
        <v>245</v>
      </c>
      <c r="AK663">
        <v>82565</v>
      </c>
      <c r="AL663">
        <v>70597690</v>
      </c>
      <c r="AN663">
        <v>-253</v>
      </c>
      <c r="AO663">
        <v>-85261</v>
      </c>
      <c r="AP663">
        <v>515</v>
      </c>
      <c r="AQ663">
        <v>173555</v>
      </c>
      <c r="AR663">
        <v>71096600</v>
      </c>
    </row>
    <row r="664" spans="5:44" x14ac:dyDescent="0.25">
      <c r="E664">
        <v>14</v>
      </c>
      <c r="F664">
        <v>661</v>
      </c>
      <c r="G664">
        <f>B2+TRUNC(32*E664*SIN(82/E664))</f>
        <v>-757</v>
      </c>
      <c r="H664">
        <f t="shared" si="51"/>
        <v>-190</v>
      </c>
      <c r="I664">
        <f t="shared" si="52"/>
        <v>-64030</v>
      </c>
      <c r="J664">
        <f>C2+TRUNC(32*E664*COS(82/E664))</f>
        <v>2373</v>
      </c>
      <c r="K664">
        <f t="shared" si="53"/>
        <v>593</v>
      </c>
      <c r="L664">
        <f t="shared" si="54"/>
        <v>199841</v>
      </c>
      <c r="M664">
        <f t="shared" si="55"/>
        <v>98539071</v>
      </c>
      <c r="P664">
        <v>15</v>
      </c>
      <c r="Q664">
        <v>5055</v>
      </c>
      <c r="R664">
        <v>574</v>
      </c>
      <c r="S664">
        <v>193438</v>
      </c>
      <c r="T664">
        <v>71249400</v>
      </c>
      <c r="V664">
        <v>551</v>
      </c>
      <c r="W664">
        <v>185687</v>
      </c>
      <c r="X664">
        <v>-156</v>
      </c>
      <c r="Y664">
        <v>-52572</v>
      </c>
      <c r="Z664">
        <v>70615840</v>
      </c>
      <c r="AB664">
        <v>556</v>
      </c>
      <c r="AC664">
        <v>187372</v>
      </c>
      <c r="AD664">
        <v>-136</v>
      </c>
      <c r="AE664">
        <v>-45832</v>
      </c>
      <c r="AF664">
        <v>70648543</v>
      </c>
      <c r="AH664">
        <v>-532</v>
      </c>
      <c r="AI664">
        <v>-179284</v>
      </c>
      <c r="AJ664">
        <v>214</v>
      </c>
      <c r="AK664">
        <v>72118</v>
      </c>
      <c r="AL664">
        <v>70744651</v>
      </c>
      <c r="AN664">
        <v>-176</v>
      </c>
      <c r="AO664">
        <v>-59312</v>
      </c>
      <c r="AP664">
        <v>546</v>
      </c>
      <c r="AQ664">
        <v>184002</v>
      </c>
      <c r="AR664">
        <v>71136404</v>
      </c>
    </row>
    <row r="665" spans="5:44" x14ac:dyDescent="0.25">
      <c r="E665">
        <v>14</v>
      </c>
      <c r="F665">
        <v>662</v>
      </c>
      <c r="G665">
        <f>B2+TRUNC(32*E665*SIN(83/E665))</f>
        <v>-727</v>
      </c>
      <c r="H665">
        <f t="shared" si="51"/>
        <v>-182</v>
      </c>
      <c r="I665">
        <f t="shared" si="52"/>
        <v>-61334</v>
      </c>
      <c r="J665">
        <f>C2+TRUNC(32*E665*COS(83/E665))</f>
        <v>2386</v>
      </c>
      <c r="K665">
        <f t="shared" si="53"/>
        <v>596</v>
      </c>
      <c r="L665">
        <f t="shared" si="54"/>
        <v>200852</v>
      </c>
      <c r="M665">
        <f t="shared" si="55"/>
        <v>99090875</v>
      </c>
      <c r="P665">
        <v>37</v>
      </c>
      <c r="Q665">
        <v>12469</v>
      </c>
      <c r="R665">
        <v>573</v>
      </c>
      <c r="S665">
        <v>193101</v>
      </c>
      <c r="T665">
        <v>71262366</v>
      </c>
      <c r="V665">
        <v>571</v>
      </c>
      <c r="W665">
        <v>192427</v>
      </c>
      <c r="X665">
        <v>-49</v>
      </c>
      <c r="Y665">
        <v>-16513</v>
      </c>
      <c r="Z665">
        <v>70665005</v>
      </c>
      <c r="AB665">
        <v>473</v>
      </c>
      <c r="AC665">
        <v>159401</v>
      </c>
      <c r="AD665">
        <v>-325</v>
      </c>
      <c r="AE665">
        <v>-109525</v>
      </c>
      <c r="AF665">
        <v>71051493</v>
      </c>
      <c r="AH665">
        <v>-512</v>
      </c>
      <c r="AI665">
        <v>-172544</v>
      </c>
      <c r="AJ665">
        <v>258</v>
      </c>
      <c r="AK665">
        <v>86946</v>
      </c>
      <c r="AL665">
        <v>70757464</v>
      </c>
      <c r="AN665">
        <v>-64</v>
      </c>
      <c r="AO665">
        <v>-21568</v>
      </c>
      <c r="AP665">
        <v>570</v>
      </c>
      <c r="AQ665">
        <v>192090</v>
      </c>
      <c r="AR665">
        <v>71181214</v>
      </c>
    </row>
    <row r="666" spans="5:44" x14ac:dyDescent="0.25">
      <c r="E666">
        <v>14</v>
      </c>
      <c r="F666">
        <v>663</v>
      </c>
      <c r="G666">
        <f>B2+TRUNC(32*E666*SIN(84/E666))</f>
        <v>-697</v>
      </c>
      <c r="H666">
        <f t="shared" si="51"/>
        <v>-175</v>
      </c>
      <c r="I666">
        <f t="shared" si="52"/>
        <v>-58975</v>
      </c>
      <c r="J666">
        <f>C2+TRUNC(32*E666*COS(84/E666))</f>
        <v>2396</v>
      </c>
      <c r="K666">
        <f t="shared" si="53"/>
        <v>599</v>
      </c>
      <c r="L666">
        <f t="shared" si="54"/>
        <v>201863</v>
      </c>
      <c r="M666">
        <f t="shared" si="55"/>
        <v>99253398</v>
      </c>
      <c r="P666">
        <v>87</v>
      </c>
      <c r="Q666">
        <v>29319</v>
      </c>
      <c r="R666">
        <v>568</v>
      </c>
      <c r="S666">
        <v>191416</v>
      </c>
      <c r="T666">
        <v>71489974</v>
      </c>
      <c r="V666">
        <v>541</v>
      </c>
      <c r="W666">
        <v>182317</v>
      </c>
      <c r="X666">
        <v>-188</v>
      </c>
      <c r="Y666">
        <v>-63356</v>
      </c>
      <c r="Z666">
        <v>70749900</v>
      </c>
      <c r="AB666">
        <v>528</v>
      </c>
      <c r="AC666">
        <v>177936</v>
      </c>
      <c r="AD666">
        <v>-225</v>
      </c>
      <c r="AE666">
        <v>-75825</v>
      </c>
      <c r="AF666">
        <v>71081841</v>
      </c>
      <c r="AH666">
        <v>-485</v>
      </c>
      <c r="AI666">
        <v>-163445</v>
      </c>
      <c r="AJ666">
        <v>307</v>
      </c>
      <c r="AK666">
        <v>103459</v>
      </c>
      <c r="AL666">
        <v>71102995</v>
      </c>
      <c r="AN666">
        <v>-197</v>
      </c>
      <c r="AO666">
        <v>-66389</v>
      </c>
      <c r="AP666">
        <v>539</v>
      </c>
      <c r="AQ666">
        <v>181643</v>
      </c>
      <c r="AR666">
        <v>71227118</v>
      </c>
    </row>
    <row r="667" spans="5:44" x14ac:dyDescent="0.25">
      <c r="E667">
        <v>14</v>
      </c>
      <c r="F667">
        <v>664</v>
      </c>
      <c r="G667">
        <f>B2+TRUNC(32*E667*SIN(85/E667))</f>
        <v>-666</v>
      </c>
      <c r="H667">
        <f t="shared" si="51"/>
        <v>-167</v>
      </c>
      <c r="I667">
        <f t="shared" si="52"/>
        <v>-56279</v>
      </c>
      <c r="J667">
        <f>C2+TRUNC(32*E667*COS(85/E667))</f>
        <v>2403</v>
      </c>
      <c r="K667">
        <f t="shared" si="53"/>
        <v>600</v>
      </c>
      <c r="L667">
        <f t="shared" si="54"/>
        <v>202200</v>
      </c>
      <c r="M667">
        <f t="shared" si="55"/>
        <v>98977507</v>
      </c>
      <c r="P667">
        <v>-65</v>
      </c>
      <c r="Q667">
        <v>-21905</v>
      </c>
      <c r="R667">
        <v>571</v>
      </c>
      <c r="S667">
        <v>192427</v>
      </c>
      <c r="T667">
        <v>71593421</v>
      </c>
      <c r="V667">
        <v>555</v>
      </c>
      <c r="W667">
        <v>187035</v>
      </c>
      <c r="X667">
        <v>-141</v>
      </c>
      <c r="Y667">
        <v>-47517</v>
      </c>
      <c r="Z667">
        <v>70793995</v>
      </c>
      <c r="AB667">
        <v>555</v>
      </c>
      <c r="AC667">
        <v>187035</v>
      </c>
      <c r="AD667">
        <v>-146</v>
      </c>
      <c r="AE667">
        <v>-49202</v>
      </c>
      <c r="AF667">
        <v>71083946</v>
      </c>
      <c r="AH667">
        <v>-501</v>
      </c>
      <c r="AI667">
        <v>-168837</v>
      </c>
      <c r="AJ667">
        <v>280</v>
      </c>
      <c r="AK667">
        <v>94360</v>
      </c>
      <c r="AL667">
        <v>71109849</v>
      </c>
      <c r="AN667">
        <v>-243</v>
      </c>
      <c r="AO667">
        <v>-81891</v>
      </c>
      <c r="AP667">
        <v>521</v>
      </c>
      <c r="AQ667">
        <v>175577</v>
      </c>
      <c r="AR667">
        <v>71475688</v>
      </c>
    </row>
    <row r="668" spans="5:44" x14ac:dyDescent="0.25">
      <c r="E668">
        <v>14</v>
      </c>
      <c r="F668">
        <v>665</v>
      </c>
      <c r="G668">
        <f>B2+TRUNC(32*E668*SIN(86/E668))</f>
        <v>-634</v>
      </c>
      <c r="H668">
        <f t="shared" si="51"/>
        <v>-159</v>
      </c>
      <c r="I668">
        <f t="shared" si="52"/>
        <v>-53583</v>
      </c>
      <c r="J668">
        <f>C2+TRUNC(32*E668*COS(86/E668))</f>
        <v>2409</v>
      </c>
      <c r="K668">
        <f t="shared" si="53"/>
        <v>602</v>
      </c>
      <c r="L668">
        <f t="shared" si="54"/>
        <v>202874</v>
      </c>
      <c r="M668">
        <f t="shared" si="55"/>
        <v>98572713</v>
      </c>
      <c r="P668">
        <v>-10</v>
      </c>
      <c r="Q668">
        <v>-3370</v>
      </c>
      <c r="R668">
        <v>575</v>
      </c>
      <c r="S668">
        <v>193775</v>
      </c>
      <c r="T668">
        <v>71682638</v>
      </c>
      <c r="V668">
        <v>561</v>
      </c>
      <c r="W668">
        <v>189057</v>
      </c>
      <c r="X668">
        <v>-118</v>
      </c>
      <c r="Y668">
        <v>-39766</v>
      </c>
      <c r="Z668">
        <v>71121560</v>
      </c>
      <c r="AB668">
        <v>515</v>
      </c>
      <c r="AC668">
        <v>173555</v>
      </c>
      <c r="AD668">
        <v>-253</v>
      </c>
      <c r="AE668">
        <v>-85261</v>
      </c>
      <c r="AF668">
        <v>71148955</v>
      </c>
      <c r="AH668">
        <v>-457</v>
      </c>
      <c r="AI668">
        <v>-154009</v>
      </c>
      <c r="AJ668">
        <v>348</v>
      </c>
      <c r="AK668">
        <v>117276</v>
      </c>
      <c r="AL668">
        <v>71226172</v>
      </c>
      <c r="AN668">
        <v>-98</v>
      </c>
      <c r="AO668">
        <v>-33026</v>
      </c>
      <c r="AP668">
        <v>566</v>
      </c>
      <c r="AQ668">
        <v>190742</v>
      </c>
      <c r="AR668">
        <v>71554166</v>
      </c>
    </row>
    <row r="669" spans="5:44" x14ac:dyDescent="0.25">
      <c r="E669">
        <v>14</v>
      </c>
      <c r="F669">
        <v>666</v>
      </c>
      <c r="G669">
        <f>B2+TRUNC(32*E669*SIN(87/E669))</f>
        <v>-602</v>
      </c>
      <c r="H669">
        <f t="shared" si="51"/>
        <v>-151</v>
      </c>
      <c r="I669">
        <f t="shared" si="52"/>
        <v>-50887</v>
      </c>
      <c r="J669">
        <f>C2+TRUNC(32*E669*COS(87/E669))</f>
        <v>2412</v>
      </c>
      <c r="K669">
        <f t="shared" si="53"/>
        <v>603</v>
      </c>
      <c r="L669">
        <f t="shared" si="54"/>
        <v>203211</v>
      </c>
      <c r="M669">
        <f t="shared" si="55"/>
        <v>97777227</v>
      </c>
      <c r="P669">
        <v>76</v>
      </c>
      <c r="Q669">
        <v>25612</v>
      </c>
      <c r="R669">
        <v>570</v>
      </c>
      <c r="S669">
        <v>192090</v>
      </c>
      <c r="T669">
        <v>71785004</v>
      </c>
      <c r="V669">
        <v>567</v>
      </c>
      <c r="W669">
        <v>191079</v>
      </c>
      <c r="X669">
        <v>-87</v>
      </c>
      <c r="Y669">
        <v>-29319</v>
      </c>
      <c r="Z669">
        <v>71187936</v>
      </c>
      <c r="AB669">
        <v>505</v>
      </c>
      <c r="AC669">
        <v>170185</v>
      </c>
      <c r="AD669">
        <v>-273</v>
      </c>
      <c r="AE669">
        <v>-92001</v>
      </c>
      <c r="AF669">
        <v>71226091</v>
      </c>
      <c r="AH669">
        <v>-540</v>
      </c>
      <c r="AI669">
        <v>-181980</v>
      </c>
      <c r="AJ669">
        <v>196</v>
      </c>
      <c r="AK669">
        <v>66052</v>
      </c>
      <c r="AL669">
        <v>71460539</v>
      </c>
      <c r="AN669">
        <v>-169</v>
      </c>
      <c r="AO669">
        <v>-56953</v>
      </c>
      <c r="AP669">
        <v>550</v>
      </c>
      <c r="AQ669">
        <v>185350</v>
      </c>
      <c r="AR669">
        <v>71718649</v>
      </c>
    </row>
    <row r="670" spans="5:44" x14ac:dyDescent="0.25">
      <c r="E670">
        <v>15</v>
      </c>
      <c r="F670">
        <v>667</v>
      </c>
      <c r="G670">
        <f>B2+TRUNC(32*E670*SIN(0/E670))</f>
        <v>-572</v>
      </c>
      <c r="H670">
        <f t="shared" si="51"/>
        <v>-143</v>
      </c>
      <c r="I670">
        <f t="shared" si="52"/>
        <v>-48191</v>
      </c>
      <c r="J670">
        <f>C2+TRUNC(32*E670*COS(0/E670))</f>
        <v>2446</v>
      </c>
      <c r="K670">
        <f t="shared" si="53"/>
        <v>611</v>
      </c>
      <c r="L670">
        <f t="shared" si="54"/>
        <v>205907</v>
      </c>
      <c r="M670">
        <f t="shared" si="55"/>
        <v>101932446</v>
      </c>
      <c r="P670">
        <v>51</v>
      </c>
      <c r="Q670">
        <v>17187</v>
      </c>
      <c r="R670">
        <v>573</v>
      </c>
      <c r="S670">
        <v>193101</v>
      </c>
      <c r="T670">
        <v>71793762</v>
      </c>
      <c r="V670">
        <v>573</v>
      </c>
      <c r="W670">
        <v>193101</v>
      </c>
      <c r="X670">
        <v>-38</v>
      </c>
      <c r="Y670">
        <v>-12806</v>
      </c>
      <c r="Z670">
        <v>71246159</v>
      </c>
      <c r="AB670">
        <v>536</v>
      </c>
      <c r="AC670">
        <v>180632</v>
      </c>
      <c r="AD670">
        <v>-204</v>
      </c>
      <c r="AE670">
        <v>-68748</v>
      </c>
      <c r="AF670">
        <v>71246159</v>
      </c>
      <c r="AH670">
        <v>-475</v>
      </c>
      <c r="AI670">
        <v>-160075</v>
      </c>
      <c r="AJ670">
        <v>324</v>
      </c>
      <c r="AK670">
        <v>109188</v>
      </c>
      <c r="AL670">
        <v>71634014</v>
      </c>
      <c r="AN670">
        <v>-233</v>
      </c>
      <c r="AO670">
        <v>-78521</v>
      </c>
      <c r="AP670">
        <v>526</v>
      </c>
      <c r="AQ670">
        <v>177262</v>
      </c>
      <c r="AR670">
        <v>71749465</v>
      </c>
    </row>
    <row r="671" spans="5:44" x14ac:dyDescent="0.25">
      <c r="E671">
        <v>15</v>
      </c>
      <c r="F671">
        <v>668</v>
      </c>
      <c r="G671">
        <f>B2+TRUNC(32*E671*SIN(1/E671))</f>
        <v>-541</v>
      </c>
      <c r="H671">
        <f t="shared" si="51"/>
        <v>-136</v>
      </c>
      <c r="I671">
        <f t="shared" si="52"/>
        <v>-45832</v>
      </c>
      <c r="J671">
        <f>C2+TRUNC(32*E671*COS(1/E671))</f>
        <v>2444</v>
      </c>
      <c r="K671">
        <f t="shared" si="53"/>
        <v>611</v>
      </c>
      <c r="L671">
        <f t="shared" si="54"/>
        <v>205907</v>
      </c>
      <c r="M671">
        <f t="shared" si="55"/>
        <v>100506784</v>
      </c>
      <c r="P671">
        <v>-118</v>
      </c>
      <c r="Q671">
        <v>-39766</v>
      </c>
      <c r="R671">
        <v>563</v>
      </c>
      <c r="S671">
        <v>189731</v>
      </c>
      <c r="T671">
        <v>71801083</v>
      </c>
      <c r="V671">
        <v>536</v>
      </c>
      <c r="W671">
        <v>180632</v>
      </c>
      <c r="X671">
        <v>-207</v>
      </c>
      <c r="Y671">
        <v>-69759</v>
      </c>
      <c r="Z671">
        <v>71457969</v>
      </c>
      <c r="AB671">
        <v>480</v>
      </c>
      <c r="AC671">
        <v>161760</v>
      </c>
      <c r="AD671">
        <v>-316</v>
      </c>
      <c r="AE671">
        <v>-106492</v>
      </c>
      <c r="AF671">
        <v>71411126</v>
      </c>
      <c r="AH671">
        <v>-451</v>
      </c>
      <c r="AI671">
        <v>-151987</v>
      </c>
      <c r="AJ671">
        <v>357</v>
      </c>
      <c r="AK671">
        <v>120309</v>
      </c>
      <c r="AL671">
        <v>71716508</v>
      </c>
      <c r="AN671">
        <v>-153</v>
      </c>
      <c r="AO671">
        <v>-51561</v>
      </c>
      <c r="AP671">
        <v>554</v>
      </c>
      <c r="AQ671">
        <v>186698</v>
      </c>
      <c r="AR671">
        <v>71749519</v>
      </c>
    </row>
    <row r="672" spans="5:44" x14ac:dyDescent="0.25">
      <c r="E672">
        <v>15</v>
      </c>
      <c r="F672">
        <v>669</v>
      </c>
      <c r="G672">
        <f>B2+TRUNC(32*E672*SIN(2/E672))</f>
        <v>-509</v>
      </c>
      <c r="H672">
        <f t="shared" si="51"/>
        <v>-128</v>
      </c>
      <c r="I672">
        <f t="shared" si="52"/>
        <v>-43136</v>
      </c>
      <c r="J672">
        <f>C2+TRUNC(32*E672*COS(2/E672))</f>
        <v>2441</v>
      </c>
      <c r="K672">
        <f t="shared" si="53"/>
        <v>610</v>
      </c>
      <c r="L672">
        <f t="shared" si="54"/>
        <v>205570</v>
      </c>
      <c r="M672">
        <f t="shared" si="55"/>
        <v>98964677</v>
      </c>
      <c r="P672">
        <v>7</v>
      </c>
      <c r="Q672">
        <v>2359</v>
      </c>
      <c r="R672">
        <v>575</v>
      </c>
      <c r="S672">
        <v>193775</v>
      </c>
      <c r="T672">
        <v>71914877</v>
      </c>
      <c r="V672">
        <v>571</v>
      </c>
      <c r="W672">
        <v>192427</v>
      </c>
      <c r="X672">
        <v>-67</v>
      </c>
      <c r="Y672">
        <v>-22579</v>
      </c>
      <c r="Z672">
        <v>71707403</v>
      </c>
      <c r="AB672">
        <v>553</v>
      </c>
      <c r="AC672">
        <v>186361</v>
      </c>
      <c r="AD672">
        <v>-157</v>
      </c>
      <c r="AE672">
        <v>-52909</v>
      </c>
      <c r="AF672">
        <v>71566943</v>
      </c>
      <c r="AH672">
        <v>-490</v>
      </c>
      <c r="AI672">
        <v>-165130</v>
      </c>
      <c r="AJ672">
        <v>301</v>
      </c>
      <c r="AK672">
        <v>101437</v>
      </c>
      <c r="AL672">
        <v>71737512</v>
      </c>
      <c r="AN672">
        <v>-210</v>
      </c>
      <c r="AO672">
        <v>-70770</v>
      </c>
      <c r="AP672">
        <v>535</v>
      </c>
      <c r="AQ672">
        <v>180295</v>
      </c>
      <c r="AR672">
        <v>71766461</v>
      </c>
    </row>
    <row r="673" spans="5:44" x14ac:dyDescent="0.25">
      <c r="E673">
        <v>15</v>
      </c>
      <c r="F673">
        <v>670</v>
      </c>
      <c r="G673">
        <f>B2+TRUNC(32*E673*SIN(3/E673))</f>
        <v>-477</v>
      </c>
      <c r="H673">
        <f t="shared" si="51"/>
        <v>-120</v>
      </c>
      <c r="I673">
        <f t="shared" si="52"/>
        <v>-40440</v>
      </c>
      <c r="J673">
        <f>C2+TRUNC(32*E673*COS(3/E673))</f>
        <v>2436</v>
      </c>
      <c r="K673">
        <f t="shared" si="53"/>
        <v>609</v>
      </c>
      <c r="L673">
        <f t="shared" si="54"/>
        <v>205233</v>
      </c>
      <c r="M673">
        <f t="shared" si="55"/>
        <v>97191993</v>
      </c>
      <c r="P673">
        <v>64</v>
      </c>
      <c r="Q673">
        <v>21568</v>
      </c>
      <c r="R673">
        <v>572</v>
      </c>
      <c r="S673">
        <v>192764</v>
      </c>
      <c r="T673">
        <v>71923425</v>
      </c>
      <c r="V673">
        <v>547</v>
      </c>
      <c r="W673">
        <v>184339</v>
      </c>
      <c r="X673">
        <v>-177</v>
      </c>
      <c r="Y673">
        <v>-59649</v>
      </c>
      <c r="Z673">
        <v>71762205</v>
      </c>
      <c r="AB673">
        <v>499</v>
      </c>
      <c r="AC673">
        <v>168163</v>
      </c>
      <c r="AD673">
        <v>-286</v>
      </c>
      <c r="AE673">
        <v>-96382</v>
      </c>
      <c r="AF673">
        <v>71744559</v>
      </c>
      <c r="AH673">
        <v>-529</v>
      </c>
      <c r="AI673">
        <v>-178273</v>
      </c>
      <c r="AJ673">
        <v>226</v>
      </c>
      <c r="AK673">
        <v>76162</v>
      </c>
      <c r="AL673">
        <v>71749329</v>
      </c>
      <c r="AN673">
        <v>-45</v>
      </c>
      <c r="AO673">
        <v>-15165</v>
      </c>
      <c r="AP673">
        <v>573</v>
      </c>
      <c r="AQ673">
        <v>193101</v>
      </c>
      <c r="AR673">
        <v>71770337</v>
      </c>
    </row>
    <row r="674" spans="5:44" x14ac:dyDescent="0.25">
      <c r="E674">
        <v>15</v>
      </c>
      <c r="F674">
        <v>671</v>
      </c>
      <c r="G674">
        <f>B2+TRUNC(32*E674*SIN(4/E674))</f>
        <v>-446</v>
      </c>
      <c r="H674">
        <f t="shared" si="51"/>
        <v>-112</v>
      </c>
      <c r="I674">
        <f t="shared" si="52"/>
        <v>-37744</v>
      </c>
      <c r="J674">
        <f>C2+TRUNC(32*E674*COS(4/E674))</f>
        <v>2429</v>
      </c>
      <c r="K674">
        <f t="shared" si="53"/>
        <v>607</v>
      </c>
      <c r="L674">
        <f t="shared" si="54"/>
        <v>204559</v>
      </c>
      <c r="M674">
        <f t="shared" si="55"/>
        <v>95225027</v>
      </c>
      <c r="P674">
        <v>-2</v>
      </c>
      <c r="Q674">
        <v>-674</v>
      </c>
      <c r="R674">
        <v>575</v>
      </c>
      <c r="S674">
        <v>193775</v>
      </c>
      <c r="T674">
        <v>72015536</v>
      </c>
      <c r="V674">
        <v>567</v>
      </c>
      <c r="W674">
        <v>191079</v>
      </c>
      <c r="X674">
        <v>-95</v>
      </c>
      <c r="Y674">
        <v>-32015</v>
      </c>
      <c r="Z674">
        <v>71796040</v>
      </c>
      <c r="AB674">
        <v>486</v>
      </c>
      <c r="AC674">
        <v>163782</v>
      </c>
      <c r="AD674">
        <v>-307</v>
      </c>
      <c r="AE674">
        <v>-103459</v>
      </c>
      <c r="AF674">
        <v>71744559</v>
      </c>
      <c r="AH674">
        <v>-499</v>
      </c>
      <c r="AI674">
        <v>-168163</v>
      </c>
      <c r="AJ674">
        <v>287</v>
      </c>
      <c r="AK674">
        <v>96719</v>
      </c>
      <c r="AL674">
        <v>71762557</v>
      </c>
      <c r="AN674">
        <v>-222</v>
      </c>
      <c r="AO674">
        <v>-74814</v>
      </c>
      <c r="AP674">
        <v>531</v>
      </c>
      <c r="AQ674">
        <v>178947</v>
      </c>
      <c r="AR674">
        <v>71879196</v>
      </c>
    </row>
    <row r="675" spans="5:44" x14ac:dyDescent="0.25">
      <c r="E675">
        <v>15</v>
      </c>
      <c r="F675">
        <v>672</v>
      </c>
      <c r="G675">
        <f>B2+TRUNC(32*E675*SIN(5/E675))</f>
        <v>-415</v>
      </c>
      <c r="H675">
        <f t="shared" si="51"/>
        <v>-104</v>
      </c>
      <c r="I675">
        <f t="shared" si="52"/>
        <v>-35048</v>
      </c>
      <c r="J675">
        <f>C2+TRUNC(32*E675*COS(5/E675))</f>
        <v>2419</v>
      </c>
      <c r="K675">
        <f t="shared" si="53"/>
        <v>604</v>
      </c>
      <c r="L675">
        <f t="shared" si="54"/>
        <v>203548</v>
      </c>
      <c r="M675">
        <f t="shared" si="55"/>
        <v>92892154</v>
      </c>
      <c r="P675">
        <v>-35</v>
      </c>
      <c r="Q675">
        <v>-11795</v>
      </c>
      <c r="R675">
        <v>574</v>
      </c>
      <c r="S675">
        <v>193438</v>
      </c>
      <c r="T675">
        <v>72038593</v>
      </c>
      <c r="V675">
        <v>574</v>
      </c>
      <c r="W675">
        <v>193438</v>
      </c>
      <c r="X675">
        <v>-27</v>
      </c>
      <c r="Y675">
        <v>-9099</v>
      </c>
      <c r="Z675">
        <v>71824947</v>
      </c>
      <c r="AB675">
        <v>519</v>
      </c>
      <c r="AC675">
        <v>174903</v>
      </c>
      <c r="AD675">
        <v>-247</v>
      </c>
      <c r="AE675">
        <v>-83239</v>
      </c>
      <c r="AF675">
        <v>71759521</v>
      </c>
      <c r="AH675">
        <v>-424</v>
      </c>
      <c r="AI675">
        <v>-142888</v>
      </c>
      <c r="AJ675">
        <v>389</v>
      </c>
      <c r="AK675">
        <v>131093</v>
      </c>
      <c r="AL675">
        <v>71843986</v>
      </c>
      <c r="AN675">
        <v>-161</v>
      </c>
      <c r="AO675">
        <v>-54257</v>
      </c>
      <c r="AP675">
        <v>552</v>
      </c>
      <c r="AQ675">
        <v>186024</v>
      </c>
      <c r="AR675">
        <v>71963867</v>
      </c>
    </row>
    <row r="676" spans="5:44" x14ac:dyDescent="0.25">
      <c r="E676">
        <v>15</v>
      </c>
      <c r="F676">
        <v>673</v>
      </c>
      <c r="G676">
        <f>B2+TRUNC(32*E676*SIN(6/E676))</f>
        <v>-386</v>
      </c>
      <c r="H676">
        <f t="shared" si="51"/>
        <v>-97</v>
      </c>
      <c r="I676">
        <f t="shared" si="52"/>
        <v>-32689</v>
      </c>
      <c r="J676">
        <f>C2+TRUNC(32*E676*COS(6/E676))</f>
        <v>2408</v>
      </c>
      <c r="K676">
        <f t="shared" si="53"/>
        <v>602</v>
      </c>
      <c r="L676">
        <f t="shared" si="54"/>
        <v>202874</v>
      </c>
      <c r="M676">
        <f t="shared" si="55"/>
        <v>90553037</v>
      </c>
      <c r="P676">
        <v>0</v>
      </c>
      <c r="Q676">
        <v>0</v>
      </c>
      <c r="R676">
        <v>576</v>
      </c>
      <c r="S676">
        <v>194112</v>
      </c>
      <c r="T676">
        <v>72138957</v>
      </c>
      <c r="V676">
        <v>564</v>
      </c>
      <c r="W676">
        <v>190068</v>
      </c>
      <c r="X676">
        <v>-111</v>
      </c>
      <c r="Y676">
        <v>-37407</v>
      </c>
      <c r="Z676">
        <v>71844257</v>
      </c>
      <c r="AB676">
        <v>526</v>
      </c>
      <c r="AC676">
        <v>177262</v>
      </c>
      <c r="AD676">
        <v>-232</v>
      </c>
      <c r="AE676">
        <v>-78184</v>
      </c>
      <c r="AF676">
        <v>71813285</v>
      </c>
      <c r="AH676">
        <v>-495</v>
      </c>
      <c r="AI676">
        <v>-166815</v>
      </c>
      <c r="AJ676">
        <v>294</v>
      </c>
      <c r="AK676">
        <v>99078</v>
      </c>
      <c r="AL676">
        <v>71978934</v>
      </c>
      <c r="AN676">
        <v>-128</v>
      </c>
      <c r="AO676">
        <v>-43136</v>
      </c>
      <c r="AP676">
        <v>561</v>
      </c>
      <c r="AQ676">
        <v>189057</v>
      </c>
      <c r="AR676">
        <v>72008041</v>
      </c>
    </row>
    <row r="677" spans="5:44" x14ac:dyDescent="0.25">
      <c r="E677">
        <v>15</v>
      </c>
      <c r="F677">
        <v>674</v>
      </c>
      <c r="G677">
        <f>B2+TRUNC(32*E677*SIN(7/E677))</f>
        <v>-357</v>
      </c>
      <c r="H677">
        <f t="shared" si="51"/>
        <v>-90</v>
      </c>
      <c r="I677">
        <f t="shared" si="52"/>
        <v>-30330</v>
      </c>
      <c r="J677">
        <f>C2+TRUNC(32*E677*COS(7/E677))</f>
        <v>2394</v>
      </c>
      <c r="K677">
        <f t="shared" si="53"/>
        <v>598</v>
      </c>
      <c r="L677">
        <f t="shared" si="54"/>
        <v>201526</v>
      </c>
      <c r="M677">
        <f t="shared" si="55"/>
        <v>87869926</v>
      </c>
      <c r="P677">
        <v>-51</v>
      </c>
      <c r="Q677">
        <v>-17187</v>
      </c>
      <c r="R677">
        <v>574</v>
      </c>
      <c r="S677">
        <v>193438</v>
      </c>
      <c r="T677">
        <v>72247824</v>
      </c>
      <c r="V677">
        <v>566</v>
      </c>
      <c r="W677">
        <v>190742</v>
      </c>
      <c r="X677">
        <v>-103</v>
      </c>
      <c r="Y677">
        <v>-34711</v>
      </c>
      <c r="Z677">
        <v>71987921</v>
      </c>
      <c r="AB677">
        <v>493</v>
      </c>
      <c r="AC677">
        <v>166141</v>
      </c>
      <c r="AD677">
        <v>-297</v>
      </c>
      <c r="AE677">
        <v>-100089</v>
      </c>
      <c r="AF677">
        <v>71827767</v>
      </c>
      <c r="AH677">
        <v>-445</v>
      </c>
      <c r="AI677">
        <v>-149965</v>
      </c>
      <c r="AJ677">
        <v>365</v>
      </c>
      <c r="AK677">
        <v>123005</v>
      </c>
      <c r="AL677">
        <v>72148552</v>
      </c>
      <c r="AN677">
        <v>-112</v>
      </c>
      <c r="AO677">
        <v>-37744</v>
      </c>
      <c r="AP677">
        <v>565</v>
      </c>
      <c r="AQ677">
        <v>190405</v>
      </c>
      <c r="AR677">
        <v>72135913</v>
      </c>
    </row>
    <row r="678" spans="5:44" x14ac:dyDescent="0.25">
      <c r="E678">
        <v>15</v>
      </c>
      <c r="F678">
        <v>675</v>
      </c>
      <c r="G678">
        <f>B2+TRUNC(32*E678*SIN(8/E678))</f>
        <v>-328</v>
      </c>
      <c r="H678">
        <f t="shared" si="51"/>
        <v>-82</v>
      </c>
      <c r="I678">
        <f t="shared" si="52"/>
        <v>-27634</v>
      </c>
      <c r="J678">
        <f>C2+TRUNC(32*E678*COS(8/E678))</f>
        <v>2379</v>
      </c>
      <c r="K678">
        <f t="shared" si="53"/>
        <v>594</v>
      </c>
      <c r="L678">
        <f t="shared" si="54"/>
        <v>200178</v>
      </c>
      <c r="M678">
        <f t="shared" si="55"/>
        <v>85147863</v>
      </c>
      <c r="P678">
        <v>-86</v>
      </c>
      <c r="Q678">
        <v>-28982</v>
      </c>
      <c r="R678">
        <v>570</v>
      </c>
      <c r="S678">
        <v>192090</v>
      </c>
      <c r="T678">
        <v>72489476</v>
      </c>
      <c r="V678">
        <v>576</v>
      </c>
      <c r="W678">
        <v>194112</v>
      </c>
      <c r="X678">
        <v>-17</v>
      </c>
      <c r="Y678">
        <v>-5729</v>
      </c>
      <c r="Z678">
        <v>72261016</v>
      </c>
      <c r="AB678">
        <v>542</v>
      </c>
      <c r="AC678">
        <v>182654</v>
      </c>
      <c r="AD678">
        <v>-192</v>
      </c>
      <c r="AE678">
        <v>-64704</v>
      </c>
      <c r="AF678">
        <v>71834140</v>
      </c>
      <c r="AH678">
        <v>-432</v>
      </c>
      <c r="AI678">
        <v>-145584</v>
      </c>
      <c r="AJ678">
        <v>381</v>
      </c>
      <c r="AK678">
        <v>128397</v>
      </c>
      <c r="AL678">
        <v>72308763</v>
      </c>
      <c r="AN678">
        <v>-77</v>
      </c>
      <c r="AO678">
        <v>-25949</v>
      </c>
      <c r="AP678">
        <v>571</v>
      </c>
      <c r="AQ678">
        <v>192427</v>
      </c>
      <c r="AR678">
        <v>72455369</v>
      </c>
    </row>
    <row r="679" spans="5:44" x14ac:dyDescent="0.25">
      <c r="E679">
        <v>15</v>
      </c>
      <c r="F679">
        <v>676</v>
      </c>
      <c r="G679">
        <f>B2+TRUNC(32*E679*SIN(9/E679))</f>
        <v>-301</v>
      </c>
      <c r="H679">
        <f t="shared" si="51"/>
        <v>-76</v>
      </c>
      <c r="I679">
        <f t="shared" si="52"/>
        <v>-25612</v>
      </c>
      <c r="J679">
        <f>C2+TRUNC(32*E679*COS(9/E679))</f>
        <v>2362</v>
      </c>
      <c r="K679">
        <f t="shared" si="53"/>
        <v>590</v>
      </c>
      <c r="L679">
        <f t="shared" si="54"/>
        <v>198830</v>
      </c>
      <c r="M679">
        <f t="shared" si="55"/>
        <v>82290878</v>
      </c>
      <c r="P679">
        <v>-106</v>
      </c>
      <c r="Q679">
        <v>-35722</v>
      </c>
      <c r="R679">
        <v>568</v>
      </c>
      <c r="S679">
        <v>191416</v>
      </c>
      <c r="T679">
        <v>73048063</v>
      </c>
      <c r="V679">
        <v>553</v>
      </c>
      <c r="W679">
        <v>186361</v>
      </c>
      <c r="X679">
        <v>-164</v>
      </c>
      <c r="Y679">
        <v>-55268</v>
      </c>
      <c r="Z679">
        <v>72543513</v>
      </c>
      <c r="AB679">
        <v>550</v>
      </c>
      <c r="AC679">
        <v>185350</v>
      </c>
      <c r="AD679">
        <v>-169</v>
      </c>
      <c r="AE679">
        <v>-56953</v>
      </c>
      <c r="AF679">
        <v>71837965</v>
      </c>
      <c r="AH679">
        <v>-512</v>
      </c>
      <c r="AI679">
        <v>-172544</v>
      </c>
      <c r="AJ679">
        <v>266</v>
      </c>
      <c r="AK679">
        <v>89642</v>
      </c>
      <c r="AL679">
        <v>72521492</v>
      </c>
      <c r="AN679">
        <v>-191</v>
      </c>
      <c r="AO679">
        <v>-64367</v>
      </c>
      <c r="AP679">
        <v>545</v>
      </c>
      <c r="AQ679">
        <v>183665</v>
      </c>
      <c r="AR679">
        <v>72970684</v>
      </c>
    </row>
    <row r="680" spans="5:44" x14ac:dyDescent="0.25">
      <c r="E680">
        <v>15</v>
      </c>
      <c r="F680">
        <v>677</v>
      </c>
      <c r="G680">
        <f>B2+TRUNC(32*E680*SIN(10/E680))</f>
        <v>-276</v>
      </c>
      <c r="H680">
        <f t="shared" si="51"/>
        <v>-69</v>
      </c>
      <c r="I680">
        <f t="shared" si="52"/>
        <v>-23253</v>
      </c>
      <c r="J680">
        <f>C2+TRUNC(32*E680*COS(10/E680))</f>
        <v>2343</v>
      </c>
      <c r="K680">
        <f t="shared" si="53"/>
        <v>585</v>
      </c>
      <c r="L680">
        <f t="shared" si="54"/>
        <v>197145</v>
      </c>
      <c r="M680">
        <f t="shared" si="55"/>
        <v>79304724</v>
      </c>
      <c r="P680">
        <v>30</v>
      </c>
      <c r="Q680">
        <v>10110</v>
      </c>
      <c r="R680">
        <v>577</v>
      </c>
      <c r="S680">
        <v>194449</v>
      </c>
      <c r="T680">
        <v>73054436</v>
      </c>
      <c r="V680">
        <v>561</v>
      </c>
      <c r="W680">
        <v>189057</v>
      </c>
      <c r="X680">
        <v>-135</v>
      </c>
      <c r="Y680">
        <v>-45495</v>
      </c>
      <c r="Z680">
        <v>72619220</v>
      </c>
      <c r="AB680">
        <v>546</v>
      </c>
      <c r="AC680">
        <v>184002</v>
      </c>
      <c r="AD680">
        <v>-180</v>
      </c>
      <c r="AE680">
        <v>-60660</v>
      </c>
      <c r="AF680">
        <v>71908500</v>
      </c>
      <c r="AH680">
        <v>-525</v>
      </c>
      <c r="AI680">
        <v>-176925</v>
      </c>
      <c r="AJ680">
        <v>239</v>
      </c>
      <c r="AK680">
        <v>80543</v>
      </c>
      <c r="AL680">
        <v>72603541</v>
      </c>
      <c r="AN680">
        <v>-57</v>
      </c>
      <c r="AO680">
        <v>-19209</v>
      </c>
      <c r="AP680">
        <v>575</v>
      </c>
      <c r="AQ680">
        <v>193775</v>
      </c>
      <c r="AR680">
        <v>73054190</v>
      </c>
    </row>
    <row r="681" spans="5:44" x14ac:dyDescent="0.25">
      <c r="E681">
        <v>15</v>
      </c>
      <c r="F681">
        <v>678</v>
      </c>
      <c r="G681">
        <f>B2+TRUNC(32*E681*SIN(11/E681))</f>
        <v>-251</v>
      </c>
      <c r="H681">
        <f t="shared" si="51"/>
        <v>-63</v>
      </c>
      <c r="I681">
        <f t="shared" si="52"/>
        <v>-21231</v>
      </c>
      <c r="J681">
        <f>C2+TRUNC(32*E681*COS(11/E681))</f>
        <v>2322</v>
      </c>
      <c r="K681">
        <f t="shared" si="53"/>
        <v>580</v>
      </c>
      <c r="L681">
        <f t="shared" si="54"/>
        <v>195460</v>
      </c>
      <c r="M681">
        <f t="shared" si="55"/>
        <v>76169186</v>
      </c>
      <c r="P681">
        <v>115</v>
      </c>
      <c r="Q681">
        <v>38755</v>
      </c>
      <c r="R681">
        <v>567</v>
      </c>
      <c r="S681">
        <v>191079</v>
      </c>
      <c r="T681">
        <v>73447505</v>
      </c>
      <c r="V681">
        <v>577</v>
      </c>
      <c r="W681">
        <v>194449</v>
      </c>
      <c r="X681">
        <v>-7</v>
      </c>
      <c r="Y681">
        <v>-2359</v>
      </c>
      <c r="Z681">
        <v>72661112</v>
      </c>
      <c r="AB681">
        <v>523</v>
      </c>
      <c r="AC681">
        <v>176251</v>
      </c>
      <c r="AD681">
        <v>-240</v>
      </c>
      <c r="AE681">
        <v>-80880</v>
      </c>
      <c r="AF681">
        <v>71980970</v>
      </c>
      <c r="AH681">
        <v>-538</v>
      </c>
      <c r="AI681">
        <v>-181306</v>
      </c>
      <c r="AJ681">
        <v>208</v>
      </c>
      <c r="AK681">
        <v>70096</v>
      </c>
      <c r="AL681">
        <v>72635665</v>
      </c>
      <c r="AN681">
        <v>-270</v>
      </c>
      <c r="AO681">
        <v>-90990</v>
      </c>
      <c r="AP681">
        <v>512</v>
      </c>
      <c r="AQ681">
        <v>172544</v>
      </c>
      <c r="AR681">
        <v>73389596</v>
      </c>
    </row>
    <row r="682" spans="5:44" x14ac:dyDescent="0.25">
      <c r="E682">
        <v>15</v>
      </c>
      <c r="F682">
        <v>679</v>
      </c>
      <c r="G682">
        <f>B2+TRUNC(32*E682*SIN(12/E682))</f>
        <v>-228</v>
      </c>
      <c r="H682">
        <f t="shared" si="51"/>
        <v>-57</v>
      </c>
      <c r="I682">
        <f t="shared" si="52"/>
        <v>-19209</v>
      </c>
      <c r="J682">
        <f>C2+TRUNC(32*E682*COS(12/E682))</f>
        <v>2300</v>
      </c>
      <c r="K682">
        <f t="shared" si="53"/>
        <v>575</v>
      </c>
      <c r="L682">
        <f t="shared" si="54"/>
        <v>193775</v>
      </c>
      <c r="M682">
        <f t="shared" si="55"/>
        <v>73054190</v>
      </c>
      <c r="P682">
        <v>-73</v>
      </c>
      <c r="Q682">
        <v>-24601</v>
      </c>
      <c r="R682">
        <v>574</v>
      </c>
      <c r="S682">
        <v>193438</v>
      </c>
      <c r="T682">
        <v>73462178</v>
      </c>
      <c r="V682">
        <v>542</v>
      </c>
      <c r="W682">
        <v>182654</v>
      </c>
      <c r="X682">
        <v>-196</v>
      </c>
      <c r="Y682">
        <v>-66052</v>
      </c>
      <c r="Z682">
        <v>72669405</v>
      </c>
      <c r="AB682">
        <v>511</v>
      </c>
      <c r="AC682">
        <v>172207</v>
      </c>
      <c r="AD682">
        <v>-268</v>
      </c>
      <c r="AE682">
        <v>-90316</v>
      </c>
      <c r="AF682">
        <v>72871490</v>
      </c>
      <c r="AH682">
        <v>-440</v>
      </c>
      <c r="AI682">
        <v>-148280</v>
      </c>
      <c r="AJ682">
        <v>374</v>
      </c>
      <c r="AK682">
        <v>126038</v>
      </c>
      <c r="AL682">
        <v>72784021</v>
      </c>
      <c r="AN682">
        <v>-91</v>
      </c>
      <c r="AO682">
        <v>-30667</v>
      </c>
      <c r="AP682">
        <v>571</v>
      </c>
      <c r="AQ682">
        <v>192427</v>
      </c>
      <c r="AR682">
        <v>73441252</v>
      </c>
    </row>
    <row r="683" spans="5:44" x14ac:dyDescent="0.25">
      <c r="E683">
        <v>15</v>
      </c>
      <c r="F683">
        <v>680</v>
      </c>
      <c r="G683">
        <f>B2+TRUNC(32*E683*SIN(13/E683))</f>
        <v>-207</v>
      </c>
      <c r="H683">
        <f t="shared" si="51"/>
        <v>-52</v>
      </c>
      <c r="I683">
        <f t="shared" si="52"/>
        <v>-17524</v>
      </c>
      <c r="J683">
        <f>C2+TRUNC(32*E683*COS(13/E683))</f>
        <v>2276</v>
      </c>
      <c r="K683">
        <f t="shared" si="53"/>
        <v>569</v>
      </c>
      <c r="L683">
        <f t="shared" si="54"/>
        <v>191753</v>
      </c>
      <c r="M683">
        <f t="shared" si="55"/>
        <v>69836774</v>
      </c>
      <c r="P683">
        <v>-28</v>
      </c>
      <c r="Q683">
        <v>-9436</v>
      </c>
      <c r="R683">
        <v>578</v>
      </c>
      <c r="S683">
        <v>194786</v>
      </c>
      <c r="T683">
        <v>73604566</v>
      </c>
      <c r="V683">
        <v>557</v>
      </c>
      <c r="W683">
        <v>187709</v>
      </c>
      <c r="X683">
        <v>-150</v>
      </c>
      <c r="Y683">
        <v>-50550</v>
      </c>
      <c r="Z683">
        <v>72927801</v>
      </c>
      <c r="AB683">
        <v>537</v>
      </c>
      <c r="AC683">
        <v>180969</v>
      </c>
      <c r="AD683">
        <v>-212</v>
      </c>
      <c r="AE683">
        <v>-71444</v>
      </c>
      <c r="AF683">
        <v>72926271</v>
      </c>
      <c r="AH683">
        <v>-470</v>
      </c>
      <c r="AI683">
        <v>-158390</v>
      </c>
      <c r="AJ683">
        <v>336</v>
      </c>
      <c r="AK683">
        <v>113232</v>
      </c>
      <c r="AL683">
        <v>72814683</v>
      </c>
      <c r="AN683">
        <v>-136</v>
      </c>
      <c r="AO683">
        <v>-45832</v>
      </c>
      <c r="AP683">
        <v>563</v>
      </c>
      <c r="AQ683">
        <v>189731</v>
      </c>
      <c r="AR683">
        <v>73662670</v>
      </c>
    </row>
    <row r="684" spans="5:44" x14ac:dyDescent="0.25">
      <c r="E684">
        <v>15</v>
      </c>
      <c r="F684">
        <v>681</v>
      </c>
      <c r="G684">
        <f>B2+TRUNC(32*E684*SIN(14/E684))</f>
        <v>-187</v>
      </c>
      <c r="H684">
        <f t="shared" si="51"/>
        <v>-47</v>
      </c>
      <c r="I684">
        <f t="shared" si="52"/>
        <v>-15839</v>
      </c>
      <c r="J684">
        <f>C2+TRUNC(32*E684*COS(14/E684))</f>
        <v>2251</v>
      </c>
      <c r="K684">
        <f t="shared" si="53"/>
        <v>562</v>
      </c>
      <c r="L684">
        <f t="shared" si="54"/>
        <v>189394</v>
      </c>
      <c r="M684">
        <f t="shared" si="55"/>
        <v>66637050</v>
      </c>
      <c r="P684">
        <v>105</v>
      </c>
      <c r="Q684">
        <v>35385</v>
      </c>
      <c r="R684">
        <v>569</v>
      </c>
      <c r="S684">
        <v>191753</v>
      </c>
      <c r="T684">
        <v>73829090</v>
      </c>
      <c r="V684">
        <v>575</v>
      </c>
      <c r="W684">
        <v>193775</v>
      </c>
      <c r="X684">
        <v>-55</v>
      </c>
      <c r="Y684">
        <v>-18535</v>
      </c>
      <c r="Z684">
        <v>72956197</v>
      </c>
      <c r="AB684">
        <v>467</v>
      </c>
      <c r="AC684">
        <v>157379</v>
      </c>
      <c r="AD684">
        <v>-341</v>
      </c>
      <c r="AE684">
        <v>-114917</v>
      </c>
      <c r="AF684">
        <v>73401549</v>
      </c>
      <c r="AH684">
        <v>-519</v>
      </c>
      <c r="AI684">
        <v>-174903</v>
      </c>
      <c r="AJ684">
        <v>253</v>
      </c>
      <c r="AK684">
        <v>85261</v>
      </c>
      <c r="AL684">
        <v>72889111</v>
      </c>
      <c r="AN684">
        <v>-260</v>
      </c>
      <c r="AO684">
        <v>-87620</v>
      </c>
      <c r="AP684">
        <v>517</v>
      </c>
      <c r="AQ684">
        <v>174229</v>
      </c>
      <c r="AR684">
        <v>73840088</v>
      </c>
    </row>
    <row r="685" spans="5:44" x14ac:dyDescent="0.25">
      <c r="E685">
        <v>15</v>
      </c>
      <c r="F685">
        <v>682</v>
      </c>
      <c r="G685">
        <f>B2+TRUNC(32*E685*SIN(15/E685))</f>
        <v>-169</v>
      </c>
      <c r="H685">
        <f t="shared" si="51"/>
        <v>-43</v>
      </c>
      <c r="I685">
        <f t="shared" si="52"/>
        <v>-14491</v>
      </c>
      <c r="J685">
        <f>C2+TRUNC(32*E685*COS(15/E685))</f>
        <v>2225</v>
      </c>
      <c r="K685">
        <f t="shared" si="53"/>
        <v>556</v>
      </c>
      <c r="L685">
        <f t="shared" si="54"/>
        <v>187372</v>
      </c>
      <c r="M685">
        <f t="shared" si="55"/>
        <v>63468270</v>
      </c>
      <c r="P685">
        <v>45</v>
      </c>
      <c r="Q685">
        <v>15165</v>
      </c>
      <c r="R685">
        <v>578</v>
      </c>
      <c r="S685">
        <v>194786</v>
      </c>
      <c r="T685">
        <v>74035534</v>
      </c>
      <c r="V685">
        <v>577</v>
      </c>
      <c r="W685">
        <v>194449</v>
      </c>
      <c r="X685">
        <v>3</v>
      </c>
      <c r="Y685">
        <v>1011</v>
      </c>
      <c r="Z685">
        <v>73023587</v>
      </c>
      <c r="AB685">
        <v>563</v>
      </c>
      <c r="AC685">
        <v>189731</v>
      </c>
      <c r="AD685">
        <v>-131</v>
      </c>
      <c r="AE685">
        <v>-44147</v>
      </c>
      <c r="AF685">
        <v>73413146</v>
      </c>
      <c r="AH685">
        <v>-482</v>
      </c>
      <c r="AI685">
        <v>-162434</v>
      </c>
      <c r="AJ685">
        <v>320</v>
      </c>
      <c r="AK685">
        <v>107840</v>
      </c>
      <c r="AL685">
        <v>73250291</v>
      </c>
      <c r="AN685">
        <v>-205</v>
      </c>
      <c r="AO685">
        <v>-69085</v>
      </c>
      <c r="AP685">
        <v>542</v>
      </c>
      <c r="AQ685">
        <v>182654</v>
      </c>
      <c r="AR685">
        <v>73968861</v>
      </c>
    </row>
    <row r="686" spans="5:44" x14ac:dyDescent="0.25">
      <c r="E686">
        <v>15</v>
      </c>
      <c r="F686">
        <v>683</v>
      </c>
      <c r="G686">
        <f>B2+TRUNC(32*E686*SIN(16/E686))</f>
        <v>-152</v>
      </c>
      <c r="H686">
        <f t="shared" si="51"/>
        <v>-38</v>
      </c>
      <c r="I686">
        <f t="shared" si="52"/>
        <v>-12806</v>
      </c>
      <c r="J686">
        <f>C2+TRUNC(32*E686*COS(16/E686))</f>
        <v>2197</v>
      </c>
      <c r="K686">
        <f t="shared" si="53"/>
        <v>549</v>
      </c>
      <c r="L686">
        <f t="shared" si="54"/>
        <v>185013</v>
      </c>
      <c r="M686">
        <f t="shared" si="55"/>
        <v>60215439</v>
      </c>
      <c r="P686">
        <v>-59</v>
      </c>
      <c r="Q686">
        <v>-19883</v>
      </c>
      <c r="R686">
        <v>577</v>
      </c>
      <c r="S686">
        <v>194449</v>
      </c>
      <c r="T686">
        <v>74168197</v>
      </c>
      <c r="V686">
        <v>573</v>
      </c>
      <c r="W686">
        <v>193101</v>
      </c>
      <c r="X686">
        <v>-75</v>
      </c>
      <c r="Y686">
        <v>-25275</v>
      </c>
      <c r="Z686">
        <v>73307570</v>
      </c>
      <c r="AB686">
        <v>474</v>
      </c>
      <c r="AC686">
        <v>159738</v>
      </c>
      <c r="AD686">
        <v>-333</v>
      </c>
      <c r="AE686">
        <v>-112221</v>
      </c>
      <c r="AF686">
        <v>73753991</v>
      </c>
      <c r="AH686">
        <v>-547</v>
      </c>
      <c r="AI686">
        <v>-184339</v>
      </c>
      <c r="AJ686">
        <v>191</v>
      </c>
      <c r="AK686">
        <v>64367</v>
      </c>
      <c r="AL686">
        <v>73532683</v>
      </c>
      <c r="AN686">
        <v>-105</v>
      </c>
      <c r="AO686">
        <v>-35385</v>
      </c>
      <c r="AP686">
        <v>570</v>
      </c>
      <c r="AQ686">
        <v>192090</v>
      </c>
      <c r="AR686">
        <v>74159599</v>
      </c>
    </row>
    <row r="687" spans="5:44" x14ac:dyDescent="0.25">
      <c r="E687">
        <v>15</v>
      </c>
      <c r="F687">
        <v>684</v>
      </c>
      <c r="G687">
        <f>B2+TRUNC(32*E687*SIN(17/E687))</f>
        <v>-138</v>
      </c>
      <c r="H687">
        <f t="shared" si="51"/>
        <v>-35</v>
      </c>
      <c r="I687">
        <f t="shared" si="52"/>
        <v>-11795</v>
      </c>
      <c r="J687">
        <f>C2+TRUNC(32*E687*COS(17/E687))</f>
        <v>2169</v>
      </c>
      <c r="K687">
        <f t="shared" si="53"/>
        <v>542</v>
      </c>
      <c r="L687">
        <f t="shared" si="54"/>
        <v>182654</v>
      </c>
      <c r="M687">
        <f t="shared" si="55"/>
        <v>57119857</v>
      </c>
      <c r="P687">
        <v>94</v>
      </c>
      <c r="Q687">
        <v>31678</v>
      </c>
      <c r="R687">
        <v>572</v>
      </c>
      <c r="S687">
        <v>192764</v>
      </c>
      <c r="T687">
        <v>74248580</v>
      </c>
      <c r="V687">
        <v>537</v>
      </c>
      <c r="W687">
        <v>180969</v>
      </c>
      <c r="X687">
        <v>-215</v>
      </c>
      <c r="Y687">
        <v>-72455</v>
      </c>
      <c r="Z687">
        <v>73393214</v>
      </c>
      <c r="AB687">
        <v>561</v>
      </c>
      <c r="AC687">
        <v>189057</v>
      </c>
      <c r="AD687">
        <v>-142</v>
      </c>
      <c r="AE687">
        <v>-47854</v>
      </c>
      <c r="AF687">
        <v>73836156</v>
      </c>
      <c r="AH687">
        <v>-465</v>
      </c>
      <c r="AI687">
        <v>-156705</v>
      </c>
      <c r="AJ687">
        <v>346</v>
      </c>
      <c r="AK687">
        <v>116602</v>
      </c>
      <c r="AL687">
        <v>73731045</v>
      </c>
      <c r="AN687">
        <v>-251</v>
      </c>
      <c r="AO687">
        <v>-84587</v>
      </c>
      <c r="AP687">
        <v>523</v>
      </c>
      <c r="AQ687">
        <v>176251</v>
      </c>
      <c r="AR687">
        <v>74170677</v>
      </c>
    </row>
    <row r="688" spans="5:44" x14ac:dyDescent="0.25">
      <c r="E688">
        <v>15</v>
      </c>
      <c r="F688">
        <v>685</v>
      </c>
      <c r="G688">
        <f>B2+TRUNC(32*E688*SIN(18/E688))</f>
        <v>-125</v>
      </c>
      <c r="H688">
        <f t="shared" si="51"/>
        <v>-32</v>
      </c>
      <c r="I688">
        <f t="shared" si="52"/>
        <v>-10784</v>
      </c>
      <c r="J688">
        <f>C2+TRUNC(32*E688*COS(18/E688))</f>
        <v>2139</v>
      </c>
      <c r="K688">
        <f t="shared" si="53"/>
        <v>534</v>
      </c>
      <c r="L688">
        <f t="shared" si="54"/>
        <v>179958</v>
      </c>
      <c r="M688">
        <f t="shared" si="55"/>
        <v>53956570</v>
      </c>
      <c r="P688">
        <v>-94</v>
      </c>
      <c r="Q688">
        <v>-31678</v>
      </c>
      <c r="R688">
        <v>572</v>
      </c>
      <c r="S688">
        <v>192764</v>
      </c>
      <c r="T688">
        <v>74374949</v>
      </c>
      <c r="V688">
        <v>578</v>
      </c>
      <c r="W688">
        <v>194786</v>
      </c>
      <c r="X688">
        <v>12</v>
      </c>
      <c r="Y688">
        <v>4044</v>
      </c>
      <c r="Z688">
        <v>73468102</v>
      </c>
      <c r="AB688">
        <v>506</v>
      </c>
      <c r="AC688">
        <v>170522</v>
      </c>
      <c r="AD688">
        <v>-282</v>
      </c>
      <c r="AE688">
        <v>-95034</v>
      </c>
      <c r="AF688">
        <v>73892646</v>
      </c>
      <c r="AH688">
        <v>-536</v>
      </c>
      <c r="AI688">
        <v>-180632</v>
      </c>
      <c r="AJ688">
        <v>221</v>
      </c>
      <c r="AK688">
        <v>74477</v>
      </c>
      <c r="AL688">
        <v>73742916</v>
      </c>
      <c r="AN688">
        <v>-185</v>
      </c>
      <c r="AO688">
        <v>-62345</v>
      </c>
      <c r="AP688">
        <v>550</v>
      </c>
      <c r="AQ688">
        <v>185350</v>
      </c>
      <c r="AR688">
        <v>74225640</v>
      </c>
    </row>
    <row r="689" spans="5:44" x14ac:dyDescent="0.25">
      <c r="E689">
        <v>15</v>
      </c>
      <c r="F689">
        <v>686</v>
      </c>
      <c r="G689">
        <f>B2+TRUNC(32*E689*SIN(19/E689))</f>
        <v>-115</v>
      </c>
      <c r="H689">
        <f t="shared" si="51"/>
        <v>-29</v>
      </c>
      <c r="I689">
        <f t="shared" si="52"/>
        <v>-9773</v>
      </c>
      <c r="J689">
        <f>C2+TRUNC(32*E689*COS(19/E689))</f>
        <v>2109</v>
      </c>
      <c r="K689">
        <f t="shared" si="53"/>
        <v>527</v>
      </c>
      <c r="L689">
        <f t="shared" si="54"/>
        <v>177599</v>
      </c>
      <c r="M689">
        <f t="shared" si="55"/>
        <v>50947754</v>
      </c>
      <c r="P689">
        <v>-44</v>
      </c>
      <c r="Q689">
        <v>-14828</v>
      </c>
      <c r="R689">
        <v>578</v>
      </c>
      <c r="S689">
        <v>194786</v>
      </c>
      <c r="T689">
        <v>74378923</v>
      </c>
      <c r="V689">
        <v>548</v>
      </c>
      <c r="W689">
        <v>184676</v>
      </c>
      <c r="X689">
        <v>-185</v>
      </c>
      <c r="Y689">
        <v>-62345</v>
      </c>
      <c r="Z689">
        <v>73661599</v>
      </c>
      <c r="AB689">
        <v>544</v>
      </c>
      <c r="AC689">
        <v>183328</v>
      </c>
      <c r="AD689">
        <v>-200</v>
      </c>
      <c r="AE689">
        <v>-67400</v>
      </c>
      <c r="AF689">
        <v>73991183</v>
      </c>
      <c r="AH689">
        <v>-511</v>
      </c>
      <c r="AI689">
        <v>-172207</v>
      </c>
      <c r="AJ689">
        <v>274</v>
      </c>
      <c r="AK689">
        <v>92338</v>
      </c>
      <c r="AL689">
        <v>73970127</v>
      </c>
      <c r="AN689">
        <v>-120</v>
      </c>
      <c r="AO689">
        <v>-40440</v>
      </c>
      <c r="AP689">
        <v>567</v>
      </c>
      <c r="AQ689">
        <v>191079</v>
      </c>
      <c r="AR689">
        <v>74260961</v>
      </c>
    </row>
    <row r="690" spans="5:44" x14ac:dyDescent="0.25">
      <c r="E690">
        <v>15</v>
      </c>
      <c r="F690">
        <v>687</v>
      </c>
      <c r="G690">
        <f>B2+TRUNC(32*E690*SIN(20/E690))</f>
        <v>-106</v>
      </c>
      <c r="H690">
        <f t="shared" si="51"/>
        <v>-27</v>
      </c>
      <c r="I690">
        <f t="shared" si="52"/>
        <v>-9099</v>
      </c>
      <c r="J690">
        <f>C2+TRUNC(32*E690*COS(20/E690))</f>
        <v>2078</v>
      </c>
      <c r="K690">
        <f t="shared" si="53"/>
        <v>519</v>
      </c>
      <c r="L690">
        <f t="shared" si="54"/>
        <v>174903</v>
      </c>
      <c r="M690">
        <f t="shared" si="55"/>
        <v>47982109</v>
      </c>
      <c r="P690">
        <v>58</v>
      </c>
      <c r="Q690">
        <v>19546</v>
      </c>
      <c r="R690">
        <v>577</v>
      </c>
      <c r="S690">
        <v>194449</v>
      </c>
      <c r="T690">
        <v>74397000</v>
      </c>
      <c r="V690">
        <v>577</v>
      </c>
      <c r="W690">
        <v>194449</v>
      </c>
      <c r="X690">
        <v>-44</v>
      </c>
      <c r="Y690">
        <v>-14828</v>
      </c>
      <c r="Z690">
        <v>73859476</v>
      </c>
      <c r="AB690">
        <v>559</v>
      </c>
      <c r="AC690">
        <v>188383</v>
      </c>
      <c r="AD690">
        <v>-153</v>
      </c>
      <c r="AE690">
        <v>-51561</v>
      </c>
      <c r="AF690">
        <v>74118159</v>
      </c>
      <c r="AH690">
        <v>-459</v>
      </c>
      <c r="AI690">
        <v>-154683</v>
      </c>
      <c r="AJ690">
        <v>356</v>
      </c>
      <c r="AK690">
        <v>119972</v>
      </c>
      <c r="AL690">
        <v>74511451</v>
      </c>
      <c r="AN690">
        <v>-70</v>
      </c>
      <c r="AO690">
        <v>-23590</v>
      </c>
      <c r="AP690">
        <v>576</v>
      </c>
      <c r="AQ690">
        <v>194112</v>
      </c>
      <c r="AR690">
        <v>74270117</v>
      </c>
    </row>
    <row r="691" spans="5:44" x14ac:dyDescent="0.25">
      <c r="E691">
        <v>15</v>
      </c>
      <c r="F691">
        <v>688</v>
      </c>
      <c r="G691">
        <f>B2+TRUNC(32*E691*SIN(21/E691))</f>
        <v>-99</v>
      </c>
      <c r="H691">
        <f t="shared" si="51"/>
        <v>-25</v>
      </c>
      <c r="I691">
        <f t="shared" si="52"/>
        <v>-8425</v>
      </c>
      <c r="J691">
        <f>C2+TRUNC(32*E691*COS(21/E691))</f>
        <v>2047</v>
      </c>
      <c r="K691">
        <f t="shared" si="53"/>
        <v>511</v>
      </c>
      <c r="L691">
        <f t="shared" si="54"/>
        <v>172207</v>
      </c>
      <c r="M691">
        <f t="shared" si="55"/>
        <v>45158615</v>
      </c>
      <c r="P691">
        <v>23</v>
      </c>
      <c r="Q691">
        <v>7751</v>
      </c>
      <c r="R691">
        <v>580</v>
      </c>
      <c r="S691">
        <v>195460</v>
      </c>
      <c r="T691">
        <v>74407489</v>
      </c>
      <c r="V691">
        <v>565</v>
      </c>
      <c r="W691">
        <v>190405</v>
      </c>
      <c r="X691">
        <v>-129</v>
      </c>
      <c r="Y691">
        <v>-43473</v>
      </c>
      <c r="Z691">
        <v>73967981</v>
      </c>
      <c r="AB691">
        <v>481</v>
      </c>
      <c r="AC691">
        <v>162097</v>
      </c>
      <c r="AD691">
        <v>-324</v>
      </c>
      <c r="AE691">
        <v>-109188</v>
      </c>
      <c r="AF691">
        <v>74170677</v>
      </c>
      <c r="AH691">
        <v>-488</v>
      </c>
      <c r="AI691">
        <v>-164456</v>
      </c>
      <c r="AJ691">
        <v>315</v>
      </c>
      <c r="AK691">
        <v>106155</v>
      </c>
      <c r="AL691">
        <v>74585166</v>
      </c>
      <c r="AN691">
        <v>-240</v>
      </c>
      <c r="AO691">
        <v>-80880</v>
      </c>
      <c r="AP691">
        <v>528</v>
      </c>
      <c r="AQ691">
        <v>177936</v>
      </c>
      <c r="AR691">
        <v>74389824</v>
      </c>
    </row>
    <row r="692" spans="5:44" x14ac:dyDescent="0.25">
      <c r="E692">
        <v>15</v>
      </c>
      <c r="F692">
        <v>689</v>
      </c>
      <c r="G692">
        <f>B2+TRUNC(32*E692*SIN(22/E692))</f>
        <v>-95</v>
      </c>
      <c r="H692">
        <f t="shared" si="51"/>
        <v>-24</v>
      </c>
      <c r="I692">
        <f t="shared" si="52"/>
        <v>-8088</v>
      </c>
      <c r="J692">
        <f>C2+TRUNC(32*E692*COS(22/E692))</f>
        <v>2015</v>
      </c>
      <c r="K692">
        <f t="shared" si="53"/>
        <v>503</v>
      </c>
      <c r="L692">
        <f t="shared" si="54"/>
        <v>169511</v>
      </c>
      <c r="M692">
        <f t="shared" si="55"/>
        <v>42390516</v>
      </c>
      <c r="P692">
        <v>82</v>
      </c>
      <c r="Q692">
        <v>27634</v>
      </c>
      <c r="R692">
        <v>574</v>
      </c>
      <c r="S692">
        <v>193438</v>
      </c>
      <c r="T692">
        <v>74510374</v>
      </c>
      <c r="V692">
        <v>579</v>
      </c>
      <c r="W692">
        <v>195123</v>
      </c>
      <c r="X692">
        <v>-33</v>
      </c>
      <c r="Y692">
        <v>-11121</v>
      </c>
      <c r="Z692">
        <v>74516534</v>
      </c>
      <c r="AB692">
        <v>537</v>
      </c>
      <c r="AC692">
        <v>180969</v>
      </c>
      <c r="AD692">
        <v>-220</v>
      </c>
      <c r="AE692">
        <v>-74140</v>
      </c>
      <c r="AF692">
        <v>74278059</v>
      </c>
      <c r="AH692">
        <v>-532</v>
      </c>
      <c r="AI692">
        <v>-179284</v>
      </c>
      <c r="AJ692">
        <v>234</v>
      </c>
      <c r="AK692">
        <v>78858</v>
      </c>
      <c r="AL692">
        <v>74590030</v>
      </c>
      <c r="AN692">
        <v>-218</v>
      </c>
      <c r="AO692">
        <v>-73466</v>
      </c>
      <c r="AP692">
        <v>538</v>
      </c>
      <c r="AQ692">
        <v>181306</v>
      </c>
      <c r="AR692">
        <v>74437110</v>
      </c>
    </row>
    <row r="693" spans="5:44" x14ac:dyDescent="0.25">
      <c r="E693">
        <v>15</v>
      </c>
      <c r="F693">
        <v>690</v>
      </c>
      <c r="G693">
        <f>B2+TRUNC(32*E693*SIN(23/E693))</f>
        <v>-93</v>
      </c>
      <c r="H693">
        <f t="shared" si="51"/>
        <v>-24</v>
      </c>
      <c r="I693">
        <f t="shared" si="52"/>
        <v>-8088</v>
      </c>
      <c r="J693">
        <f>C2+TRUNC(32*E693*COS(23/E693))</f>
        <v>1983</v>
      </c>
      <c r="K693">
        <f t="shared" si="53"/>
        <v>495</v>
      </c>
      <c r="L693">
        <f t="shared" si="54"/>
        <v>166815</v>
      </c>
      <c r="M693">
        <f t="shared" si="55"/>
        <v>39759340</v>
      </c>
      <c r="P693">
        <v>71</v>
      </c>
      <c r="Q693">
        <v>23927</v>
      </c>
      <c r="R693">
        <v>576</v>
      </c>
      <c r="S693">
        <v>194112</v>
      </c>
      <c r="T693">
        <v>74602384</v>
      </c>
      <c r="V693">
        <v>554</v>
      </c>
      <c r="W693">
        <v>186698</v>
      </c>
      <c r="X693">
        <v>-173</v>
      </c>
      <c r="Y693">
        <v>-58301</v>
      </c>
      <c r="Z693">
        <v>74528661</v>
      </c>
      <c r="AB693">
        <v>517</v>
      </c>
      <c r="AC693">
        <v>174229</v>
      </c>
      <c r="AD693">
        <v>-263</v>
      </c>
      <c r="AE693">
        <v>-88631</v>
      </c>
      <c r="AF693">
        <v>74301641</v>
      </c>
      <c r="AH693">
        <v>-545</v>
      </c>
      <c r="AI693">
        <v>-183665</v>
      </c>
      <c r="AJ693">
        <v>203</v>
      </c>
      <c r="AK693">
        <v>68411</v>
      </c>
      <c r="AL693">
        <v>74657839</v>
      </c>
      <c r="AN693">
        <v>-230</v>
      </c>
      <c r="AO693">
        <v>-77510</v>
      </c>
      <c r="AP693">
        <v>533</v>
      </c>
      <c r="AQ693">
        <v>179621</v>
      </c>
      <c r="AR693">
        <v>74507142</v>
      </c>
    </row>
    <row r="694" spans="5:44" x14ac:dyDescent="0.25">
      <c r="E694">
        <v>15</v>
      </c>
      <c r="F694">
        <v>691</v>
      </c>
      <c r="G694">
        <f>B2+TRUNC(32*E694*SIN(24/E694))</f>
        <v>-93</v>
      </c>
      <c r="H694">
        <f t="shared" si="51"/>
        <v>-24</v>
      </c>
      <c r="I694">
        <f t="shared" si="52"/>
        <v>-8088</v>
      </c>
      <c r="J694">
        <f>C2+TRUNC(32*E694*COS(24/E694))</f>
        <v>1952</v>
      </c>
      <c r="K694">
        <f t="shared" si="53"/>
        <v>488</v>
      </c>
      <c r="L694">
        <f t="shared" si="54"/>
        <v>164456</v>
      </c>
      <c r="M694">
        <f t="shared" si="55"/>
        <v>37336069</v>
      </c>
      <c r="P694">
        <v>-20</v>
      </c>
      <c r="Q694">
        <v>-6740</v>
      </c>
      <c r="R694">
        <v>581</v>
      </c>
      <c r="S694">
        <v>195797</v>
      </c>
      <c r="T694">
        <v>74853670</v>
      </c>
      <c r="V694">
        <v>543</v>
      </c>
      <c r="W694">
        <v>182991</v>
      </c>
      <c r="X694">
        <v>-205</v>
      </c>
      <c r="Y694">
        <v>-69085</v>
      </c>
      <c r="Z694">
        <v>74597464</v>
      </c>
      <c r="AB694">
        <v>500</v>
      </c>
      <c r="AC694">
        <v>168500</v>
      </c>
      <c r="AD694">
        <v>-294</v>
      </c>
      <c r="AE694">
        <v>-99078</v>
      </c>
      <c r="AF694">
        <v>74381241</v>
      </c>
      <c r="AH694">
        <v>-477</v>
      </c>
      <c r="AI694">
        <v>-160749</v>
      </c>
      <c r="AJ694">
        <v>332</v>
      </c>
      <c r="AK694">
        <v>111884</v>
      </c>
      <c r="AL694">
        <v>74876762</v>
      </c>
      <c r="AN694">
        <v>-143</v>
      </c>
      <c r="AO694">
        <v>-48191</v>
      </c>
      <c r="AP694">
        <v>563</v>
      </c>
      <c r="AQ694">
        <v>189731</v>
      </c>
      <c r="AR694">
        <v>74862641</v>
      </c>
    </row>
    <row r="695" spans="5:44" x14ac:dyDescent="0.25">
      <c r="E695">
        <v>15</v>
      </c>
      <c r="F695">
        <v>692</v>
      </c>
      <c r="G695">
        <f>B2+TRUNC(32*E695*SIN(25/E695))</f>
        <v>-95</v>
      </c>
      <c r="H695">
        <f t="shared" si="51"/>
        <v>-24</v>
      </c>
      <c r="I695">
        <f t="shared" si="52"/>
        <v>-8088</v>
      </c>
      <c r="J695">
        <f>C2+TRUNC(32*E695*COS(25/E695))</f>
        <v>1921</v>
      </c>
      <c r="K695">
        <f t="shared" si="53"/>
        <v>480</v>
      </c>
      <c r="L695">
        <f t="shared" si="54"/>
        <v>161760</v>
      </c>
      <c r="M695">
        <f t="shared" si="55"/>
        <v>35032496</v>
      </c>
      <c r="P695">
        <v>-114</v>
      </c>
      <c r="Q695">
        <v>-38418</v>
      </c>
      <c r="R695">
        <v>570</v>
      </c>
      <c r="S695">
        <v>192090</v>
      </c>
      <c r="T695">
        <v>75052392</v>
      </c>
      <c r="V695">
        <v>575</v>
      </c>
      <c r="W695">
        <v>193775</v>
      </c>
      <c r="X695">
        <v>-83</v>
      </c>
      <c r="Y695">
        <v>-27971</v>
      </c>
      <c r="Z695">
        <v>74600975</v>
      </c>
      <c r="AB695">
        <v>549</v>
      </c>
      <c r="AC695">
        <v>185013</v>
      </c>
      <c r="AD695">
        <v>-188</v>
      </c>
      <c r="AE695">
        <v>-63356</v>
      </c>
      <c r="AF695">
        <v>74434239</v>
      </c>
      <c r="AH695">
        <v>-520</v>
      </c>
      <c r="AI695">
        <v>-175240</v>
      </c>
      <c r="AJ695">
        <v>261</v>
      </c>
      <c r="AK695">
        <v>87957</v>
      </c>
      <c r="AL695">
        <v>74929355</v>
      </c>
      <c r="AN695">
        <v>-51</v>
      </c>
      <c r="AO695">
        <v>-17187</v>
      </c>
      <c r="AP695">
        <v>579</v>
      </c>
      <c r="AQ695">
        <v>195123</v>
      </c>
      <c r="AR695">
        <v>75024007</v>
      </c>
    </row>
    <row r="696" spans="5:44" x14ac:dyDescent="0.25">
      <c r="E696">
        <v>15</v>
      </c>
      <c r="F696">
        <v>693</v>
      </c>
      <c r="G696">
        <f>B2+TRUNC(32*E696*SIN(26/E696))</f>
        <v>-99</v>
      </c>
      <c r="H696">
        <f t="shared" si="51"/>
        <v>-25</v>
      </c>
      <c r="I696">
        <f t="shared" si="52"/>
        <v>-8425</v>
      </c>
      <c r="J696">
        <f>C2+TRUNC(32*E696*COS(26/E696))</f>
        <v>1889</v>
      </c>
      <c r="K696">
        <f t="shared" si="53"/>
        <v>472</v>
      </c>
      <c r="L696">
        <f t="shared" si="54"/>
        <v>159064</v>
      </c>
      <c r="M696">
        <f t="shared" si="55"/>
        <v>32775570</v>
      </c>
      <c r="P696">
        <v>15</v>
      </c>
      <c r="Q696">
        <v>5055</v>
      </c>
      <c r="R696">
        <v>582</v>
      </c>
      <c r="S696">
        <v>196134</v>
      </c>
      <c r="T696">
        <v>75302213</v>
      </c>
      <c r="V696">
        <v>563</v>
      </c>
      <c r="W696">
        <v>189731</v>
      </c>
      <c r="X696">
        <v>-145</v>
      </c>
      <c r="Y696">
        <v>-48865</v>
      </c>
      <c r="Z696">
        <v>74928912</v>
      </c>
      <c r="AB696">
        <v>488</v>
      </c>
      <c r="AC696">
        <v>164456</v>
      </c>
      <c r="AD696">
        <v>-315</v>
      </c>
      <c r="AE696">
        <v>-106155</v>
      </c>
      <c r="AF696">
        <v>74452544</v>
      </c>
      <c r="AH696">
        <v>-453</v>
      </c>
      <c r="AI696">
        <v>-152661</v>
      </c>
      <c r="AJ696">
        <v>365</v>
      </c>
      <c r="AK696">
        <v>123005</v>
      </c>
      <c r="AL696">
        <v>75063343</v>
      </c>
      <c r="AN696">
        <v>-178</v>
      </c>
      <c r="AO696">
        <v>-59986</v>
      </c>
      <c r="AP696">
        <v>554</v>
      </c>
      <c r="AQ696">
        <v>186698</v>
      </c>
      <c r="AR696">
        <v>75220512</v>
      </c>
    </row>
    <row r="697" spans="5:44" x14ac:dyDescent="0.25">
      <c r="E697">
        <v>15</v>
      </c>
      <c r="F697">
        <v>694</v>
      </c>
      <c r="G697">
        <f>B2+TRUNC(32*E697*SIN(27/E697))</f>
        <v>-105</v>
      </c>
      <c r="H697">
        <f t="shared" si="51"/>
        <v>-27</v>
      </c>
      <c r="I697">
        <f t="shared" si="52"/>
        <v>-9099</v>
      </c>
      <c r="J697">
        <f>C2+TRUNC(32*E697*COS(27/E697))</f>
        <v>1857</v>
      </c>
      <c r="K697">
        <f t="shared" si="53"/>
        <v>464</v>
      </c>
      <c r="L697">
        <f t="shared" si="54"/>
        <v>156368</v>
      </c>
      <c r="M697">
        <f t="shared" si="55"/>
        <v>30637978</v>
      </c>
      <c r="P697">
        <v>-82</v>
      </c>
      <c r="Q697">
        <v>-27634</v>
      </c>
      <c r="R697">
        <v>576</v>
      </c>
      <c r="S697">
        <v>194112</v>
      </c>
      <c r="T697">
        <v>75422249</v>
      </c>
      <c r="V697">
        <v>578</v>
      </c>
      <c r="W697">
        <v>194786</v>
      </c>
      <c r="X697">
        <v>-63</v>
      </c>
      <c r="Y697">
        <v>-21231</v>
      </c>
      <c r="Z697">
        <v>74994740</v>
      </c>
      <c r="AB697">
        <v>557</v>
      </c>
      <c r="AC697">
        <v>187709</v>
      </c>
      <c r="AD697">
        <v>-164</v>
      </c>
      <c r="AE697">
        <v>-55268</v>
      </c>
      <c r="AF697">
        <v>74456437</v>
      </c>
      <c r="AH697">
        <v>-527</v>
      </c>
      <c r="AI697">
        <v>-177599</v>
      </c>
      <c r="AJ697">
        <v>247</v>
      </c>
      <c r="AK697">
        <v>83239</v>
      </c>
      <c r="AL697">
        <v>75074211</v>
      </c>
      <c r="AN697">
        <v>-148</v>
      </c>
      <c r="AO697">
        <v>-49876</v>
      </c>
      <c r="AP697">
        <v>563</v>
      </c>
      <c r="AQ697">
        <v>189731</v>
      </c>
      <c r="AR697">
        <v>75284914</v>
      </c>
    </row>
    <row r="698" spans="5:44" x14ac:dyDescent="0.25">
      <c r="E698">
        <v>15</v>
      </c>
      <c r="F698">
        <v>695</v>
      </c>
      <c r="G698">
        <f>B2+TRUNC(32*E698*SIN(28/E698))</f>
        <v>-113</v>
      </c>
      <c r="H698">
        <f t="shared" si="51"/>
        <v>-29</v>
      </c>
      <c r="I698">
        <f t="shared" si="52"/>
        <v>-9773</v>
      </c>
      <c r="J698">
        <f>C2+TRUNC(32*E698*COS(28/E698))</f>
        <v>1827</v>
      </c>
      <c r="K698">
        <f t="shared" si="53"/>
        <v>456</v>
      </c>
      <c r="L698">
        <f t="shared" si="54"/>
        <v>153672</v>
      </c>
      <c r="M698">
        <f t="shared" si="55"/>
        <v>28741573</v>
      </c>
      <c r="P698">
        <v>-13</v>
      </c>
      <c r="Q698">
        <v>-4381</v>
      </c>
      <c r="R698">
        <v>582</v>
      </c>
      <c r="S698">
        <v>196134</v>
      </c>
      <c r="T698">
        <v>75647188</v>
      </c>
      <c r="V698">
        <v>559</v>
      </c>
      <c r="W698">
        <v>188383</v>
      </c>
      <c r="X698">
        <v>-160</v>
      </c>
      <c r="Y698">
        <v>-53920</v>
      </c>
      <c r="Z698">
        <v>75048622</v>
      </c>
      <c r="AB698">
        <v>494</v>
      </c>
      <c r="AC698">
        <v>166478</v>
      </c>
      <c r="AD698">
        <v>-305</v>
      </c>
      <c r="AE698">
        <v>-102785</v>
      </c>
      <c r="AF698">
        <v>74472012</v>
      </c>
      <c r="AH698">
        <v>-509</v>
      </c>
      <c r="AI698">
        <v>-171533</v>
      </c>
      <c r="AJ698">
        <v>282</v>
      </c>
      <c r="AK698">
        <v>95034</v>
      </c>
      <c r="AL698">
        <v>75088907</v>
      </c>
      <c r="AN698">
        <v>-83</v>
      </c>
      <c r="AO698">
        <v>-27971</v>
      </c>
      <c r="AP698">
        <v>576</v>
      </c>
      <c r="AQ698">
        <v>194112</v>
      </c>
      <c r="AR698">
        <v>75293772</v>
      </c>
    </row>
    <row r="699" spans="5:44" x14ac:dyDescent="0.25">
      <c r="E699">
        <v>15</v>
      </c>
      <c r="F699">
        <v>696</v>
      </c>
      <c r="G699">
        <f>B2+TRUNC(32*E699*SIN(29/E699))</f>
        <v>-124</v>
      </c>
      <c r="H699">
        <f t="shared" si="51"/>
        <v>-31</v>
      </c>
      <c r="I699">
        <f t="shared" si="52"/>
        <v>-10447</v>
      </c>
      <c r="J699">
        <f>C2+TRUNC(32*E699*COS(29/E699))</f>
        <v>1796</v>
      </c>
      <c r="K699">
        <f t="shared" si="53"/>
        <v>449</v>
      </c>
      <c r="L699">
        <f t="shared" si="54"/>
        <v>151313</v>
      </c>
      <c r="M699">
        <f t="shared" si="55"/>
        <v>26890314</v>
      </c>
      <c r="P699">
        <v>38</v>
      </c>
      <c r="Q699">
        <v>12806</v>
      </c>
      <c r="R699">
        <v>582</v>
      </c>
      <c r="S699">
        <v>196134</v>
      </c>
      <c r="T699">
        <v>75843002</v>
      </c>
      <c r="V699">
        <v>569</v>
      </c>
      <c r="W699">
        <v>191753</v>
      </c>
      <c r="X699">
        <v>-121</v>
      </c>
      <c r="Y699">
        <v>-40777</v>
      </c>
      <c r="Z699">
        <v>75049149</v>
      </c>
      <c r="AB699">
        <v>553</v>
      </c>
      <c r="AC699">
        <v>186361</v>
      </c>
      <c r="AD699">
        <v>-176</v>
      </c>
      <c r="AE699">
        <v>-59312</v>
      </c>
      <c r="AF699">
        <v>74622756</v>
      </c>
      <c r="AH699">
        <v>-432</v>
      </c>
      <c r="AI699">
        <v>-145584</v>
      </c>
      <c r="AJ699">
        <v>389</v>
      </c>
      <c r="AK699">
        <v>131093</v>
      </c>
      <c r="AL699">
        <v>75105518</v>
      </c>
      <c r="AN699">
        <v>-200</v>
      </c>
      <c r="AO699">
        <v>-67400</v>
      </c>
      <c r="AP699">
        <v>548</v>
      </c>
      <c r="AQ699">
        <v>184676</v>
      </c>
      <c r="AR699">
        <v>75761649</v>
      </c>
    </row>
    <row r="700" spans="5:44" x14ac:dyDescent="0.25">
      <c r="E700">
        <v>15</v>
      </c>
      <c r="F700">
        <v>697</v>
      </c>
      <c r="G700">
        <f>B2+TRUNC(32*E700*SIN(30/E700))</f>
        <v>-136</v>
      </c>
      <c r="H700">
        <f t="shared" si="51"/>
        <v>-34</v>
      </c>
      <c r="I700">
        <f t="shared" si="52"/>
        <v>-11458</v>
      </c>
      <c r="J700">
        <f>C2+TRUNC(32*E700*COS(30/E700))</f>
        <v>1767</v>
      </c>
      <c r="K700">
        <f t="shared" si="53"/>
        <v>441</v>
      </c>
      <c r="L700">
        <f t="shared" si="54"/>
        <v>148617</v>
      </c>
      <c r="M700">
        <f t="shared" si="55"/>
        <v>25253197</v>
      </c>
      <c r="P700">
        <v>7</v>
      </c>
      <c r="Q700">
        <v>2359</v>
      </c>
      <c r="R700">
        <v>583</v>
      </c>
      <c r="S700">
        <v>196471</v>
      </c>
      <c r="T700">
        <v>75997023</v>
      </c>
      <c r="V700">
        <v>581</v>
      </c>
      <c r="W700">
        <v>195797</v>
      </c>
      <c r="X700">
        <v>-23</v>
      </c>
      <c r="Y700">
        <v>-7751</v>
      </c>
      <c r="Z700">
        <v>75158524</v>
      </c>
      <c r="AB700">
        <v>535</v>
      </c>
      <c r="AC700">
        <v>180295</v>
      </c>
      <c r="AD700">
        <v>-228</v>
      </c>
      <c r="AE700">
        <v>-76836</v>
      </c>
      <c r="AF700">
        <v>75269366</v>
      </c>
      <c r="AH700">
        <v>-440</v>
      </c>
      <c r="AI700">
        <v>-148280</v>
      </c>
      <c r="AJ700">
        <v>382</v>
      </c>
      <c r="AK700">
        <v>128734</v>
      </c>
      <c r="AL700">
        <v>75449792</v>
      </c>
      <c r="AN700">
        <v>-171</v>
      </c>
      <c r="AO700">
        <v>-57627</v>
      </c>
      <c r="AP700">
        <v>557</v>
      </c>
      <c r="AQ700">
        <v>187709</v>
      </c>
      <c r="AR700">
        <v>75828846</v>
      </c>
    </row>
    <row r="701" spans="5:44" x14ac:dyDescent="0.25">
      <c r="E701">
        <v>15</v>
      </c>
      <c r="F701">
        <v>698</v>
      </c>
      <c r="G701">
        <f>B2+TRUNC(32*E701*SIN(31/E701))</f>
        <v>-150</v>
      </c>
      <c r="H701">
        <f t="shared" si="51"/>
        <v>-38</v>
      </c>
      <c r="I701">
        <f t="shared" si="52"/>
        <v>-12806</v>
      </c>
      <c r="J701">
        <f>C2+TRUNC(32*E701*COS(31/E701))</f>
        <v>1738</v>
      </c>
      <c r="K701">
        <f t="shared" si="53"/>
        <v>434</v>
      </c>
      <c r="L701">
        <f t="shared" si="54"/>
        <v>146258</v>
      </c>
      <c r="M701">
        <f t="shared" si="55"/>
        <v>23707457</v>
      </c>
      <c r="P701">
        <v>-5</v>
      </c>
      <c r="Q701">
        <v>-1685</v>
      </c>
      <c r="R701">
        <v>583</v>
      </c>
      <c r="S701">
        <v>196471</v>
      </c>
      <c r="T701">
        <v>76108566</v>
      </c>
      <c r="V701">
        <v>575</v>
      </c>
      <c r="W701">
        <v>193775</v>
      </c>
      <c r="X701">
        <v>-91</v>
      </c>
      <c r="Y701">
        <v>-30667</v>
      </c>
      <c r="Z701">
        <v>75468138</v>
      </c>
      <c r="AB701">
        <v>522</v>
      </c>
      <c r="AC701">
        <v>175914</v>
      </c>
      <c r="AD701">
        <v>-257</v>
      </c>
      <c r="AE701">
        <v>-86609</v>
      </c>
      <c r="AF701">
        <v>75341205</v>
      </c>
      <c r="AH701">
        <v>-494</v>
      </c>
      <c r="AI701">
        <v>-166478</v>
      </c>
      <c r="AJ701">
        <v>310</v>
      </c>
      <c r="AK701">
        <v>104470</v>
      </c>
      <c r="AL701">
        <v>75490491</v>
      </c>
      <c r="AN701">
        <v>-156</v>
      </c>
      <c r="AO701">
        <v>-52572</v>
      </c>
      <c r="AP701">
        <v>562</v>
      </c>
      <c r="AQ701">
        <v>189394</v>
      </c>
      <c r="AR701">
        <v>75861089</v>
      </c>
    </row>
    <row r="702" spans="5:44" x14ac:dyDescent="0.25">
      <c r="E702">
        <v>15</v>
      </c>
      <c r="F702">
        <v>699</v>
      </c>
      <c r="G702">
        <f>B2+TRUNC(32*E702*SIN(32/E702))</f>
        <v>-166</v>
      </c>
      <c r="H702">
        <f t="shared" si="51"/>
        <v>-42</v>
      </c>
      <c r="I702">
        <f t="shared" si="52"/>
        <v>-14154</v>
      </c>
      <c r="J702">
        <f>C2+TRUNC(32*E702*COS(32/E702))</f>
        <v>1710</v>
      </c>
      <c r="K702">
        <f t="shared" si="53"/>
        <v>427</v>
      </c>
      <c r="L702">
        <f t="shared" si="54"/>
        <v>143899</v>
      </c>
      <c r="M702">
        <f t="shared" si="55"/>
        <v>22303419</v>
      </c>
      <c r="P702">
        <v>-68</v>
      </c>
      <c r="Q702">
        <v>-22916</v>
      </c>
      <c r="R702">
        <v>580</v>
      </c>
      <c r="S702">
        <v>195460</v>
      </c>
      <c r="T702">
        <v>76186363</v>
      </c>
      <c r="V702">
        <v>582</v>
      </c>
      <c r="W702">
        <v>196134</v>
      </c>
      <c r="X702">
        <v>-13</v>
      </c>
      <c r="Y702">
        <v>-4381</v>
      </c>
      <c r="Z702">
        <v>75647188</v>
      </c>
      <c r="AB702">
        <v>513</v>
      </c>
      <c r="AC702">
        <v>172881</v>
      </c>
      <c r="AD702">
        <v>-277</v>
      </c>
      <c r="AE702">
        <v>-93349</v>
      </c>
      <c r="AF702">
        <v>75828511</v>
      </c>
      <c r="AH702">
        <v>-448</v>
      </c>
      <c r="AI702">
        <v>-150976</v>
      </c>
      <c r="AJ702">
        <v>373</v>
      </c>
      <c r="AK702">
        <v>125701</v>
      </c>
      <c r="AL702">
        <v>75552449</v>
      </c>
      <c r="AN702">
        <v>-97</v>
      </c>
      <c r="AO702">
        <v>-32689</v>
      </c>
      <c r="AP702">
        <v>575</v>
      </c>
      <c r="AQ702">
        <v>193775</v>
      </c>
      <c r="AR702">
        <v>76031368</v>
      </c>
    </row>
    <row r="703" spans="5:44" x14ac:dyDescent="0.25">
      <c r="E703">
        <v>15</v>
      </c>
      <c r="F703">
        <v>700</v>
      </c>
      <c r="G703">
        <f>B2+TRUNC(32*E703*SIN(33/E703))</f>
        <v>-184</v>
      </c>
      <c r="H703">
        <f t="shared" si="51"/>
        <v>-46</v>
      </c>
      <c r="I703">
        <f t="shared" si="52"/>
        <v>-15502</v>
      </c>
      <c r="J703">
        <f>C2+TRUNC(32*E703*COS(33/E703))</f>
        <v>1684</v>
      </c>
      <c r="K703">
        <f t="shared" si="53"/>
        <v>421</v>
      </c>
      <c r="L703">
        <f t="shared" si="54"/>
        <v>141877</v>
      </c>
      <c r="M703">
        <f t="shared" si="55"/>
        <v>21082232</v>
      </c>
      <c r="P703">
        <v>-37</v>
      </c>
      <c r="Q703">
        <v>-12469</v>
      </c>
      <c r="R703">
        <v>582</v>
      </c>
      <c r="S703">
        <v>196134</v>
      </c>
      <c r="T703">
        <v>76190971</v>
      </c>
      <c r="V703">
        <v>550</v>
      </c>
      <c r="W703">
        <v>185350</v>
      </c>
      <c r="X703">
        <v>-193</v>
      </c>
      <c r="Y703">
        <v>-65041</v>
      </c>
      <c r="Z703">
        <v>75647800</v>
      </c>
      <c r="AB703">
        <v>527</v>
      </c>
      <c r="AC703">
        <v>177599</v>
      </c>
      <c r="AD703">
        <v>-250</v>
      </c>
      <c r="AE703">
        <v>-84250</v>
      </c>
      <c r="AF703">
        <v>75861703</v>
      </c>
      <c r="AH703">
        <v>-542</v>
      </c>
      <c r="AI703">
        <v>-182654</v>
      </c>
      <c r="AJ703">
        <v>215</v>
      </c>
      <c r="AK703">
        <v>72455</v>
      </c>
      <c r="AL703">
        <v>75657291</v>
      </c>
      <c r="AN703">
        <v>-163</v>
      </c>
      <c r="AO703">
        <v>-54931</v>
      </c>
      <c r="AP703">
        <v>560</v>
      </c>
      <c r="AQ703">
        <v>188720</v>
      </c>
      <c r="AR703">
        <v>76084950</v>
      </c>
    </row>
    <row r="704" spans="5:44" x14ac:dyDescent="0.25">
      <c r="E704">
        <v>15</v>
      </c>
      <c r="F704">
        <v>701</v>
      </c>
      <c r="G704">
        <f>B2+TRUNC(32*E704*SIN(34/E704))</f>
        <v>-204</v>
      </c>
      <c r="H704">
        <f t="shared" si="51"/>
        <v>-51</v>
      </c>
      <c r="I704">
        <f t="shared" si="52"/>
        <v>-17187</v>
      </c>
      <c r="J704">
        <f>C2+TRUNC(32*E704*COS(34/E704))</f>
        <v>1659</v>
      </c>
      <c r="K704">
        <f t="shared" si="53"/>
        <v>414</v>
      </c>
      <c r="L704">
        <f t="shared" si="54"/>
        <v>139518</v>
      </c>
      <c r="M704">
        <f t="shared" si="55"/>
        <v>19983002</v>
      </c>
      <c r="P704">
        <v>-102</v>
      </c>
      <c r="Q704">
        <v>-34374</v>
      </c>
      <c r="R704">
        <v>575</v>
      </c>
      <c r="S704">
        <v>193775</v>
      </c>
      <c r="T704">
        <v>76218878</v>
      </c>
      <c r="V704">
        <v>572</v>
      </c>
      <c r="W704">
        <v>192764</v>
      </c>
      <c r="X704">
        <v>-114</v>
      </c>
      <c r="Y704">
        <v>-38418</v>
      </c>
      <c r="Z704">
        <v>75814468</v>
      </c>
      <c r="AB704">
        <v>533</v>
      </c>
      <c r="AC704">
        <v>179621</v>
      </c>
      <c r="AD704">
        <v>-236</v>
      </c>
      <c r="AE704">
        <v>-79532</v>
      </c>
      <c r="AF704">
        <v>75915365</v>
      </c>
      <c r="AH704">
        <v>-506</v>
      </c>
      <c r="AI704">
        <v>-170522</v>
      </c>
      <c r="AJ704">
        <v>289</v>
      </c>
      <c r="AK704">
        <v>97393</v>
      </c>
      <c r="AL704">
        <v>75755633</v>
      </c>
      <c r="AN704">
        <v>-128</v>
      </c>
      <c r="AO704">
        <v>-43136</v>
      </c>
      <c r="AP704">
        <v>569</v>
      </c>
      <c r="AQ704">
        <v>191753</v>
      </c>
      <c r="AR704">
        <v>76119957</v>
      </c>
    </row>
    <row r="705" spans="5:44" x14ac:dyDescent="0.25">
      <c r="E705">
        <v>15</v>
      </c>
      <c r="F705">
        <v>702</v>
      </c>
      <c r="G705">
        <f>B2+TRUNC(32*E705*SIN(35/E705))</f>
        <v>-225</v>
      </c>
      <c r="H705">
        <f t="shared" si="51"/>
        <v>-57</v>
      </c>
      <c r="I705">
        <f t="shared" si="52"/>
        <v>-19209</v>
      </c>
      <c r="J705">
        <f>C2+TRUNC(32*E705*COS(35/E705))</f>
        <v>1635</v>
      </c>
      <c r="K705">
        <f t="shared" si="53"/>
        <v>408</v>
      </c>
      <c r="L705">
        <f t="shared" si="54"/>
        <v>137496</v>
      </c>
      <c r="M705">
        <f t="shared" si="55"/>
        <v>18993558</v>
      </c>
      <c r="P705">
        <v>0</v>
      </c>
      <c r="Q705">
        <v>0</v>
      </c>
      <c r="R705">
        <v>584</v>
      </c>
      <c r="S705">
        <v>196808</v>
      </c>
      <c r="T705">
        <v>76230947</v>
      </c>
      <c r="V705">
        <v>575</v>
      </c>
      <c r="W705">
        <v>193775</v>
      </c>
      <c r="X705">
        <v>-98</v>
      </c>
      <c r="Y705">
        <v>-33026</v>
      </c>
      <c r="Z705">
        <v>75989994</v>
      </c>
      <c r="AB705">
        <v>545</v>
      </c>
      <c r="AC705">
        <v>183665</v>
      </c>
      <c r="AD705">
        <v>-208</v>
      </c>
      <c r="AE705">
        <v>-70096</v>
      </c>
      <c r="AF705">
        <v>75917372</v>
      </c>
      <c r="AH705">
        <v>-499</v>
      </c>
      <c r="AI705">
        <v>-168163</v>
      </c>
      <c r="AJ705">
        <v>303</v>
      </c>
      <c r="AK705">
        <v>102111</v>
      </c>
      <c r="AL705">
        <v>75990245</v>
      </c>
      <c r="AN705">
        <v>-63</v>
      </c>
      <c r="AO705">
        <v>-21231</v>
      </c>
      <c r="AP705">
        <v>580</v>
      </c>
      <c r="AQ705">
        <v>195460</v>
      </c>
      <c r="AR705">
        <v>76169186</v>
      </c>
    </row>
    <row r="706" spans="5:44" x14ac:dyDescent="0.25">
      <c r="E706">
        <v>15</v>
      </c>
      <c r="F706">
        <v>703</v>
      </c>
      <c r="G706">
        <f>B2+TRUNC(32*E706*SIN(36/E706))</f>
        <v>-248</v>
      </c>
      <c r="H706">
        <f t="shared" si="51"/>
        <v>-62</v>
      </c>
      <c r="I706">
        <f t="shared" si="52"/>
        <v>-20894</v>
      </c>
      <c r="J706">
        <f>C2+TRUNC(32*E706*COS(36/E706))</f>
        <v>1613</v>
      </c>
      <c r="K706">
        <f t="shared" si="53"/>
        <v>403</v>
      </c>
      <c r="L706">
        <f t="shared" si="54"/>
        <v>135811</v>
      </c>
      <c r="M706">
        <f t="shared" si="55"/>
        <v>18158139</v>
      </c>
      <c r="P706">
        <v>-53</v>
      </c>
      <c r="Q706">
        <v>-17861</v>
      </c>
      <c r="R706">
        <v>582</v>
      </c>
      <c r="S706">
        <v>196134</v>
      </c>
      <c r="T706">
        <v>76444329</v>
      </c>
      <c r="V706">
        <v>574</v>
      </c>
      <c r="W706">
        <v>193438</v>
      </c>
      <c r="X706">
        <v>-106</v>
      </c>
      <c r="Y706">
        <v>-35722</v>
      </c>
      <c r="Z706">
        <v>76077247</v>
      </c>
      <c r="AB706">
        <v>530</v>
      </c>
      <c r="AC706">
        <v>178610</v>
      </c>
      <c r="AD706">
        <v>-243</v>
      </c>
      <c r="AE706">
        <v>-81891</v>
      </c>
      <c r="AF706">
        <v>76037562</v>
      </c>
      <c r="AH706">
        <v>-442</v>
      </c>
      <c r="AI706">
        <v>-148954</v>
      </c>
      <c r="AJ706">
        <v>381</v>
      </c>
      <c r="AK706">
        <v>128397</v>
      </c>
      <c r="AL706">
        <v>76051934</v>
      </c>
      <c r="AN706">
        <v>-112</v>
      </c>
      <c r="AO706">
        <v>-37744</v>
      </c>
      <c r="AP706">
        <v>573</v>
      </c>
      <c r="AQ706">
        <v>193101</v>
      </c>
      <c r="AR706">
        <v>76380468</v>
      </c>
    </row>
    <row r="707" spans="5:44" x14ac:dyDescent="0.25">
      <c r="E707">
        <v>15</v>
      </c>
      <c r="F707">
        <v>704</v>
      </c>
      <c r="G707">
        <f>B2+TRUNC(32*E707*SIN(37/E707))</f>
        <v>-273</v>
      </c>
      <c r="H707">
        <f t="shared" si="51"/>
        <v>-69</v>
      </c>
      <c r="I707">
        <f t="shared" si="52"/>
        <v>-23253</v>
      </c>
      <c r="J707">
        <f>C2+TRUNC(32*E707*COS(37/E707))</f>
        <v>1592</v>
      </c>
      <c r="K707">
        <f t="shared" si="53"/>
        <v>398</v>
      </c>
      <c r="L707">
        <f t="shared" si="54"/>
        <v>134126</v>
      </c>
      <c r="M707">
        <f t="shared" si="55"/>
        <v>17425521</v>
      </c>
      <c r="P707">
        <v>111</v>
      </c>
      <c r="Q707">
        <v>37407</v>
      </c>
      <c r="R707">
        <v>574</v>
      </c>
      <c r="S707">
        <v>193438</v>
      </c>
      <c r="T707">
        <v>76766139</v>
      </c>
      <c r="V707">
        <v>581</v>
      </c>
      <c r="W707">
        <v>195797</v>
      </c>
      <c r="X707">
        <v>-51</v>
      </c>
      <c r="Y707">
        <v>-17187</v>
      </c>
      <c r="Z707">
        <v>76209771</v>
      </c>
      <c r="AB707">
        <v>568</v>
      </c>
      <c r="AC707">
        <v>191416</v>
      </c>
      <c r="AD707">
        <v>-138</v>
      </c>
      <c r="AE707">
        <v>-46506</v>
      </c>
      <c r="AF707">
        <v>76666891</v>
      </c>
      <c r="AH707">
        <v>-472</v>
      </c>
      <c r="AI707">
        <v>-159064</v>
      </c>
      <c r="AJ707">
        <v>343</v>
      </c>
      <c r="AK707">
        <v>115591</v>
      </c>
      <c r="AL707">
        <v>76077303</v>
      </c>
      <c r="AN707">
        <v>-213</v>
      </c>
      <c r="AO707">
        <v>-71781</v>
      </c>
      <c r="AP707">
        <v>544</v>
      </c>
      <c r="AQ707">
        <v>183328</v>
      </c>
      <c r="AR707">
        <v>76660307</v>
      </c>
    </row>
    <row r="708" spans="5:44" x14ac:dyDescent="0.25">
      <c r="E708">
        <v>15</v>
      </c>
      <c r="F708">
        <v>705</v>
      </c>
      <c r="G708">
        <f>B2+TRUNC(32*E708*SIN(38/E708))</f>
        <v>-298</v>
      </c>
      <c r="H708">
        <f t="shared" si="51"/>
        <v>-75</v>
      </c>
      <c r="I708">
        <f t="shared" si="52"/>
        <v>-25275</v>
      </c>
      <c r="J708">
        <f>C2+TRUNC(32*E708*COS(38/E708))</f>
        <v>1573</v>
      </c>
      <c r="K708">
        <f t="shared" si="53"/>
        <v>393</v>
      </c>
      <c r="L708">
        <f t="shared" si="54"/>
        <v>132441</v>
      </c>
      <c r="M708">
        <f t="shared" si="55"/>
        <v>16818305</v>
      </c>
      <c r="P708">
        <v>52</v>
      </c>
      <c r="Q708">
        <v>17524</v>
      </c>
      <c r="R708">
        <v>582</v>
      </c>
      <c r="S708">
        <v>196134</v>
      </c>
      <c r="T708">
        <v>76800460</v>
      </c>
      <c r="V708">
        <v>584</v>
      </c>
      <c r="W708">
        <v>196808</v>
      </c>
      <c r="X708">
        <v>-3</v>
      </c>
      <c r="Y708">
        <v>-1011</v>
      </c>
      <c r="Z708">
        <v>76233210</v>
      </c>
      <c r="AB708">
        <v>475</v>
      </c>
      <c r="AC708">
        <v>160075</v>
      </c>
      <c r="AD708">
        <v>-341</v>
      </c>
      <c r="AE708">
        <v>-114917</v>
      </c>
      <c r="AF708">
        <v>76671682</v>
      </c>
      <c r="AH708">
        <v>-503</v>
      </c>
      <c r="AI708">
        <v>-169511</v>
      </c>
      <c r="AJ708">
        <v>297</v>
      </c>
      <c r="AK708">
        <v>100089</v>
      </c>
      <c r="AL708">
        <v>76078698</v>
      </c>
      <c r="AN708">
        <v>-268</v>
      </c>
      <c r="AO708">
        <v>-90316</v>
      </c>
      <c r="AP708">
        <v>520</v>
      </c>
      <c r="AQ708">
        <v>175240</v>
      </c>
      <c r="AR708">
        <v>76693904</v>
      </c>
    </row>
    <row r="709" spans="5:44" x14ac:dyDescent="0.25">
      <c r="E709">
        <v>15</v>
      </c>
      <c r="F709">
        <v>706</v>
      </c>
      <c r="G709">
        <f>B2+TRUNC(32*E709*SIN(39/E709))</f>
        <v>-325</v>
      </c>
      <c r="H709">
        <f t="shared" si="51"/>
        <v>-82</v>
      </c>
      <c r="I709">
        <f t="shared" si="52"/>
        <v>-27634</v>
      </c>
      <c r="J709">
        <f>C2+TRUNC(32*E709*COS(39/E709))</f>
        <v>1555</v>
      </c>
      <c r="K709">
        <f t="shared" si="53"/>
        <v>388</v>
      </c>
      <c r="L709">
        <f t="shared" si="54"/>
        <v>130756</v>
      </c>
      <c r="M709">
        <f t="shared" si="55"/>
        <v>16304151</v>
      </c>
      <c r="P709">
        <v>100</v>
      </c>
      <c r="Q709">
        <v>33700</v>
      </c>
      <c r="R709">
        <v>576</v>
      </c>
      <c r="S709">
        <v>194112</v>
      </c>
      <c r="T709">
        <v>77008571</v>
      </c>
      <c r="V709">
        <v>555</v>
      </c>
      <c r="W709">
        <v>187035</v>
      </c>
      <c r="X709">
        <v>-181</v>
      </c>
      <c r="Y709">
        <v>-60997</v>
      </c>
      <c r="Z709">
        <v>76482860</v>
      </c>
      <c r="AB709">
        <v>508</v>
      </c>
      <c r="AC709">
        <v>171196</v>
      </c>
      <c r="AD709">
        <v>-290</v>
      </c>
      <c r="AE709">
        <v>-97730</v>
      </c>
      <c r="AF709">
        <v>76727060</v>
      </c>
      <c r="AH709">
        <v>-538</v>
      </c>
      <c r="AI709">
        <v>-181306</v>
      </c>
      <c r="AJ709">
        <v>228</v>
      </c>
      <c r="AK709">
        <v>76836</v>
      </c>
      <c r="AL709">
        <v>76550712</v>
      </c>
      <c r="AN709">
        <v>-258</v>
      </c>
      <c r="AO709">
        <v>-86946</v>
      </c>
      <c r="AP709">
        <v>525</v>
      </c>
      <c r="AQ709">
        <v>176925</v>
      </c>
      <c r="AR709">
        <v>76974035</v>
      </c>
    </row>
    <row r="710" spans="5:44" x14ac:dyDescent="0.25">
      <c r="E710">
        <v>15</v>
      </c>
      <c r="F710">
        <v>707</v>
      </c>
      <c r="G710">
        <f>B2+TRUNC(32*E710*SIN(40/E710))</f>
        <v>-353</v>
      </c>
      <c r="H710">
        <f t="shared" ref="H710:H773" si="56">FLOOR(G710/4,1)</f>
        <v>-89</v>
      </c>
      <c r="I710">
        <f t="shared" ref="I710:I773" si="57">H710*337</f>
        <v>-29993</v>
      </c>
      <c r="J710">
        <f>C2+TRUNC(32*E710*COS(40/E710))</f>
        <v>1540</v>
      </c>
      <c r="K710">
        <f t="shared" ref="K710:K773" si="58">FLOOR(J710/4,1)</f>
        <v>385</v>
      </c>
      <c r="L710">
        <f t="shared" ref="L710:L773" si="59">K710*337</f>
        <v>129745</v>
      </c>
      <c r="M710">
        <f t="shared" si="55"/>
        <v>15951511</v>
      </c>
      <c r="P710">
        <v>65</v>
      </c>
      <c r="Q710">
        <v>21905</v>
      </c>
      <c r="R710">
        <v>582</v>
      </c>
      <c r="S710">
        <v>196134</v>
      </c>
      <c r="T710">
        <v>77094159</v>
      </c>
      <c r="V710">
        <v>584</v>
      </c>
      <c r="W710">
        <v>196808</v>
      </c>
      <c r="X710">
        <v>7</v>
      </c>
      <c r="Y710">
        <v>2359</v>
      </c>
      <c r="Z710">
        <v>76648512</v>
      </c>
      <c r="AB710">
        <v>551</v>
      </c>
      <c r="AC710">
        <v>185687</v>
      </c>
      <c r="AD710">
        <v>-195</v>
      </c>
      <c r="AE710">
        <v>-65715</v>
      </c>
      <c r="AF710">
        <v>76733002</v>
      </c>
      <c r="AH710">
        <v>-520</v>
      </c>
      <c r="AI710">
        <v>-175240</v>
      </c>
      <c r="AJ710">
        <v>268</v>
      </c>
      <c r="AK710">
        <v>90316</v>
      </c>
      <c r="AL710">
        <v>76585013</v>
      </c>
      <c r="AN710">
        <v>-226</v>
      </c>
      <c r="AO710">
        <v>-76162</v>
      </c>
      <c r="AP710">
        <v>540</v>
      </c>
      <c r="AQ710">
        <v>181980</v>
      </c>
      <c r="AR710">
        <v>77047525</v>
      </c>
    </row>
    <row r="711" spans="5:44" x14ac:dyDescent="0.25">
      <c r="E711">
        <v>15</v>
      </c>
      <c r="F711">
        <v>708</v>
      </c>
      <c r="G711">
        <f>B2+TRUNC(32*E711*SIN(41/E711))</f>
        <v>-382</v>
      </c>
      <c r="H711">
        <f t="shared" si="56"/>
        <v>-96</v>
      </c>
      <c r="I711">
        <f t="shared" si="57"/>
        <v>-32352</v>
      </c>
      <c r="J711">
        <f>C2+TRUNC(32*E711*COS(41/E711))</f>
        <v>1526</v>
      </c>
      <c r="K711">
        <f t="shared" si="58"/>
        <v>381</v>
      </c>
      <c r="L711">
        <f t="shared" si="59"/>
        <v>128397</v>
      </c>
      <c r="M711">
        <f t="shared" si="55"/>
        <v>15676531</v>
      </c>
      <c r="P711">
        <v>89</v>
      </c>
      <c r="Q711">
        <v>29993</v>
      </c>
      <c r="R711">
        <v>579</v>
      </c>
      <c r="S711">
        <v>195123</v>
      </c>
      <c r="T711">
        <v>77215446</v>
      </c>
      <c r="V711">
        <v>568</v>
      </c>
      <c r="W711">
        <v>191416</v>
      </c>
      <c r="X711">
        <v>-139</v>
      </c>
      <c r="Y711">
        <v>-46843</v>
      </c>
      <c r="Z711">
        <v>76662996</v>
      </c>
      <c r="AB711">
        <v>566</v>
      </c>
      <c r="AC711">
        <v>190742</v>
      </c>
      <c r="AD711">
        <v>-149</v>
      </c>
      <c r="AE711">
        <v>-50213</v>
      </c>
      <c r="AF711">
        <v>76930412</v>
      </c>
      <c r="AH711">
        <v>-484</v>
      </c>
      <c r="AI711">
        <v>-163108</v>
      </c>
      <c r="AJ711">
        <v>328</v>
      </c>
      <c r="AK711">
        <v>110536</v>
      </c>
      <c r="AL711">
        <v>76694156</v>
      </c>
      <c r="AN711">
        <v>-248</v>
      </c>
      <c r="AO711">
        <v>-83576</v>
      </c>
      <c r="AP711">
        <v>530</v>
      </c>
      <c r="AQ711">
        <v>178610</v>
      </c>
      <c r="AR711">
        <v>77136451</v>
      </c>
    </row>
    <row r="712" spans="5:44" x14ac:dyDescent="0.25">
      <c r="E712">
        <v>15</v>
      </c>
      <c r="F712">
        <v>709</v>
      </c>
      <c r="G712">
        <f>B2+TRUNC(32*E712*SIN(42/E712))</f>
        <v>-412</v>
      </c>
      <c r="H712">
        <f t="shared" si="56"/>
        <v>-103</v>
      </c>
      <c r="I712">
        <f t="shared" si="57"/>
        <v>-34711</v>
      </c>
      <c r="J712">
        <f>C2+TRUNC(32*E712*COS(42/E712))</f>
        <v>1514</v>
      </c>
      <c r="K712">
        <f t="shared" si="58"/>
        <v>378</v>
      </c>
      <c r="L712">
        <f t="shared" si="59"/>
        <v>127386</v>
      </c>
      <c r="M712">
        <f t="shared" si="55"/>
        <v>15516540</v>
      </c>
      <c r="P712">
        <v>77</v>
      </c>
      <c r="Q712">
        <v>25949</v>
      </c>
      <c r="R712">
        <v>580</v>
      </c>
      <c r="S712">
        <v>195460</v>
      </c>
      <c r="T712">
        <v>77244411</v>
      </c>
      <c r="V712">
        <v>545</v>
      </c>
      <c r="W712">
        <v>183665</v>
      </c>
      <c r="X712">
        <v>-213</v>
      </c>
      <c r="Y712">
        <v>-71781</v>
      </c>
      <c r="Z712">
        <v>76687178</v>
      </c>
      <c r="AB712">
        <v>482</v>
      </c>
      <c r="AC712">
        <v>162434</v>
      </c>
      <c r="AD712">
        <v>-332</v>
      </c>
      <c r="AE712">
        <v>-111884</v>
      </c>
      <c r="AF712">
        <v>76933107</v>
      </c>
      <c r="AH712">
        <v>-551</v>
      </c>
      <c r="AI712">
        <v>-185687</v>
      </c>
      <c r="AJ712">
        <v>198</v>
      </c>
      <c r="AK712">
        <v>66726</v>
      </c>
      <c r="AL712">
        <v>76767541</v>
      </c>
      <c r="AN712">
        <v>-237</v>
      </c>
      <c r="AO712">
        <v>-79869</v>
      </c>
      <c r="AP712">
        <v>535</v>
      </c>
      <c r="AQ712">
        <v>180295</v>
      </c>
      <c r="AR712">
        <v>77191068</v>
      </c>
    </row>
    <row r="713" spans="5:44" x14ac:dyDescent="0.25">
      <c r="E713">
        <v>15</v>
      </c>
      <c r="F713">
        <v>710</v>
      </c>
      <c r="G713">
        <f>B2+TRUNC(32*E713*SIN(43/E713))</f>
        <v>-442</v>
      </c>
      <c r="H713">
        <f t="shared" si="56"/>
        <v>-111</v>
      </c>
      <c r="I713">
        <f t="shared" si="57"/>
        <v>-37407</v>
      </c>
      <c r="J713">
        <f>C2+TRUNC(32*E713*COS(43/E713))</f>
        <v>1505</v>
      </c>
      <c r="K713">
        <f t="shared" si="58"/>
        <v>376</v>
      </c>
      <c r="L713">
        <f t="shared" si="59"/>
        <v>126712</v>
      </c>
      <c r="M713">
        <f t="shared" si="55"/>
        <v>15496995</v>
      </c>
      <c r="P713">
        <v>-90</v>
      </c>
      <c r="Q713">
        <v>-30330</v>
      </c>
      <c r="R713">
        <v>579</v>
      </c>
      <c r="S713">
        <v>195123</v>
      </c>
      <c r="T713">
        <v>77345777</v>
      </c>
      <c r="V713">
        <v>580</v>
      </c>
      <c r="W713">
        <v>195460</v>
      </c>
      <c r="X713">
        <v>-70</v>
      </c>
      <c r="Y713">
        <v>-23590</v>
      </c>
      <c r="Z713">
        <v>76730003</v>
      </c>
      <c r="AB713">
        <v>502</v>
      </c>
      <c r="AC713">
        <v>169174</v>
      </c>
      <c r="AD713">
        <v>-302</v>
      </c>
      <c r="AE713">
        <v>-101774</v>
      </c>
      <c r="AF713">
        <v>77060306</v>
      </c>
      <c r="AH713">
        <v>-467</v>
      </c>
      <c r="AI713">
        <v>-157379</v>
      </c>
      <c r="AJ713">
        <v>354</v>
      </c>
      <c r="AK713">
        <v>119298</v>
      </c>
      <c r="AL713">
        <v>77074689</v>
      </c>
      <c r="AN713">
        <v>-76</v>
      </c>
      <c r="AO713">
        <v>-25612</v>
      </c>
      <c r="AP713">
        <v>581</v>
      </c>
      <c r="AQ713">
        <v>195797</v>
      </c>
      <c r="AR713">
        <v>77254030</v>
      </c>
    </row>
    <row r="714" spans="5:44" x14ac:dyDescent="0.25">
      <c r="E714">
        <v>15</v>
      </c>
      <c r="F714">
        <v>711</v>
      </c>
      <c r="G714">
        <f>B2+TRUNC(32*E714*SIN(44/E714))</f>
        <v>-473</v>
      </c>
      <c r="H714">
        <f t="shared" si="56"/>
        <v>-119</v>
      </c>
      <c r="I714">
        <f t="shared" si="57"/>
        <v>-40103</v>
      </c>
      <c r="J714">
        <f>C2+TRUNC(32*E714*COS(44/E714))</f>
        <v>1497</v>
      </c>
      <c r="K714">
        <f t="shared" si="58"/>
        <v>374</v>
      </c>
      <c r="L714">
        <f t="shared" si="59"/>
        <v>126038</v>
      </c>
      <c r="M714">
        <f t="shared" si="55"/>
        <v>15551829</v>
      </c>
      <c r="P714">
        <v>31</v>
      </c>
      <c r="Q714">
        <v>10447</v>
      </c>
      <c r="R714">
        <v>585</v>
      </c>
      <c r="S714">
        <v>197145</v>
      </c>
      <c r="T714">
        <v>77449574</v>
      </c>
      <c r="V714">
        <v>561</v>
      </c>
      <c r="W714">
        <v>189057</v>
      </c>
      <c r="X714">
        <v>-168</v>
      </c>
      <c r="Y714">
        <v>-56616</v>
      </c>
      <c r="Z714">
        <v>77077723</v>
      </c>
      <c r="AB714">
        <v>489</v>
      </c>
      <c r="AC714">
        <v>164793</v>
      </c>
      <c r="AD714">
        <v>-323</v>
      </c>
      <c r="AE714">
        <v>-108851</v>
      </c>
      <c r="AF714">
        <v>77087191</v>
      </c>
      <c r="AH714">
        <v>-534</v>
      </c>
      <c r="AI714">
        <v>-179958</v>
      </c>
      <c r="AJ714">
        <v>242</v>
      </c>
      <c r="AK714">
        <v>81554</v>
      </c>
      <c r="AL714">
        <v>77186205</v>
      </c>
      <c r="AN714">
        <v>-194</v>
      </c>
      <c r="AO714">
        <v>-65378</v>
      </c>
      <c r="AP714">
        <v>553</v>
      </c>
      <c r="AQ714">
        <v>186361</v>
      </c>
      <c r="AR714">
        <v>77464557</v>
      </c>
    </row>
    <row r="715" spans="5:44" x14ac:dyDescent="0.25">
      <c r="E715">
        <v>15</v>
      </c>
      <c r="F715">
        <v>712</v>
      </c>
      <c r="G715">
        <f>B2+TRUNC(32*E715*SIN(45/E715))</f>
        <v>-505</v>
      </c>
      <c r="H715">
        <f t="shared" si="56"/>
        <v>-127</v>
      </c>
      <c r="I715">
        <f t="shared" si="57"/>
        <v>-42799</v>
      </c>
      <c r="J715">
        <f>C2+TRUNC(32*E715*COS(45/E715))</f>
        <v>1491</v>
      </c>
      <c r="K715">
        <f t="shared" si="58"/>
        <v>372</v>
      </c>
      <c r="L715">
        <f t="shared" si="59"/>
        <v>125364</v>
      </c>
      <c r="M715">
        <f t="shared" ref="M715:M778" si="60">TRUNC((G715^2+J715^2)^2/390625)</f>
        <v>15720983</v>
      </c>
      <c r="P715">
        <v>-30</v>
      </c>
      <c r="Q715">
        <v>-10110</v>
      </c>
      <c r="R715">
        <v>586</v>
      </c>
      <c r="S715">
        <v>197482</v>
      </c>
      <c r="T715">
        <v>77679460</v>
      </c>
      <c r="V715">
        <v>584</v>
      </c>
      <c r="W715">
        <v>196808</v>
      </c>
      <c r="X715">
        <v>-40</v>
      </c>
      <c r="Y715">
        <v>-13480</v>
      </c>
      <c r="Z715">
        <v>77192615</v>
      </c>
      <c r="AB715">
        <v>556</v>
      </c>
      <c r="AC715">
        <v>187372</v>
      </c>
      <c r="AD715">
        <v>-183</v>
      </c>
      <c r="AE715">
        <v>-61671</v>
      </c>
      <c r="AF715">
        <v>77142831</v>
      </c>
      <c r="AH715">
        <v>-528</v>
      </c>
      <c r="AI715">
        <v>-177936</v>
      </c>
      <c r="AJ715">
        <v>255</v>
      </c>
      <c r="AK715">
        <v>85935</v>
      </c>
      <c r="AL715">
        <v>77225147</v>
      </c>
      <c r="AN715">
        <v>-136</v>
      </c>
      <c r="AO715">
        <v>-45832</v>
      </c>
      <c r="AP715">
        <v>571</v>
      </c>
      <c r="AQ715">
        <v>192427</v>
      </c>
      <c r="AR715">
        <v>77703153</v>
      </c>
    </row>
    <row r="716" spans="5:44" x14ac:dyDescent="0.25">
      <c r="E716">
        <v>15</v>
      </c>
      <c r="F716">
        <v>713</v>
      </c>
      <c r="G716">
        <f>B2+TRUNC(32*E716*SIN(46/E716))</f>
        <v>-537</v>
      </c>
      <c r="H716">
        <f t="shared" si="56"/>
        <v>-135</v>
      </c>
      <c r="I716">
        <f t="shared" si="57"/>
        <v>-45495</v>
      </c>
      <c r="J716">
        <f>C2+TRUNC(32*E716*COS(46/E716))</f>
        <v>1488</v>
      </c>
      <c r="K716">
        <f t="shared" si="58"/>
        <v>372</v>
      </c>
      <c r="L716">
        <f t="shared" si="59"/>
        <v>125364</v>
      </c>
      <c r="M716">
        <f t="shared" si="60"/>
        <v>16032182</v>
      </c>
      <c r="P716">
        <v>-76</v>
      </c>
      <c r="Q716">
        <v>-25612</v>
      </c>
      <c r="R716">
        <v>582</v>
      </c>
      <c r="S716">
        <v>196134</v>
      </c>
      <c r="T716">
        <v>78173239</v>
      </c>
      <c r="V716">
        <v>565</v>
      </c>
      <c r="W716">
        <v>190405</v>
      </c>
      <c r="X716">
        <v>-154</v>
      </c>
      <c r="Y716">
        <v>-51898</v>
      </c>
      <c r="Z716">
        <v>77295578</v>
      </c>
      <c r="AB716">
        <v>563</v>
      </c>
      <c r="AC716">
        <v>189731</v>
      </c>
      <c r="AD716">
        <v>-160</v>
      </c>
      <c r="AE716">
        <v>-53920</v>
      </c>
      <c r="AF716">
        <v>77216824</v>
      </c>
      <c r="AH716">
        <v>-548</v>
      </c>
      <c r="AI716">
        <v>-184676</v>
      </c>
      <c r="AJ716">
        <v>210</v>
      </c>
      <c r="AK716">
        <v>70770</v>
      </c>
      <c r="AL716">
        <v>77829885</v>
      </c>
      <c r="AN716">
        <v>-90</v>
      </c>
      <c r="AO716">
        <v>-30330</v>
      </c>
      <c r="AP716">
        <v>580</v>
      </c>
      <c r="AQ716">
        <v>195460</v>
      </c>
      <c r="AR716">
        <v>78151540</v>
      </c>
    </row>
    <row r="717" spans="5:44" x14ac:dyDescent="0.25">
      <c r="E717">
        <v>15</v>
      </c>
      <c r="F717">
        <v>714</v>
      </c>
      <c r="G717">
        <f>B2+TRUNC(32*E717*SIN(47/E717))</f>
        <v>-569</v>
      </c>
      <c r="H717">
        <f t="shared" si="56"/>
        <v>-143</v>
      </c>
      <c r="I717">
        <f t="shared" si="57"/>
        <v>-48191</v>
      </c>
      <c r="J717">
        <f>C2+TRUNC(32*E717*COS(47/E717))</f>
        <v>1487</v>
      </c>
      <c r="K717">
        <f t="shared" si="58"/>
        <v>371</v>
      </c>
      <c r="L717">
        <f t="shared" si="59"/>
        <v>125027</v>
      </c>
      <c r="M717">
        <f t="shared" si="60"/>
        <v>16450227</v>
      </c>
      <c r="P717">
        <v>-110</v>
      </c>
      <c r="Q717">
        <v>-37070</v>
      </c>
      <c r="R717">
        <v>577</v>
      </c>
      <c r="S717">
        <v>194449</v>
      </c>
      <c r="T717">
        <v>78253725</v>
      </c>
      <c r="V717">
        <v>551</v>
      </c>
      <c r="W717">
        <v>185687</v>
      </c>
      <c r="X717">
        <v>-202</v>
      </c>
      <c r="Y717">
        <v>-68074</v>
      </c>
      <c r="Z717">
        <v>77723266</v>
      </c>
      <c r="AB717">
        <v>495</v>
      </c>
      <c r="AC717">
        <v>166815</v>
      </c>
      <c r="AD717">
        <v>-313</v>
      </c>
      <c r="AE717">
        <v>-105481</v>
      </c>
      <c r="AF717">
        <v>77223038</v>
      </c>
      <c r="AH717">
        <v>-461</v>
      </c>
      <c r="AI717">
        <v>-155357</v>
      </c>
      <c r="AJ717">
        <v>363</v>
      </c>
      <c r="AK717">
        <v>122331</v>
      </c>
      <c r="AL717">
        <v>77929657</v>
      </c>
      <c r="AN717">
        <v>-56</v>
      </c>
      <c r="AO717">
        <v>-18872</v>
      </c>
      <c r="AP717">
        <v>585</v>
      </c>
      <c r="AQ717">
        <v>197145</v>
      </c>
      <c r="AR717">
        <v>78167553</v>
      </c>
    </row>
    <row r="718" spans="5:44" x14ac:dyDescent="0.25">
      <c r="E718">
        <v>15</v>
      </c>
      <c r="F718">
        <v>715</v>
      </c>
      <c r="G718">
        <f>B2+TRUNC(32*E718*SIN(48/E718))</f>
        <v>-600</v>
      </c>
      <c r="H718">
        <f t="shared" si="56"/>
        <v>-150</v>
      </c>
      <c r="I718">
        <f t="shared" si="57"/>
        <v>-50550</v>
      </c>
      <c r="J718">
        <f>C2+TRUNC(32*E718*COS(48/E718))</f>
        <v>1487</v>
      </c>
      <c r="K718">
        <f t="shared" si="58"/>
        <v>371</v>
      </c>
      <c r="L718">
        <f t="shared" si="59"/>
        <v>125027</v>
      </c>
      <c r="M718">
        <f t="shared" si="60"/>
        <v>16923929</v>
      </c>
      <c r="P718">
        <v>-47</v>
      </c>
      <c r="Q718">
        <v>-15839</v>
      </c>
      <c r="R718">
        <v>586</v>
      </c>
      <c r="S718">
        <v>197482</v>
      </c>
      <c r="T718">
        <v>78512103</v>
      </c>
      <c r="V718">
        <v>586</v>
      </c>
      <c r="W718">
        <v>197482</v>
      </c>
      <c r="X718">
        <v>-29</v>
      </c>
      <c r="Y718">
        <v>-9773</v>
      </c>
      <c r="Z718">
        <v>77911324</v>
      </c>
      <c r="AB718">
        <v>560</v>
      </c>
      <c r="AC718">
        <v>188720</v>
      </c>
      <c r="AD718">
        <v>-171</v>
      </c>
      <c r="AE718">
        <v>-57627</v>
      </c>
      <c r="AF718">
        <v>77282946</v>
      </c>
      <c r="AH718">
        <v>-519</v>
      </c>
      <c r="AI718">
        <v>-174903</v>
      </c>
      <c r="AJ718">
        <v>276</v>
      </c>
      <c r="AK718">
        <v>93012</v>
      </c>
      <c r="AL718">
        <v>78082756</v>
      </c>
      <c r="AN718">
        <v>-120</v>
      </c>
      <c r="AO718">
        <v>-40440</v>
      </c>
      <c r="AP718">
        <v>576</v>
      </c>
      <c r="AQ718">
        <v>194112</v>
      </c>
      <c r="AR718">
        <v>78482589</v>
      </c>
    </row>
    <row r="719" spans="5:44" x14ac:dyDescent="0.25">
      <c r="E719">
        <v>15</v>
      </c>
      <c r="F719">
        <v>716</v>
      </c>
      <c r="G719">
        <f>B2+TRUNC(32*E719*SIN(49/E719))</f>
        <v>-631</v>
      </c>
      <c r="H719">
        <f t="shared" si="56"/>
        <v>-158</v>
      </c>
      <c r="I719">
        <f t="shared" si="57"/>
        <v>-53246</v>
      </c>
      <c r="J719">
        <f>C2+TRUNC(32*E719*COS(49/E719))</f>
        <v>1490</v>
      </c>
      <c r="K719">
        <f t="shared" si="58"/>
        <v>372</v>
      </c>
      <c r="L719">
        <f t="shared" si="59"/>
        <v>125364</v>
      </c>
      <c r="M719">
        <f t="shared" si="60"/>
        <v>17549544</v>
      </c>
      <c r="P719">
        <v>-62</v>
      </c>
      <c r="Q719">
        <v>-20894</v>
      </c>
      <c r="R719">
        <v>585</v>
      </c>
      <c r="S719">
        <v>197145</v>
      </c>
      <c r="T719">
        <v>78607090</v>
      </c>
      <c r="V719">
        <v>572</v>
      </c>
      <c r="W719">
        <v>192764</v>
      </c>
      <c r="X719">
        <v>-132</v>
      </c>
      <c r="Y719">
        <v>-44484</v>
      </c>
      <c r="Z719">
        <v>78155699</v>
      </c>
      <c r="AB719">
        <v>545</v>
      </c>
      <c r="AC719">
        <v>183665</v>
      </c>
      <c r="AD719">
        <v>-216</v>
      </c>
      <c r="AE719">
        <v>-72792</v>
      </c>
      <c r="AF719">
        <v>77385998</v>
      </c>
      <c r="AH719">
        <v>-491</v>
      </c>
      <c r="AI719">
        <v>-165467</v>
      </c>
      <c r="AJ719">
        <v>324</v>
      </c>
      <c r="AK719">
        <v>109188</v>
      </c>
      <c r="AL719">
        <v>78149475</v>
      </c>
      <c r="AN719">
        <v>-105</v>
      </c>
      <c r="AO719">
        <v>-35385</v>
      </c>
      <c r="AP719">
        <v>579</v>
      </c>
      <c r="AQ719">
        <v>195123</v>
      </c>
      <c r="AR719">
        <v>78637961</v>
      </c>
    </row>
    <row r="720" spans="5:44" x14ac:dyDescent="0.25">
      <c r="E720">
        <v>15</v>
      </c>
      <c r="F720">
        <v>717</v>
      </c>
      <c r="G720">
        <f>B2+TRUNC(32*E720*SIN(50/E720))</f>
        <v>-663</v>
      </c>
      <c r="H720">
        <f t="shared" si="56"/>
        <v>-166</v>
      </c>
      <c r="I720">
        <f t="shared" si="57"/>
        <v>-55942</v>
      </c>
      <c r="J720">
        <f>C2+TRUNC(32*E720*COS(50/E720))</f>
        <v>1495</v>
      </c>
      <c r="K720">
        <f t="shared" si="58"/>
        <v>373</v>
      </c>
      <c r="L720">
        <f t="shared" si="59"/>
        <v>125701</v>
      </c>
      <c r="M720">
        <f t="shared" si="60"/>
        <v>18312839</v>
      </c>
      <c r="P720">
        <v>23</v>
      </c>
      <c r="Q720">
        <v>7751</v>
      </c>
      <c r="R720">
        <v>588</v>
      </c>
      <c r="S720">
        <v>198156</v>
      </c>
      <c r="T720">
        <v>78725018</v>
      </c>
      <c r="V720">
        <v>582</v>
      </c>
      <c r="W720">
        <v>196134</v>
      </c>
      <c r="X720">
        <v>-78</v>
      </c>
      <c r="Y720">
        <v>-26286</v>
      </c>
      <c r="Z720">
        <v>78163167</v>
      </c>
      <c r="AB720">
        <v>519</v>
      </c>
      <c r="AC720">
        <v>174903</v>
      </c>
      <c r="AD720">
        <v>-272</v>
      </c>
      <c r="AE720">
        <v>-91664</v>
      </c>
      <c r="AF720">
        <v>77430228</v>
      </c>
      <c r="AH720">
        <v>-479</v>
      </c>
      <c r="AI720">
        <v>-161423</v>
      </c>
      <c r="AJ720">
        <v>340</v>
      </c>
      <c r="AK720">
        <v>114580</v>
      </c>
      <c r="AL720">
        <v>78176719</v>
      </c>
      <c r="AN720">
        <v>-208</v>
      </c>
      <c r="AO720">
        <v>-70096</v>
      </c>
      <c r="AP720">
        <v>550</v>
      </c>
      <c r="AQ720">
        <v>185350</v>
      </c>
      <c r="AR720">
        <v>78677467</v>
      </c>
    </row>
    <row r="721" spans="5:44" x14ac:dyDescent="0.25">
      <c r="E721">
        <v>15</v>
      </c>
      <c r="F721">
        <v>718</v>
      </c>
      <c r="G721">
        <f>B2+TRUNC(32*E721*SIN(51/E721))</f>
        <v>-694</v>
      </c>
      <c r="H721">
        <f t="shared" si="56"/>
        <v>-174</v>
      </c>
      <c r="I721">
        <f t="shared" si="57"/>
        <v>-58638</v>
      </c>
      <c r="J721">
        <f>C2+TRUNC(32*E721*COS(51/E721))</f>
        <v>1502</v>
      </c>
      <c r="K721">
        <f t="shared" si="58"/>
        <v>375</v>
      </c>
      <c r="L721">
        <f t="shared" si="59"/>
        <v>126375</v>
      </c>
      <c r="M721">
        <f t="shared" si="60"/>
        <v>19186362</v>
      </c>
      <c r="P721">
        <v>45</v>
      </c>
      <c r="Q721">
        <v>15165</v>
      </c>
      <c r="R721">
        <v>587</v>
      </c>
      <c r="S721">
        <v>197819</v>
      </c>
      <c r="T721">
        <v>78747251</v>
      </c>
      <c r="V721">
        <v>585</v>
      </c>
      <c r="W721">
        <v>197145</v>
      </c>
      <c r="X721">
        <v>-58</v>
      </c>
      <c r="Y721">
        <v>-19546</v>
      </c>
      <c r="Z721">
        <v>78270796</v>
      </c>
      <c r="AB721">
        <v>525</v>
      </c>
      <c r="AC721">
        <v>176925</v>
      </c>
      <c r="AD721">
        <v>-267</v>
      </c>
      <c r="AE721">
        <v>-89979</v>
      </c>
      <c r="AF721">
        <v>78690382</v>
      </c>
      <c r="AH721">
        <v>-440</v>
      </c>
      <c r="AI721">
        <v>-148280</v>
      </c>
      <c r="AJ721">
        <v>390</v>
      </c>
      <c r="AK721">
        <v>131430</v>
      </c>
      <c r="AL721">
        <v>78221458</v>
      </c>
      <c r="AN721">
        <v>-187</v>
      </c>
      <c r="AO721">
        <v>-63019</v>
      </c>
      <c r="AP721">
        <v>558</v>
      </c>
      <c r="AQ721">
        <v>188046</v>
      </c>
      <c r="AR721">
        <v>78734899</v>
      </c>
    </row>
    <row r="722" spans="5:44" x14ac:dyDescent="0.25">
      <c r="E722">
        <v>15</v>
      </c>
      <c r="F722">
        <v>719</v>
      </c>
      <c r="G722">
        <f>B2+TRUNC(32*E722*SIN(52/E722))</f>
        <v>-725</v>
      </c>
      <c r="H722">
        <f t="shared" si="56"/>
        <v>-182</v>
      </c>
      <c r="I722">
        <f t="shared" si="57"/>
        <v>-61334</v>
      </c>
      <c r="J722">
        <f>C2+TRUNC(32*E722*COS(52/E722))</f>
        <v>1512</v>
      </c>
      <c r="K722">
        <f t="shared" si="58"/>
        <v>378</v>
      </c>
      <c r="L722">
        <f t="shared" si="59"/>
        <v>127386</v>
      </c>
      <c r="M722">
        <f t="shared" si="60"/>
        <v>20239474</v>
      </c>
      <c r="P722">
        <v>-23</v>
      </c>
      <c r="Q722">
        <v>-7751</v>
      </c>
      <c r="R722">
        <v>588</v>
      </c>
      <c r="S722">
        <v>198156</v>
      </c>
      <c r="T722">
        <v>78966569</v>
      </c>
      <c r="V722">
        <v>588</v>
      </c>
      <c r="W722">
        <v>198156</v>
      </c>
      <c r="X722">
        <v>-18</v>
      </c>
      <c r="Y722">
        <v>-6066</v>
      </c>
      <c r="Z722">
        <v>78621362</v>
      </c>
      <c r="AB722">
        <v>544</v>
      </c>
      <c r="AC722">
        <v>183328</v>
      </c>
      <c r="AD722">
        <v>-224</v>
      </c>
      <c r="AE722">
        <v>-75488</v>
      </c>
      <c r="AF722">
        <v>78726295</v>
      </c>
      <c r="AH722">
        <v>-456</v>
      </c>
      <c r="AI722">
        <v>-153672</v>
      </c>
      <c r="AJ722">
        <v>372</v>
      </c>
      <c r="AK722">
        <v>125364</v>
      </c>
      <c r="AL722">
        <v>78545593</v>
      </c>
      <c r="AN722">
        <v>-143</v>
      </c>
      <c r="AO722">
        <v>-48191</v>
      </c>
      <c r="AP722">
        <v>571</v>
      </c>
      <c r="AQ722">
        <v>192427</v>
      </c>
      <c r="AR722">
        <v>78939102</v>
      </c>
    </row>
    <row r="723" spans="5:44" x14ac:dyDescent="0.25">
      <c r="E723">
        <v>15</v>
      </c>
      <c r="F723">
        <v>720</v>
      </c>
      <c r="G723">
        <f>B2+TRUNC(32*E723*SIN(53/E723))</f>
        <v>-755</v>
      </c>
      <c r="H723">
        <f t="shared" si="56"/>
        <v>-189</v>
      </c>
      <c r="I723">
        <f t="shared" si="57"/>
        <v>-63693</v>
      </c>
      <c r="J723">
        <f>C2+TRUNC(32*E723*COS(53/E723))</f>
        <v>1523</v>
      </c>
      <c r="K723">
        <f t="shared" si="58"/>
        <v>380</v>
      </c>
      <c r="L723">
        <f t="shared" si="59"/>
        <v>128060</v>
      </c>
      <c r="M723">
        <f t="shared" si="60"/>
        <v>21374777</v>
      </c>
      <c r="P723">
        <v>-98</v>
      </c>
      <c r="Q723">
        <v>-33026</v>
      </c>
      <c r="R723">
        <v>581</v>
      </c>
      <c r="S723">
        <v>195797</v>
      </c>
      <c r="T723">
        <v>79339038</v>
      </c>
      <c r="V723">
        <v>557</v>
      </c>
      <c r="W723">
        <v>187709</v>
      </c>
      <c r="X723">
        <v>-190</v>
      </c>
      <c r="Y723">
        <v>-64030</v>
      </c>
      <c r="Z723">
        <v>78655755</v>
      </c>
      <c r="AB723">
        <v>514</v>
      </c>
      <c r="AC723">
        <v>173218</v>
      </c>
      <c r="AD723">
        <v>-286</v>
      </c>
      <c r="AE723">
        <v>-96382</v>
      </c>
      <c r="AF723">
        <v>78738789</v>
      </c>
      <c r="AH723">
        <v>-545</v>
      </c>
      <c r="AI723">
        <v>-183665</v>
      </c>
      <c r="AJ723">
        <v>223</v>
      </c>
      <c r="AK723">
        <v>75151</v>
      </c>
      <c r="AL723">
        <v>78726295</v>
      </c>
      <c r="AN723">
        <v>-69</v>
      </c>
      <c r="AO723">
        <v>-23253</v>
      </c>
      <c r="AP723">
        <v>585</v>
      </c>
      <c r="AQ723">
        <v>197145</v>
      </c>
      <c r="AR723">
        <v>79304724</v>
      </c>
    </row>
    <row r="724" spans="5:44" x14ac:dyDescent="0.25">
      <c r="E724">
        <v>15</v>
      </c>
      <c r="F724">
        <v>721</v>
      </c>
      <c r="G724">
        <f>B2+TRUNC(32*E724*SIN(54/E724))</f>
        <v>-784</v>
      </c>
      <c r="H724">
        <f t="shared" si="56"/>
        <v>-196</v>
      </c>
      <c r="I724">
        <f t="shared" si="57"/>
        <v>-66052</v>
      </c>
      <c r="J724">
        <f>C2+TRUNC(32*E724*COS(54/E724))</f>
        <v>1536</v>
      </c>
      <c r="K724">
        <f t="shared" si="58"/>
        <v>384</v>
      </c>
      <c r="L724">
        <f t="shared" si="59"/>
        <v>129408</v>
      </c>
      <c r="M724">
        <f t="shared" si="60"/>
        <v>22641639</v>
      </c>
      <c r="P724">
        <v>59</v>
      </c>
      <c r="Q724">
        <v>19883</v>
      </c>
      <c r="R724">
        <v>587</v>
      </c>
      <c r="S724">
        <v>197819</v>
      </c>
      <c r="T724">
        <v>79537002</v>
      </c>
      <c r="V724">
        <v>576</v>
      </c>
      <c r="W724">
        <v>194112</v>
      </c>
      <c r="X724">
        <v>-125</v>
      </c>
      <c r="Y724">
        <v>-42125</v>
      </c>
      <c r="Z724">
        <v>79168111</v>
      </c>
      <c r="AB724">
        <v>552</v>
      </c>
      <c r="AC724">
        <v>186024</v>
      </c>
      <c r="AD724">
        <v>-203</v>
      </c>
      <c r="AE724">
        <v>-68411</v>
      </c>
      <c r="AF724">
        <v>78793743</v>
      </c>
      <c r="AH724">
        <v>-517</v>
      </c>
      <c r="AI724">
        <v>-174229</v>
      </c>
      <c r="AJ724">
        <v>284</v>
      </c>
      <c r="AK724">
        <v>95708</v>
      </c>
      <c r="AL724">
        <v>79118007</v>
      </c>
      <c r="AN724">
        <v>-221</v>
      </c>
      <c r="AO724">
        <v>-74477</v>
      </c>
      <c r="AP724">
        <v>547</v>
      </c>
      <c r="AQ724">
        <v>184339</v>
      </c>
      <c r="AR724">
        <v>79514372</v>
      </c>
    </row>
    <row r="725" spans="5:44" x14ac:dyDescent="0.25">
      <c r="E725">
        <v>15</v>
      </c>
      <c r="F725">
        <v>722</v>
      </c>
      <c r="G725">
        <f>B2+TRUNC(32*E725*SIN(55/E725))</f>
        <v>-812</v>
      </c>
      <c r="H725">
        <f t="shared" si="56"/>
        <v>-203</v>
      </c>
      <c r="I725">
        <f t="shared" si="57"/>
        <v>-68411</v>
      </c>
      <c r="J725">
        <f>C2+TRUNC(32*E725*COS(55/E725))</f>
        <v>1551</v>
      </c>
      <c r="K725">
        <f t="shared" si="58"/>
        <v>387</v>
      </c>
      <c r="L725">
        <f t="shared" si="59"/>
        <v>130419</v>
      </c>
      <c r="M725">
        <f t="shared" si="60"/>
        <v>24048352</v>
      </c>
      <c r="P725">
        <v>15</v>
      </c>
      <c r="Q725">
        <v>5055</v>
      </c>
      <c r="R725">
        <v>590</v>
      </c>
      <c r="S725">
        <v>198830</v>
      </c>
      <c r="T725">
        <v>79660337</v>
      </c>
      <c r="V725">
        <v>562</v>
      </c>
      <c r="W725">
        <v>189394</v>
      </c>
      <c r="X725">
        <v>-177</v>
      </c>
      <c r="Y725">
        <v>-59649</v>
      </c>
      <c r="Z725">
        <v>79205699</v>
      </c>
      <c r="AB725">
        <v>509</v>
      </c>
      <c r="AC725">
        <v>171533</v>
      </c>
      <c r="AD725">
        <v>-299</v>
      </c>
      <c r="AE725">
        <v>-100763</v>
      </c>
      <c r="AF725">
        <v>79498422</v>
      </c>
      <c r="AH725">
        <v>-496</v>
      </c>
      <c r="AI725">
        <v>-167152</v>
      </c>
      <c r="AJ725">
        <v>318</v>
      </c>
      <c r="AK725">
        <v>107166</v>
      </c>
      <c r="AL725">
        <v>79119801</v>
      </c>
      <c r="AN725">
        <v>-150</v>
      </c>
      <c r="AO725">
        <v>-50550</v>
      </c>
      <c r="AP725">
        <v>571</v>
      </c>
      <c r="AQ725">
        <v>192427</v>
      </c>
      <c r="AR725">
        <v>79545278</v>
      </c>
    </row>
    <row r="726" spans="5:44" x14ac:dyDescent="0.25">
      <c r="E726">
        <v>15</v>
      </c>
      <c r="F726">
        <v>723</v>
      </c>
      <c r="G726">
        <f>B2+TRUNC(32*E726*SIN(56/E726))</f>
        <v>-839</v>
      </c>
      <c r="H726">
        <f t="shared" si="56"/>
        <v>-210</v>
      </c>
      <c r="I726">
        <f t="shared" si="57"/>
        <v>-70770</v>
      </c>
      <c r="J726">
        <f>C2+TRUNC(32*E726*COS(56/E726))</f>
        <v>1568</v>
      </c>
      <c r="K726">
        <f t="shared" si="58"/>
        <v>392</v>
      </c>
      <c r="L726">
        <f t="shared" si="59"/>
        <v>132104</v>
      </c>
      <c r="M726">
        <f t="shared" si="60"/>
        <v>25604328</v>
      </c>
      <c r="P726">
        <v>-15</v>
      </c>
      <c r="Q726">
        <v>-5055</v>
      </c>
      <c r="R726">
        <v>590</v>
      </c>
      <c r="S726">
        <v>198830</v>
      </c>
      <c r="T726">
        <v>79777994</v>
      </c>
      <c r="V726">
        <v>570</v>
      </c>
      <c r="W726">
        <v>192090</v>
      </c>
      <c r="X726">
        <v>-148</v>
      </c>
      <c r="Y726">
        <v>-49876</v>
      </c>
      <c r="Z726">
        <v>79211509</v>
      </c>
      <c r="AB726">
        <v>543</v>
      </c>
      <c r="AC726">
        <v>182991</v>
      </c>
      <c r="AD726">
        <v>-231</v>
      </c>
      <c r="AE726">
        <v>-77847</v>
      </c>
      <c r="AF726">
        <v>79586524</v>
      </c>
      <c r="AH726">
        <v>-528</v>
      </c>
      <c r="AI726">
        <v>-177936</v>
      </c>
      <c r="AJ726">
        <v>263</v>
      </c>
      <c r="AK726">
        <v>88631</v>
      </c>
      <c r="AL726">
        <v>79164694</v>
      </c>
      <c r="AN726">
        <v>-180</v>
      </c>
      <c r="AO726">
        <v>-60660</v>
      </c>
      <c r="AP726">
        <v>562</v>
      </c>
      <c r="AQ726">
        <v>189394</v>
      </c>
      <c r="AR726">
        <v>79606395</v>
      </c>
    </row>
    <row r="727" spans="5:44" x14ac:dyDescent="0.25">
      <c r="E727">
        <v>15</v>
      </c>
      <c r="F727">
        <v>724</v>
      </c>
      <c r="G727">
        <f>B2+TRUNC(32*E727*SIN(57/E727))</f>
        <v>-865</v>
      </c>
      <c r="H727">
        <f t="shared" si="56"/>
        <v>-217</v>
      </c>
      <c r="I727">
        <f t="shared" si="57"/>
        <v>-73129</v>
      </c>
      <c r="J727">
        <f>C2+TRUNC(32*E727*COS(57/E727))</f>
        <v>1587</v>
      </c>
      <c r="K727">
        <f t="shared" si="58"/>
        <v>396</v>
      </c>
      <c r="L727">
        <f t="shared" si="59"/>
        <v>133452</v>
      </c>
      <c r="M727">
        <f t="shared" si="60"/>
        <v>27320174</v>
      </c>
      <c r="P727">
        <v>107</v>
      </c>
      <c r="Q727">
        <v>36059</v>
      </c>
      <c r="R727">
        <v>581</v>
      </c>
      <c r="S727">
        <v>195797</v>
      </c>
      <c r="T727">
        <v>79877147</v>
      </c>
      <c r="V727">
        <v>583</v>
      </c>
      <c r="W727">
        <v>196471</v>
      </c>
      <c r="X727">
        <v>-86</v>
      </c>
      <c r="Y727">
        <v>-28982</v>
      </c>
      <c r="Z727">
        <v>79287057</v>
      </c>
      <c r="AB727">
        <v>558</v>
      </c>
      <c r="AC727">
        <v>188046</v>
      </c>
      <c r="AD727">
        <v>-191</v>
      </c>
      <c r="AE727">
        <v>-64367</v>
      </c>
      <c r="AF727">
        <v>79591206</v>
      </c>
      <c r="AH727">
        <v>-450</v>
      </c>
      <c r="AI727">
        <v>-151650</v>
      </c>
      <c r="AJ727">
        <v>381</v>
      </c>
      <c r="AK727">
        <v>128397</v>
      </c>
      <c r="AL727">
        <v>79180953</v>
      </c>
      <c r="AN727">
        <v>-266</v>
      </c>
      <c r="AO727">
        <v>-89642</v>
      </c>
      <c r="AP727">
        <v>527</v>
      </c>
      <c r="AQ727">
        <v>177599</v>
      </c>
      <c r="AR727">
        <v>79828220</v>
      </c>
    </row>
    <row r="728" spans="5:44" x14ac:dyDescent="0.25">
      <c r="E728">
        <v>15</v>
      </c>
      <c r="F728">
        <v>725</v>
      </c>
      <c r="G728">
        <f>B2+TRUNC(32*E728*SIN(58/E728))</f>
        <v>-890</v>
      </c>
      <c r="H728">
        <f t="shared" si="56"/>
        <v>-223</v>
      </c>
      <c r="I728">
        <f t="shared" si="57"/>
        <v>-75151</v>
      </c>
      <c r="J728">
        <f>C2+TRUNC(32*E728*COS(58/E728))</f>
        <v>1607</v>
      </c>
      <c r="K728">
        <f t="shared" si="58"/>
        <v>401</v>
      </c>
      <c r="L728">
        <f t="shared" si="59"/>
        <v>135137</v>
      </c>
      <c r="M728">
        <f t="shared" si="60"/>
        <v>29152207</v>
      </c>
      <c r="P728">
        <v>72</v>
      </c>
      <c r="Q728">
        <v>24264</v>
      </c>
      <c r="R728">
        <v>586</v>
      </c>
      <c r="S728">
        <v>197482</v>
      </c>
      <c r="T728">
        <v>79916076</v>
      </c>
      <c r="V728">
        <v>589</v>
      </c>
      <c r="W728">
        <v>198493</v>
      </c>
      <c r="X728">
        <v>-8</v>
      </c>
      <c r="Y728">
        <v>-2696</v>
      </c>
      <c r="Z728">
        <v>79305208</v>
      </c>
      <c r="AB728">
        <v>530</v>
      </c>
      <c r="AC728">
        <v>178610</v>
      </c>
      <c r="AD728">
        <v>-260</v>
      </c>
      <c r="AE728">
        <v>-87620</v>
      </c>
      <c r="AF728">
        <v>79594946</v>
      </c>
      <c r="AH728">
        <v>-541</v>
      </c>
      <c r="AI728">
        <v>-182317</v>
      </c>
      <c r="AJ728">
        <v>236</v>
      </c>
      <c r="AK728">
        <v>79532</v>
      </c>
      <c r="AL728">
        <v>79222702</v>
      </c>
      <c r="AN728">
        <v>-234</v>
      </c>
      <c r="AO728">
        <v>-78858</v>
      </c>
      <c r="AP728">
        <v>543</v>
      </c>
      <c r="AQ728">
        <v>182991</v>
      </c>
      <c r="AR728">
        <v>79939993</v>
      </c>
    </row>
    <row r="729" spans="5:44" x14ac:dyDescent="0.25">
      <c r="E729">
        <v>15</v>
      </c>
      <c r="F729">
        <v>726</v>
      </c>
      <c r="G729">
        <f>B2+TRUNC(32*E729*SIN(59/E729))</f>
        <v>-913</v>
      </c>
      <c r="H729">
        <f t="shared" si="56"/>
        <v>-229</v>
      </c>
      <c r="I729">
        <f t="shared" si="57"/>
        <v>-77173</v>
      </c>
      <c r="J729">
        <f>C2+TRUNC(32*E729*COS(59/E729))</f>
        <v>1629</v>
      </c>
      <c r="K729">
        <f t="shared" si="58"/>
        <v>407</v>
      </c>
      <c r="L729">
        <f t="shared" si="59"/>
        <v>137159</v>
      </c>
      <c r="M729">
        <f t="shared" si="60"/>
        <v>31131221</v>
      </c>
      <c r="P729">
        <v>96</v>
      </c>
      <c r="Q729">
        <v>32352</v>
      </c>
      <c r="R729">
        <v>583</v>
      </c>
      <c r="S729">
        <v>196471</v>
      </c>
      <c r="T729">
        <v>80027022</v>
      </c>
      <c r="V729">
        <v>567</v>
      </c>
      <c r="W729">
        <v>191079</v>
      </c>
      <c r="X729">
        <v>-163</v>
      </c>
      <c r="Y729">
        <v>-54931</v>
      </c>
      <c r="Z729">
        <v>79522590</v>
      </c>
      <c r="AB729">
        <v>483</v>
      </c>
      <c r="AC729">
        <v>162771</v>
      </c>
      <c r="AD729">
        <v>-340</v>
      </c>
      <c r="AE729">
        <v>-114580</v>
      </c>
      <c r="AF729">
        <v>79838370</v>
      </c>
      <c r="AH729">
        <v>-474</v>
      </c>
      <c r="AI729">
        <v>-159738</v>
      </c>
      <c r="AJ729">
        <v>351</v>
      </c>
      <c r="AK729">
        <v>118287</v>
      </c>
      <c r="AL729">
        <v>79470863</v>
      </c>
      <c r="AN729">
        <v>-245</v>
      </c>
      <c r="AO729">
        <v>-82565</v>
      </c>
      <c r="AP729">
        <v>538</v>
      </c>
      <c r="AQ729">
        <v>181306</v>
      </c>
      <c r="AR729">
        <v>79982114</v>
      </c>
    </row>
    <row r="730" spans="5:44" x14ac:dyDescent="0.25">
      <c r="E730">
        <v>15</v>
      </c>
      <c r="F730">
        <v>727</v>
      </c>
      <c r="G730">
        <f>B2+TRUNC(32*E730*SIN(60/E730))</f>
        <v>-935</v>
      </c>
      <c r="H730">
        <f t="shared" si="56"/>
        <v>-234</v>
      </c>
      <c r="I730">
        <f t="shared" si="57"/>
        <v>-78858</v>
      </c>
      <c r="J730">
        <f>C2+TRUNC(32*E730*COS(60/E730))</f>
        <v>1653</v>
      </c>
      <c r="K730">
        <f t="shared" si="58"/>
        <v>413</v>
      </c>
      <c r="L730">
        <f t="shared" si="59"/>
        <v>139181</v>
      </c>
      <c r="M730">
        <f t="shared" si="60"/>
        <v>33299990</v>
      </c>
      <c r="P730">
        <v>84</v>
      </c>
      <c r="Q730">
        <v>28308</v>
      </c>
      <c r="R730">
        <v>585</v>
      </c>
      <c r="S730">
        <v>197145</v>
      </c>
      <c r="T730">
        <v>80124697</v>
      </c>
      <c r="V730">
        <v>588</v>
      </c>
      <c r="W730">
        <v>198156</v>
      </c>
      <c r="X730">
        <v>-47</v>
      </c>
      <c r="Y730">
        <v>-15839</v>
      </c>
      <c r="Z730">
        <v>79592434</v>
      </c>
      <c r="AB730">
        <v>573</v>
      </c>
      <c r="AC730">
        <v>193101</v>
      </c>
      <c r="AD730">
        <v>-144</v>
      </c>
      <c r="AE730">
        <v>-48528</v>
      </c>
      <c r="AF730">
        <v>79853239</v>
      </c>
      <c r="AH730">
        <v>-535</v>
      </c>
      <c r="AI730">
        <v>-180295</v>
      </c>
      <c r="AJ730">
        <v>249</v>
      </c>
      <c r="AK730">
        <v>83913</v>
      </c>
      <c r="AL730">
        <v>79518510</v>
      </c>
      <c r="AN730">
        <v>-256</v>
      </c>
      <c r="AO730">
        <v>-86272</v>
      </c>
      <c r="AP730">
        <v>533</v>
      </c>
      <c r="AQ730">
        <v>179621</v>
      </c>
      <c r="AR730">
        <v>79992502</v>
      </c>
    </row>
    <row r="731" spans="5:44" x14ac:dyDescent="0.25">
      <c r="E731">
        <v>15</v>
      </c>
      <c r="F731">
        <v>728</v>
      </c>
      <c r="G731">
        <f>B2+TRUNC(32*E731*SIN(61/E731))</f>
        <v>-955</v>
      </c>
      <c r="H731">
        <f t="shared" si="56"/>
        <v>-239</v>
      </c>
      <c r="I731">
        <f t="shared" si="57"/>
        <v>-80543</v>
      </c>
      <c r="J731">
        <f>C2+TRUNC(32*E731*COS(61/E731))</f>
        <v>1678</v>
      </c>
      <c r="K731">
        <f t="shared" si="58"/>
        <v>419</v>
      </c>
      <c r="L731">
        <f t="shared" si="59"/>
        <v>141203</v>
      </c>
      <c r="M731">
        <f t="shared" si="60"/>
        <v>35573284</v>
      </c>
      <c r="P731">
        <v>-85</v>
      </c>
      <c r="Q731">
        <v>-28645</v>
      </c>
      <c r="R731">
        <v>585</v>
      </c>
      <c r="S731">
        <v>197145</v>
      </c>
      <c r="T731">
        <v>80239543</v>
      </c>
      <c r="V731">
        <v>590</v>
      </c>
      <c r="W731">
        <v>198830</v>
      </c>
      <c r="X731">
        <v>2</v>
      </c>
      <c r="Y731">
        <v>674</v>
      </c>
      <c r="Z731">
        <v>79819214</v>
      </c>
      <c r="AB731">
        <v>503</v>
      </c>
      <c r="AC731">
        <v>169511</v>
      </c>
      <c r="AD731">
        <v>-310</v>
      </c>
      <c r="AE731">
        <v>-104470</v>
      </c>
      <c r="AF731">
        <v>79917592</v>
      </c>
      <c r="AH731">
        <v>-444</v>
      </c>
      <c r="AI731">
        <v>-149628</v>
      </c>
      <c r="AJ731">
        <v>389</v>
      </c>
      <c r="AK731">
        <v>131093</v>
      </c>
      <c r="AL731">
        <v>79740785</v>
      </c>
      <c r="AN731">
        <v>-83</v>
      </c>
      <c r="AO731">
        <v>-27971</v>
      </c>
      <c r="AP731">
        <v>585</v>
      </c>
      <c r="AQ731">
        <v>197145</v>
      </c>
      <c r="AR731">
        <v>80105764</v>
      </c>
    </row>
    <row r="732" spans="5:44" x14ac:dyDescent="0.25">
      <c r="E732">
        <v>15</v>
      </c>
      <c r="F732">
        <v>729</v>
      </c>
      <c r="G732">
        <f>B2+TRUNC(32*E732*SIN(62/E732))</f>
        <v>-973</v>
      </c>
      <c r="H732">
        <f t="shared" si="56"/>
        <v>-244</v>
      </c>
      <c r="I732">
        <f t="shared" si="57"/>
        <v>-82228</v>
      </c>
      <c r="J732">
        <f>C2+TRUNC(32*E732*COS(62/E732))</f>
        <v>1704</v>
      </c>
      <c r="K732">
        <f t="shared" si="58"/>
        <v>426</v>
      </c>
      <c r="L732">
        <f t="shared" si="59"/>
        <v>143562</v>
      </c>
      <c r="M732">
        <f t="shared" si="60"/>
        <v>37952400</v>
      </c>
      <c r="P732">
        <v>-7</v>
      </c>
      <c r="Q732">
        <v>-2359</v>
      </c>
      <c r="R732">
        <v>591</v>
      </c>
      <c r="S732">
        <v>199167</v>
      </c>
      <c r="T732">
        <v>80242381</v>
      </c>
      <c r="V732">
        <v>552</v>
      </c>
      <c r="W732">
        <v>186024</v>
      </c>
      <c r="X732">
        <v>-210</v>
      </c>
      <c r="Y732">
        <v>-70770</v>
      </c>
      <c r="Z732">
        <v>79890532</v>
      </c>
      <c r="AB732">
        <v>496</v>
      </c>
      <c r="AC732">
        <v>167152</v>
      </c>
      <c r="AD732">
        <v>-321</v>
      </c>
      <c r="AE732">
        <v>-108177</v>
      </c>
      <c r="AF732">
        <v>79970237</v>
      </c>
      <c r="AH732">
        <v>-514</v>
      </c>
      <c r="AI732">
        <v>-173218</v>
      </c>
      <c r="AJ732">
        <v>292</v>
      </c>
      <c r="AK732">
        <v>98404</v>
      </c>
      <c r="AL732">
        <v>79916419</v>
      </c>
      <c r="AN732">
        <v>-173</v>
      </c>
      <c r="AO732">
        <v>-58301</v>
      </c>
      <c r="AP732">
        <v>565</v>
      </c>
      <c r="AQ732">
        <v>190405</v>
      </c>
      <c r="AR732">
        <v>80113240</v>
      </c>
    </row>
    <row r="733" spans="5:44" x14ac:dyDescent="0.25">
      <c r="E733">
        <v>15</v>
      </c>
      <c r="F733">
        <v>730</v>
      </c>
      <c r="G733">
        <f>B2+TRUNC(32*E733*SIN(63/E733))</f>
        <v>-990</v>
      </c>
      <c r="H733">
        <f t="shared" si="56"/>
        <v>-248</v>
      </c>
      <c r="I733">
        <f t="shared" si="57"/>
        <v>-83576</v>
      </c>
      <c r="J733">
        <f>C2+TRUNC(32*E733*COS(63/E733))</f>
        <v>1731</v>
      </c>
      <c r="K733">
        <f t="shared" si="58"/>
        <v>432</v>
      </c>
      <c r="L733">
        <f t="shared" si="59"/>
        <v>145584</v>
      </c>
      <c r="M733">
        <f t="shared" si="60"/>
        <v>40479339</v>
      </c>
      <c r="P733">
        <v>7</v>
      </c>
      <c r="Q733">
        <v>2359</v>
      </c>
      <c r="R733">
        <v>591</v>
      </c>
      <c r="S733">
        <v>199167</v>
      </c>
      <c r="T733">
        <v>80250551</v>
      </c>
      <c r="V733">
        <v>583</v>
      </c>
      <c r="W733">
        <v>196471</v>
      </c>
      <c r="X733">
        <v>-94</v>
      </c>
      <c r="Y733">
        <v>-31678</v>
      </c>
      <c r="Z733">
        <v>79921654</v>
      </c>
      <c r="AB733">
        <v>563</v>
      </c>
      <c r="AC733">
        <v>189731</v>
      </c>
      <c r="AD733">
        <v>-179</v>
      </c>
      <c r="AE733">
        <v>-60323</v>
      </c>
      <c r="AF733">
        <v>80004065</v>
      </c>
      <c r="AH733">
        <v>-555</v>
      </c>
      <c r="AI733">
        <v>-187035</v>
      </c>
      <c r="AJ733">
        <v>205</v>
      </c>
      <c r="AK733">
        <v>69085</v>
      </c>
      <c r="AL733">
        <v>79923285</v>
      </c>
      <c r="AN733">
        <v>-158</v>
      </c>
      <c r="AO733">
        <v>-53246</v>
      </c>
      <c r="AP733">
        <v>570</v>
      </c>
      <c r="AQ733">
        <v>192090</v>
      </c>
      <c r="AR733">
        <v>80146898</v>
      </c>
    </row>
    <row r="734" spans="5:44" x14ac:dyDescent="0.25">
      <c r="E734">
        <v>15</v>
      </c>
      <c r="F734">
        <v>731</v>
      </c>
      <c r="G734">
        <f>B2+TRUNC(32*E734*SIN(64/E734))</f>
        <v>-1005</v>
      </c>
      <c r="H734">
        <f t="shared" si="56"/>
        <v>-252</v>
      </c>
      <c r="I734">
        <f t="shared" si="57"/>
        <v>-84924</v>
      </c>
      <c r="J734">
        <f>C2+TRUNC(32*E734*COS(64/E734))</f>
        <v>1760</v>
      </c>
      <c r="K734">
        <f t="shared" si="58"/>
        <v>440</v>
      </c>
      <c r="L734">
        <f t="shared" si="59"/>
        <v>148280</v>
      </c>
      <c r="M734">
        <f t="shared" si="60"/>
        <v>43193812</v>
      </c>
      <c r="P734">
        <v>-40</v>
      </c>
      <c r="Q734">
        <v>-13480</v>
      </c>
      <c r="R734">
        <v>590</v>
      </c>
      <c r="S734">
        <v>198830</v>
      </c>
      <c r="T734">
        <v>80387520</v>
      </c>
      <c r="V734">
        <v>579</v>
      </c>
      <c r="W734">
        <v>195123</v>
      </c>
      <c r="X734">
        <v>-117</v>
      </c>
      <c r="Y734">
        <v>-39429</v>
      </c>
      <c r="Z734">
        <v>79923971</v>
      </c>
      <c r="AB734">
        <v>490</v>
      </c>
      <c r="AC734">
        <v>165130</v>
      </c>
      <c r="AD734">
        <v>-331</v>
      </c>
      <c r="AE734">
        <v>-111547</v>
      </c>
      <c r="AF734">
        <v>80011221</v>
      </c>
      <c r="AH734">
        <v>-502</v>
      </c>
      <c r="AI734">
        <v>-169174</v>
      </c>
      <c r="AJ734">
        <v>312</v>
      </c>
      <c r="AK734">
        <v>105144</v>
      </c>
      <c r="AL734">
        <v>79967576</v>
      </c>
      <c r="AN734">
        <v>-166</v>
      </c>
      <c r="AO734">
        <v>-55942</v>
      </c>
      <c r="AP734">
        <v>568</v>
      </c>
      <c r="AQ734">
        <v>191416</v>
      </c>
      <c r="AR734">
        <v>80380548</v>
      </c>
    </row>
    <row r="735" spans="5:44" x14ac:dyDescent="0.25">
      <c r="E735">
        <v>15</v>
      </c>
      <c r="F735">
        <v>732</v>
      </c>
      <c r="G735">
        <f>B2+TRUNC(32*E735*SIN(65/E735))</f>
        <v>-1017</v>
      </c>
      <c r="H735">
        <f t="shared" si="56"/>
        <v>-255</v>
      </c>
      <c r="I735">
        <f t="shared" si="57"/>
        <v>-85935</v>
      </c>
      <c r="J735">
        <f>C2+TRUNC(32*E735*COS(65/E735))</f>
        <v>1789</v>
      </c>
      <c r="K735">
        <f t="shared" si="58"/>
        <v>447</v>
      </c>
      <c r="L735">
        <f t="shared" si="59"/>
        <v>150639</v>
      </c>
      <c r="M735">
        <f t="shared" si="60"/>
        <v>45910056</v>
      </c>
      <c r="P735">
        <v>0</v>
      </c>
      <c r="Q735">
        <v>0</v>
      </c>
      <c r="R735">
        <v>592</v>
      </c>
      <c r="S735">
        <v>199504</v>
      </c>
      <c r="T735">
        <v>80494602</v>
      </c>
      <c r="V735">
        <v>587</v>
      </c>
      <c r="W735">
        <v>197819</v>
      </c>
      <c r="X735">
        <v>-66</v>
      </c>
      <c r="Y735">
        <v>-22242</v>
      </c>
      <c r="Z735">
        <v>80162512</v>
      </c>
      <c r="AB735">
        <v>570</v>
      </c>
      <c r="AC735">
        <v>192090</v>
      </c>
      <c r="AD735">
        <v>-156</v>
      </c>
      <c r="AE735">
        <v>-52572</v>
      </c>
      <c r="AF735">
        <v>80085746</v>
      </c>
      <c r="AH735">
        <v>-486</v>
      </c>
      <c r="AI735">
        <v>-163782</v>
      </c>
      <c r="AJ735">
        <v>336</v>
      </c>
      <c r="AK735">
        <v>113232</v>
      </c>
      <c r="AL735">
        <v>80019522</v>
      </c>
      <c r="AN735">
        <v>-128</v>
      </c>
      <c r="AO735">
        <v>-43136</v>
      </c>
      <c r="AP735">
        <v>578</v>
      </c>
      <c r="AQ735">
        <v>194786</v>
      </c>
      <c r="AR735">
        <v>80408523</v>
      </c>
    </row>
    <row r="736" spans="5:44" x14ac:dyDescent="0.25">
      <c r="E736">
        <v>15</v>
      </c>
      <c r="F736">
        <v>733</v>
      </c>
      <c r="G736">
        <f>B2+TRUNC(32*E736*SIN(66/E736))</f>
        <v>-1028</v>
      </c>
      <c r="H736">
        <f t="shared" si="56"/>
        <v>-257</v>
      </c>
      <c r="I736">
        <f t="shared" si="57"/>
        <v>-86609</v>
      </c>
      <c r="J736">
        <f>C2+TRUNC(32*E736*COS(66/E736))</f>
        <v>1819</v>
      </c>
      <c r="K736">
        <f t="shared" si="58"/>
        <v>454</v>
      </c>
      <c r="L736">
        <f t="shared" si="59"/>
        <v>152998</v>
      </c>
      <c r="M736">
        <f t="shared" si="60"/>
        <v>48788436</v>
      </c>
      <c r="P736">
        <v>38</v>
      </c>
      <c r="Q736">
        <v>12806</v>
      </c>
      <c r="R736">
        <v>591</v>
      </c>
      <c r="S736">
        <v>199167</v>
      </c>
      <c r="T736">
        <v>80632124</v>
      </c>
      <c r="V736">
        <v>581</v>
      </c>
      <c r="W736">
        <v>195797</v>
      </c>
      <c r="X736">
        <v>-110</v>
      </c>
      <c r="Y736">
        <v>-37070</v>
      </c>
      <c r="Z736">
        <v>80317300</v>
      </c>
      <c r="AB736">
        <v>567</v>
      </c>
      <c r="AC736">
        <v>191079</v>
      </c>
      <c r="AD736">
        <v>-167</v>
      </c>
      <c r="AE736">
        <v>-56279</v>
      </c>
      <c r="AF736">
        <v>80088180</v>
      </c>
      <c r="AH736">
        <v>-511</v>
      </c>
      <c r="AI736">
        <v>-172207</v>
      </c>
      <c r="AJ736">
        <v>299</v>
      </c>
      <c r="AK736">
        <v>100763</v>
      </c>
      <c r="AL736">
        <v>80238311</v>
      </c>
      <c r="AN736">
        <v>-202</v>
      </c>
      <c r="AO736">
        <v>-68074</v>
      </c>
      <c r="AP736">
        <v>556</v>
      </c>
      <c r="AQ736">
        <v>187372</v>
      </c>
      <c r="AR736">
        <v>80509417</v>
      </c>
    </row>
    <row r="737" spans="5:44" x14ac:dyDescent="0.25">
      <c r="E737">
        <v>15</v>
      </c>
      <c r="F737">
        <v>734</v>
      </c>
      <c r="G737">
        <f>B2+TRUNC(32*E737*SIN(67/E737))</f>
        <v>-1037</v>
      </c>
      <c r="H737">
        <f t="shared" si="56"/>
        <v>-260</v>
      </c>
      <c r="I737">
        <f t="shared" si="57"/>
        <v>-87620</v>
      </c>
      <c r="J737">
        <f>C2+TRUNC(32*E737*COS(67/E737))</f>
        <v>1850</v>
      </c>
      <c r="K737">
        <f t="shared" si="58"/>
        <v>462</v>
      </c>
      <c r="L737">
        <f t="shared" si="59"/>
        <v>155694</v>
      </c>
      <c r="M737">
        <f t="shared" si="60"/>
        <v>51790913</v>
      </c>
      <c r="P737">
        <v>-71</v>
      </c>
      <c r="Q737">
        <v>-23927</v>
      </c>
      <c r="R737">
        <v>588</v>
      </c>
      <c r="S737">
        <v>198156</v>
      </c>
      <c r="T737">
        <v>80728643</v>
      </c>
      <c r="V737">
        <v>583</v>
      </c>
      <c r="W737">
        <v>196471</v>
      </c>
      <c r="X737">
        <v>-102</v>
      </c>
      <c r="Y737">
        <v>-34374</v>
      </c>
      <c r="Z737">
        <v>80369360</v>
      </c>
      <c r="AB737">
        <v>541</v>
      </c>
      <c r="AC737">
        <v>182317</v>
      </c>
      <c r="AD737">
        <v>-239</v>
      </c>
      <c r="AE737">
        <v>-80543</v>
      </c>
      <c r="AF737">
        <v>80136040</v>
      </c>
      <c r="AH737">
        <v>-507</v>
      </c>
      <c r="AI737">
        <v>-170859</v>
      </c>
      <c r="AJ737">
        <v>306</v>
      </c>
      <c r="AK737">
        <v>103122</v>
      </c>
      <c r="AL737">
        <v>80317444</v>
      </c>
      <c r="AN737">
        <v>-97</v>
      </c>
      <c r="AO737">
        <v>-32689</v>
      </c>
      <c r="AP737">
        <v>584</v>
      </c>
      <c r="AQ737">
        <v>196808</v>
      </c>
      <c r="AR737">
        <v>80741381</v>
      </c>
    </row>
    <row r="738" spans="5:44" x14ac:dyDescent="0.25">
      <c r="E738">
        <v>15</v>
      </c>
      <c r="F738">
        <v>735</v>
      </c>
      <c r="G738">
        <f>B2+TRUNC(32*E738*SIN(68/E738))</f>
        <v>-1044</v>
      </c>
      <c r="H738">
        <f t="shared" si="56"/>
        <v>-261</v>
      </c>
      <c r="I738">
        <f t="shared" si="57"/>
        <v>-87957</v>
      </c>
      <c r="J738">
        <f>C2+TRUNC(32*E738*COS(68/E738))</f>
        <v>1881</v>
      </c>
      <c r="K738">
        <f t="shared" si="58"/>
        <v>470</v>
      </c>
      <c r="L738">
        <f t="shared" si="59"/>
        <v>158390</v>
      </c>
      <c r="M738">
        <f t="shared" si="60"/>
        <v>54833361</v>
      </c>
      <c r="P738">
        <v>-56</v>
      </c>
      <c r="Q738">
        <v>-18872</v>
      </c>
      <c r="R738">
        <v>590</v>
      </c>
      <c r="S738">
        <v>198830</v>
      </c>
      <c r="T738">
        <v>80959828</v>
      </c>
      <c r="V738">
        <v>591</v>
      </c>
      <c r="W738">
        <v>199167</v>
      </c>
      <c r="X738">
        <v>-36</v>
      </c>
      <c r="Y738">
        <v>-12132</v>
      </c>
      <c r="Z738">
        <v>80657814</v>
      </c>
      <c r="AB738">
        <v>534</v>
      </c>
      <c r="AC738">
        <v>179958</v>
      </c>
      <c r="AD738">
        <v>-254</v>
      </c>
      <c r="AE738">
        <v>-85598</v>
      </c>
      <c r="AF738">
        <v>80201711</v>
      </c>
      <c r="AH738">
        <v>-469</v>
      </c>
      <c r="AI738">
        <v>-158053</v>
      </c>
      <c r="AJ738">
        <v>361</v>
      </c>
      <c r="AK738">
        <v>121657</v>
      </c>
      <c r="AL738">
        <v>80552319</v>
      </c>
      <c r="AN738">
        <v>-112</v>
      </c>
      <c r="AO738">
        <v>-37744</v>
      </c>
      <c r="AP738">
        <v>582</v>
      </c>
      <c r="AQ738">
        <v>196134</v>
      </c>
      <c r="AR738">
        <v>80838598</v>
      </c>
    </row>
    <row r="739" spans="5:44" x14ac:dyDescent="0.25">
      <c r="E739">
        <v>15</v>
      </c>
      <c r="F739">
        <v>736</v>
      </c>
      <c r="G739">
        <f>B2+TRUNC(32*E739*SIN(69/E739))</f>
        <v>-1048</v>
      </c>
      <c r="H739">
        <f t="shared" si="56"/>
        <v>-262</v>
      </c>
      <c r="I739">
        <f t="shared" si="57"/>
        <v>-88294</v>
      </c>
      <c r="J739">
        <f>C2+TRUNC(32*E739*COS(69/E739))</f>
        <v>1913</v>
      </c>
      <c r="K739">
        <f t="shared" si="58"/>
        <v>478</v>
      </c>
      <c r="L739">
        <f t="shared" si="59"/>
        <v>161086</v>
      </c>
      <c r="M739">
        <f t="shared" si="60"/>
        <v>57951630</v>
      </c>
      <c r="P739">
        <v>-106</v>
      </c>
      <c r="Q739">
        <v>-35722</v>
      </c>
      <c r="R739">
        <v>584</v>
      </c>
      <c r="S739">
        <v>196808</v>
      </c>
      <c r="T739">
        <v>81422556</v>
      </c>
      <c r="V739">
        <v>558</v>
      </c>
      <c r="W739">
        <v>188046</v>
      </c>
      <c r="X739">
        <v>-198</v>
      </c>
      <c r="Y739">
        <v>-66726</v>
      </c>
      <c r="Z739">
        <v>80753573</v>
      </c>
      <c r="AB739">
        <v>538</v>
      </c>
      <c r="AC739">
        <v>181306</v>
      </c>
      <c r="AD739">
        <v>-247</v>
      </c>
      <c r="AE739">
        <v>-83239</v>
      </c>
      <c r="AF739">
        <v>80319709</v>
      </c>
      <c r="AH739">
        <v>-551</v>
      </c>
      <c r="AI739">
        <v>-185687</v>
      </c>
      <c r="AJ739">
        <v>217</v>
      </c>
      <c r="AK739">
        <v>73129</v>
      </c>
      <c r="AL739">
        <v>80748397</v>
      </c>
      <c r="AN739">
        <v>-62</v>
      </c>
      <c r="AO739">
        <v>-20894</v>
      </c>
      <c r="AP739">
        <v>590</v>
      </c>
      <c r="AQ739">
        <v>198830</v>
      </c>
      <c r="AR739">
        <v>81312059</v>
      </c>
    </row>
    <row r="740" spans="5:44" x14ac:dyDescent="0.25">
      <c r="E740">
        <v>15</v>
      </c>
      <c r="F740">
        <v>737</v>
      </c>
      <c r="G740">
        <f>B2+TRUNC(32*E740*SIN(70/E740))</f>
        <v>-1051</v>
      </c>
      <c r="H740">
        <f t="shared" si="56"/>
        <v>-263</v>
      </c>
      <c r="I740">
        <f t="shared" si="57"/>
        <v>-88631</v>
      </c>
      <c r="J740">
        <f>C2+TRUNC(32*E740*COS(70/E740))</f>
        <v>1945</v>
      </c>
      <c r="K740">
        <f t="shared" si="58"/>
        <v>486</v>
      </c>
      <c r="L740">
        <f t="shared" si="59"/>
        <v>163782</v>
      </c>
      <c r="M740">
        <f t="shared" si="60"/>
        <v>61155553</v>
      </c>
      <c r="P740">
        <v>52</v>
      </c>
      <c r="Q740">
        <v>17524</v>
      </c>
      <c r="R740">
        <v>592</v>
      </c>
      <c r="S740">
        <v>199504</v>
      </c>
      <c r="T740">
        <v>81777874</v>
      </c>
      <c r="V740">
        <v>575</v>
      </c>
      <c r="W740">
        <v>193775</v>
      </c>
      <c r="X740">
        <v>-142</v>
      </c>
      <c r="Y740">
        <v>-47854</v>
      </c>
      <c r="Z740">
        <v>80975953</v>
      </c>
      <c r="AB740">
        <v>553</v>
      </c>
      <c r="AC740">
        <v>186361</v>
      </c>
      <c r="AD740">
        <v>-211</v>
      </c>
      <c r="AE740">
        <v>-71107</v>
      </c>
      <c r="AF740">
        <v>80560102</v>
      </c>
      <c r="AH740">
        <v>-528</v>
      </c>
      <c r="AI740">
        <v>-177936</v>
      </c>
      <c r="AJ740">
        <v>271</v>
      </c>
      <c r="AK740">
        <v>91327</v>
      </c>
      <c r="AL740">
        <v>81003052</v>
      </c>
      <c r="AN740">
        <v>-216</v>
      </c>
      <c r="AO740">
        <v>-72792</v>
      </c>
      <c r="AP740">
        <v>553</v>
      </c>
      <c r="AQ740">
        <v>186361</v>
      </c>
      <c r="AR740">
        <v>81672198</v>
      </c>
    </row>
    <row r="741" spans="5:44" x14ac:dyDescent="0.25">
      <c r="E741">
        <v>15</v>
      </c>
      <c r="F741">
        <v>738</v>
      </c>
      <c r="G741">
        <f>B2+TRUNC(32*E741*SIN(71/E741))</f>
        <v>-1051</v>
      </c>
      <c r="H741">
        <f t="shared" si="56"/>
        <v>-263</v>
      </c>
      <c r="I741">
        <f t="shared" si="57"/>
        <v>-88631</v>
      </c>
      <c r="J741">
        <f>C2+TRUNC(32*E741*COS(71/E741))</f>
        <v>1976</v>
      </c>
      <c r="K741">
        <f t="shared" si="58"/>
        <v>494</v>
      </c>
      <c r="L741">
        <f t="shared" si="59"/>
        <v>166478</v>
      </c>
      <c r="M741">
        <f t="shared" si="60"/>
        <v>64235146</v>
      </c>
      <c r="P741">
        <v>-32</v>
      </c>
      <c r="Q741">
        <v>-10784</v>
      </c>
      <c r="R741">
        <v>593</v>
      </c>
      <c r="S741">
        <v>199841</v>
      </c>
      <c r="T741">
        <v>81924482</v>
      </c>
      <c r="V741">
        <v>564</v>
      </c>
      <c r="W741">
        <v>190068</v>
      </c>
      <c r="X741">
        <v>-186</v>
      </c>
      <c r="Y741">
        <v>-62682</v>
      </c>
      <c r="Z741">
        <v>81435463</v>
      </c>
      <c r="AB741">
        <v>521</v>
      </c>
      <c r="AC741">
        <v>175577</v>
      </c>
      <c r="AD741">
        <v>-281</v>
      </c>
      <c r="AE741">
        <v>-94697</v>
      </c>
      <c r="AF741">
        <v>80585839</v>
      </c>
      <c r="AH741">
        <v>-464</v>
      </c>
      <c r="AI741">
        <v>-156368</v>
      </c>
      <c r="AJ741">
        <v>371</v>
      </c>
      <c r="AK741">
        <v>125027</v>
      </c>
      <c r="AL741">
        <v>81398909</v>
      </c>
      <c r="AN741">
        <v>-136</v>
      </c>
      <c r="AO741">
        <v>-45832</v>
      </c>
      <c r="AP741">
        <v>579</v>
      </c>
      <c r="AQ741">
        <v>195123</v>
      </c>
      <c r="AR741">
        <v>81910811</v>
      </c>
    </row>
    <row r="742" spans="5:44" x14ac:dyDescent="0.25">
      <c r="E742">
        <v>15</v>
      </c>
      <c r="F742">
        <v>739</v>
      </c>
      <c r="G742">
        <f>B2+TRUNC(32*E742*SIN(72/E742))</f>
        <v>-1050</v>
      </c>
      <c r="H742">
        <f t="shared" si="56"/>
        <v>-263</v>
      </c>
      <c r="I742">
        <f t="shared" si="57"/>
        <v>-88631</v>
      </c>
      <c r="J742">
        <f>C2+TRUNC(32*E742*COS(72/E742))</f>
        <v>2007</v>
      </c>
      <c r="K742">
        <f t="shared" si="58"/>
        <v>501</v>
      </c>
      <c r="L742">
        <f t="shared" si="59"/>
        <v>168837</v>
      </c>
      <c r="M742">
        <f t="shared" si="60"/>
        <v>67385684</v>
      </c>
      <c r="P742">
        <v>31</v>
      </c>
      <c r="Q742">
        <v>10447</v>
      </c>
      <c r="R742">
        <v>594</v>
      </c>
      <c r="S742">
        <v>200178</v>
      </c>
      <c r="T742">
        <v>82040146</v>
      </c>
      <c r="V742">
        <v>593</v>
      </c>
      <c r="W742">
        <v>199841</v>
      </c>
      <c r="X742">
        <v>-25</v>
      </c>
      <c r="Y742">
        <v>-8425</v>
      </c>
      <c r="Z742">
        <v>81448112</v>
      </c>
      <c r="AB742">
        <v>516</v>
      </c>
      <c r="AC742">
        <v>173892</v>
      </c>
      <c r="AD742">
        <v>-295</v>
      </c>
      <c r="AE742">
        <v>-99415</v>
      </c>
      <c r="AF742">
        <v>81708698</v>
      </c>
      <c r="AH742">
        <v>-548</v>
      </c>
      <c r="AI742">
        <v>-184676</v>
      </c>
      <c r="AJ742">
        <v>230</v>
      </c>
      <c r="AK742">
        <v>77510</v>
      </c>
      <c r="AL742">
        <v>81538010</v>
      </c>
      <c r="AN742">
        <v>-196</v>
      </c>
      <c r="AO742">
        <v>-66052</v>
      </c>
      <c r="AP742">
        <v>561</v>
      </c>
      <c r="AQ742">
        <v>189057</v>
      </c>
      <c r="AR742">
        <v>81987142</v>
      </c>
    </row>
    <row r="743" spans="5:44" x14ac:dyDescent="0.25">
      <c r="E743">
        <v>15</v>
      </c>
      <c r="F743">
        <v>740</v>
      </c>
      <c r="G743">
        <f>B2+TRUNC(32*E743*SIN(73/E743))</f>
        <v>-1046</v>
      </c>
      <c r="H743">
        <f t="shared" si="56"/>
        <v>-262</v>
      </c>
      <c r="I743">
        <f t="shared" si="57"/>
        <v>-88294</v>
      </c>
      <c r="J743">
        <f>C2+TRUNC(32*E743*COS(73/E743))</f>
        <v>2039</v>
      </c>
      <c r="K743">
        <f t="shared" si="58"/>
        <v>509</v>
      </c>
      <c r="L743">
        <f t="shared" si="59"/>
        <v>171533</v>
      </c>
      <c r="M743">
        <f t="shared" si="60"/>
        <v>70604009</v>
      </c>
      <c r="P743">
        <v>-93</v>
      </c>
      <c r="Q743">
        <v>-31341</v>
      </c>
      <c r="R743">
        <v>588</v>
      </c>
      <c r="S743">
        <v>198156</v>
      </c>
      <c r="T743">
        <v>82266467</v>
      </c>
      <c r="V743">
        <v>573</v>
      </c>
      <c r="W743">
        <v>193101</v>
      </c>
      <c r="X743">
        <v>-158</v>
      </c>
      <c r="Y743">
        <v>-53246</v>
      </c>
      <c r="Z743">
        <v>81726344</v>
      </c>
      <c r="AB743">
        <v>560</v>
      </c>
      <c r="AC743">
        <v>188720</v>
      </c>
      <c r="AD743">
        <v>-199</v>
      </c>
      <c r="AE743">
        <v>-67063</v>
      </c>
      <c r="AF743">
        <v>81794427</v>
      </c>
      <c r="AH743">
        <v>-482</v>
      </c>
      <c r="AI743">
        <v>-162434</v>
      </c>
      <c r="AJ743">
        <v>348</v>
      </c>
      <c r="AK743">
        <v>117276</v>
      </c>
      <c r="AL743">
        <v>81608068</v>
      </c>
      <c r="AN743">
        <v>-76</v>
      </c>
      <c r="AO743">
        <v>-25612</v>
      </c>
      <c r="AP743">
        <v>590</v>
      </c>
      <c r="AQ743">
        <v>198830</v>
      </c>
      <c r="AR743">
        <v>82290878</v>
      </c>
    </row>
    <row r="744" spans="5:44" x14ac:dyDescent="0.25">
      <c r="E744">
        <v>15</v>
      </c>
      <c r="F744">
        <v>741</v>
      </c>
      <c r="G744">
        <f>B2+TRUNC(32*E744*SIN(74/E744))</f>
        <v>-1040</v>
      </c>
      <c r="H744">
        <f t="shared" si="56"/>
        <v>-260</v>
      </c>
      <c r="I744">
        <f t="shared" si="57"/>
        <v>-87620</v>
      </c>
      <c r="J744">
        <f>C2+TRUNC(32*E744*COS(74/E744))</f>
        <v>2071</v>
      </c>
      <c r="K744">
        <f t="shared" si="58"/>
        <v>517</v>
      </c>
      <c r="L744">
        <f t="shared" si="59"/>
        <v>174229</v>
      </c>
      <c r="M744">
        <f t="shared" si="60"/>
        <v>73840088</v>
      </c>
      <c r="P744">
        <v>66</v>
      </c>
      <c r="Q744">
        <v>22242</v>
      </c>
      <c r="R744">
        <v>592</v>
      </c>
      <c r="S744">
        <v>199504</v>
      </c>
      <c r="T744">
        <v>82523387</v>
      </c>
      <c r="V744">
        <v>589</v>
      </c>
      <c r="W744">
        <v>198493</v>
      </c>
      <c r="X744">
        <v>-74</v>
      </c>
      <c r="Y744">
        <v>-24938</v>
      </c>
      <c r="Z744">
        <v>81742718</v>
      </c>
      <c r="AB744">
        <v>527</v>
      </c>
      <c r="AC744">
        <v>177599</v>
      </c>
      <c r="AD744">
        <v>-276</v>
      </c>
      <c r="AE744">
        <v>-93012</v>
      </c>
      <c r="AF744">
        <v>82077366</v>
      </c>
      <c r="AH744">
        <v>-493</v>
      </c>
      <c r="AI744">
        <v>-166141</v>
      </c>
      <c r="AJ744">
        <v>332</v>
      </c>
      <c r="AK744">
        <v>111884</v>
      </c>
      <c r="AL744">
        <v>81676044</v>
      </c>
      <c r="AN744">
        <v>-229</v>
      </c>
      <c r="AO744">
        <v>-77173</v>
      </c>
      <c r="AP744">
        <v>549</v>
      </c>
      <c r="AQ744">
        <v>185013</v>
      </c>
      <c r="AR744">
        <v>82436434</v>
      </c>
    </row>
    <row r="745" spans="5:44" x14ac:dyDescent="0.25">
      <c r="E745">
        <v>15</v>
      </c>
      <c r="F745">
        <v>742</v>
      </c>
      <c r="G745">
        <f>B2+TRUNC(32*E745*SIN(75/E745))</f>
        <v>-1032</v>
      </c>
      <c r="H745">
        <f t="shared" si="56"/>
        <v>-258</v>
      </c>
      <c r="I745">
        <f t="shared" si="57"/>
        <v>-86946</v>
      </c>
      <c r="J745">
        <f>C2+TRUNC(32*E745*COS(75/E745))</f>
        <v>2102</v>
      </c>
      <c r="K745">
        <f t="shared" si="58"/>
        <v>525</v>
      </c>
      <c r="L745">
        <f t="shared" si="59"/>
        <v>176925</v>
      </c>
      <c r="M745">
        <f t="shared" si="60"/>
        <v>76974035</v>
      </c>
      <c r="P745">
        <v>79</v>
      </c>
      <c r="Q745">
        <v>26623</v>
      </c>
      <c r="R745">
        <v>591</v>
      </c>
      <c r="S745">
        <v>199167</v>
      </c>
      <c r="T745">
        <v>82834812</v>
      </c>
      <c r="V745">
        <v>569</v>
      </c>
      <c r="W745">
        <v>191753</v>
      </c>
      <c r="X745">
        <v>-172</v>
      </c>
      <c r="Y745">
        <v>-57964</v>
      </c>
      <c r="Z745">
        <v>81823458</v>
      </c>
      <c r="AB745">
        <v>553</v>
      </c>
      <c r="AC745">
        <v>186361</v>
      </c>
      <c r="AD745">
        <v>-219</v>
      </c>
      <c r="AE745">
        <v>-73803</v>
      </c>
      <c r="AF745">
        <v>82097922</v>
      </c>
      <c r="AH745">
        <v>-536</v>
      </c>
      <c r="AI745">
        <v>-180632</v>
      </c>
      <c r="AJ745">
        <v>257</v>
      </c>
      <c r="AK745">
        <v>86609</v>
      </c>
      <c r="AL745">
        <v>81754147</v>
      </c>
      <c r="AN745">
        <v>-241</v>
      </c>
      <c r="AO745">
        <v>-81217</v>
      </c>
      <c r="AP745">
        <v>545</v>
      </c>
      <c r="AQ745">
        <v>183665</v>
      </c>
      <c r="AR745">
        <v>82767985</v>
      </c>
    </row>
    <row r="746" spans="5:44" x14ac:dyDescent="0.25">
      <c r="E746">
        <v>15</v>
      </c>
      <c r="F746">
        <v>743</v>
      </c>
      <c r="G746">
        <f>B2+TRUNC(32*E746*SIN(76/E746))</f>
        <v>-1022</v>
      </c>
      <c r="H746">
        <f t="shared" si="56"/>
        <v>-256</v>
      </c>
      <c r="I746">
        <f t="shared" si="57"/>
        <v>-86272</v>
      </c>
      <c r="J746">
        <f>C2+TRUNC(32*E746*COS(76/E746))</f>
        <v>2132</v>
      </c>
      <c r="K746">
        <f t="shared" si="58"/>
        <v>533</v>
      </c>
      <c r="L746">
        <f t="shared" si="59"/>
        <v>179621</v>
      </c>
      <c r="M746">
        <f t="shared" si="60"/>
        <v>79992502</v>
      </c>
      <c r="P746">
        <v>-49</v>
      </c>
      <c r="Q746">
        <v>-16513</v>
      </c>
      <c r="R746">
        <v>594</v>
      </c>
      <c r="S746">
        <v>200178</v>
      </c>
      <c r="T746">
        <v>82967584</v>
      </c>
      <c r="V746">
        <v>592</v>
      </c>
      <c r="W746">
        <v>199504</v>
      </c>
      <c r="X746">
        <v>-54</v>
      </c>
      <c r="Y746">
        <v>-18198</v>
      </c>
      <c r="Z746">
        <v>81827192</v>
      </c>
      <c r="AB746">
        <v>510</v>
      </c>
      <c r="AC746">
        <v>171870</v>
      </c>
      <c r="AD746">
        <v>-307</v>
      </c>
      <c r="AE746">
        <v>-103459</v>
      </c>
      <c r="AF746">
        <v>82383650</v>
      </c>
      <c r="AH746">
        <v>-542</v>
      </c>
      <c r="AI746">
        <v>-182654</v>
      </c>
      <c r="AJ746">
        <v>244</v>
      </c>
      <c r="AK746">
        <v>82228</v>
      </c>
      <c r="AL746">
        <v>81859152</v>
      </c>
      <c r="AN746">
        <v>-263</v>
      </c>
      <c r="AO746">
        <v>-88631</v>
      </c>
      <c r="AP746">
        <v>535</v>
      </c>
      <c r="AQ746">
        <v>180295</v>
      </c>
      <c r="AR746">
        <v>82899859</v>
      </c>
    </row>
    <row r="747" spans="5:44" x14ac:dyDescent="0.25">
      <c r="E747">
        <v>15</v>
      </c>
      <c r="F747">
        <v>744</v>
      </c>
      <c r="G747">
        <f>B2+TRUNC(32*E747*SIN(77/E747))</f>
        <v>-1010</v>
      </c>
      <c r="H747">
        <f t="shared" si="56"/>
        <v>-253</v>
      </c>
      <c r="I747">
        <f t="shared" si="57"/>
        <v>-85261</v>
      </c>
      <c r="J747">
        <f>C2+TRUNC(32*E747*COS(77/E747))</f>
        <v>2162</v>
      </c>
      <c r="K747">
        <f t="shared" si="58"/>
        <v>540</v>
      </c>
      <c r="L747">
        <f t="shared" si="59"/>
        <v>181980</v>
      </c>
      <c r="M747">
        <f t="shared" si="60"/>
        <v>83009417</v>
      </c>
      <c r="P747">
        <v>-79</v>
      </c>
      <c r="Q747">
        <v>-26623</v>
      </c>
      <c r="R747">
        <v>591</v>
      </c>
      <c r="S747">
        <v>199167</v>
      </c>
      <c r="T747">
        <v>82972598</v>
      </c>
      <c r="V747">
        <v>595</v>
      </c>
      <c r="W747">
        <v>200515</v>
      </c>
      <c r="X747">
        <v>-14</v>
      </c>
      <c r="Y747">
        <v>-4718</v>
      </c>
      <c r="Z747">
        <v>82226447</v>
      </c>
      <c r="AB747">
        <v>565</v>
      </c>
      <c r="AC747">
        <v>190405</v>
      </c>
      <c r="AD747">
        <v>-186</v>
      </c>
      <c r="AE747">
        <v>-62682</v>
      </c>
      <c r="AF747">
        <v>82437828</v>
      </c>
      <c r="AH747">
        <v>-458</v>
      </c>
      <c r="AI747">
        <v>-154346</v>
      </c>
      <c r="AJ747">
        <v>380</v>
      </c>
      <c r="AK747">
        <v>128060</v>
      </c>
      <c r="AL747">
        <v>82167234</v>
      </c>
      <c r="AN747">
        <v>-90</v>
      </c>
      <c r="AO747">
        <v>-30330</v>
      </c>
      <c r="AP747">
        <v>589</v>
      </c>
      <c r="AQ747">
        <v>198493</v>
      </c>
      <c r="AR747">
        <v>82971549</v>
      </c>
    </row>
    <row r="748" spans="5:44" x14ac:dyDescent="0.25">
      <c r="E748">
        <v>15</v>
      </c>
      <c r="F748">
        <v>745</v>
      </c>
      <c r="G748">
        <f>B2+TRUNC(32*E748*SIN(78/E748))</f>
        <v>-996</v>
      </c>
      <c r="H748">
        <f t="shared" si="56"/>
        <v>-249</v>
      </c>
      <c r="I748">
        <f t="shared" si="57"/>
        <v>-83913</v>
      </c>
      <c r="J748">
        <f>C2+TRUNC(32*E748*COS(78/E748))</f>
        <v>2190</v>
      </c>
      <c r="K748">
        <f t="shared" si="58"/>
        <v>547</v>
      </c>
      <c r="L748">
        <f t="shared" si="59"/>
        <v>184339</v>
      </c>
      <c r="M748">
        <f t="shared" si="60"/>
        <v>85765854</v>
      </c>
      <c r="P748">
        <v>91</v>
      </c>
      <c r="Q748">
        <v>30667</v>
      </c>
      <c r="R748">
        <v>589</v>
      </c>
      <c r="S748">
        <v>198493</v>
      </c>
      <c r="T748">
        <v>82981576</v>
      </c>
      <c r="V748">
        <v>580</v>
      </c>
      <c r="W748">
        <v>195460</v>
      </c>
      <c r="X748">
        <v>-135</v>
      </c>
      <c r="Y748">
        <v>-45495</v>
      </c>
      <c r="Z748">
        <v>82386003</v>
      </c>
      <c r="AB748">
        <v>570</v>
      </c>
      <c r="AC748">
        <v>192090</v>
      </c>
      <c r="AD748">
        <v>-174</v>
      </c>
      <c r="AE748">
        <v>-58638</v>
      </c>
      <c r="AF748">
        <v>82806418</v>
      </c>
      <c r="AH748">
        <v>-526</v>
      </c>
      <c r="AI748">
        <v>-177262</v>
      </c>
      <c r="AJ748">
        <v>279</v>
      </c>
      <c r="AK748">
        <v>94023</v>
      </c>
      <c r="AL748">
        <v>82367154</v>
      </c>
      <c r="AN748">
        <v>-120</v>
      </c>
      <c r="AO748">
        <v>-40440</v>
      </c>
      <c r="AP748">
        <v>584</v>
      </c>
      <c r="AQ748">
        <v>196808</v>
      </c>
      <c r="AR748">
        <v>82992770</v>
      </c>
    </row>
    <row r="749" spans="5:44" x14ac:dyDescent="0.25">
      <c r="E749">
        <v>15</v>
      </c>
      <c r="F749">
        <v>746</v>
      </c>
      <c r="G749">
        <f>B2+TRUNC(32*E749*SIN(79/E749))</f>
        <v>-980</v>
      </c>
      <c r="H749">
        <f t="shared" si="56"/>
        <v>-245</v>
      </c>
      <c r="I749">
        <f t="shared" si="57"/>
        <v>-82565</v>
      </c>
      <c r="J749">
        <f>C2+TRUNC(32*E749*COS(79/E749))</f>
        <v>2218</v>
      </c>
      <c r="K749">
        <f t="shared" si="58"/>
        <v>554</v>
      </c>
      <c r="L749">
        <f t="shared" si="59"/>
        <v>186698</v>
      </c>
      <c r="M749">
        <f t="shared" si="60"/>
        <v>88508175</v>
      </c>
      <c r="P749">
        <v>103</v>
      </c>
      <c r="Q749">
        <v>34711</v>
      </c>
      <c r="R749">
        <v>587</v>
      </c>
      <c r="S749">
        <v>197819</v>
      </c>
      <c r="T749">
        <v>83085266</v>
      </c>
      <c r="V749">
        <v>596</v>
      </c>
      <c r="W749">
        <v>200852</v>
      </c>
      <c r="X749">
        <v>-4</v>
      </c>
      <c r="Y749">
        <v>-1348</v>
      </c>
      <c r="Z749">
        <v>82975046</v>
      </c>
      <c r="AB749">
        <v>504</v>
      </c>
      <c r="AC749">
        <v>169848</v>
      </c>
      <c r="AD749">
        <v>-318</v>
      </c>
      <c r="AE749">
        <v>-107166</v>
      </c>
      <c r="AF749">
        <v>82817716</v>
      </c>
      <c r="AH749">
        <v>-452</v>
      </c>
      <c r="AI749">
        <v>-152324</v>
      </c>
      <c r="AJ749">
        <v>389</v>
      </c>
      <c r="AK749">
        <v>131093</v>
      </c>
      <c r="AL749">
        <v>82868191</v>
      </c>
      <c r="AN749">
        <v>-253</v>
      </c>
      <c r="AO749">
        <v>-85261</v>
      </c>
      <c r="AP749">
        <v>540</v>
      </c>
      <c r="AQ749">
        <v>181980</v>
      </c>
      <c r="AR749">
        <v>83009417</v>
      </c>
    </row>
    <row r="750" spans="5:44" x14ac:dyDescent="0.25">
      <c r="E750">
        <v>15</v>
      </c>
      <c r="F750">
        <v>747</v>
      </c>
      <c r="G750">
        <f>B2+TRUNC(32*E750*SIN(80/E750))</f>
        <v>-962</v>
      </c>
      <c r="H750">
        <f t="shared" si="56"/>
        <v>-241</v>
      </c>
      <c r="I750">
        <f t="shared" si="57"/>
        <v>-81217</v>
      </c>
      <c r="J750">
        <f>C2+TRUNC(32*E750*COS(80/E750))</f>
        <v>2245</v>
      </c>
      <c r="K750">
        <f t="shared" si="58"/>
        <v>561</v>
      </c>
      <c r="L750">
        <f t="shared" si="59"/>
        <v>189057</v>
      </c>
      <c r="M750">
        <f t="shared" si="60"/>
        <v>91102260</v>
      </c>
      <c r="P750">
        <v>-25</v>
      </c>
      <c r="Q750">
        <v>-8425</v>
      </c>
      <c r="R750">
        <v>596</v>
      </c>
      <c r="S750">
        <v>200852</v>
      </c>
      <c r="T750">
        <v>83111053</v>
      </c>
      <c r="V750">
        <v>559</v>
      </c>
      <c r="W750">
        <v>188383</v>
      </c>
      <c r="X750">
        <v>-207</v>
      </c>
      <c r="Y750">
        <v>-69759</v>
      </c>
      <c r="Z750">
        <v>82991983</v>
      </c>
      <c r="AB750">
        <v>491</v>
      </c>
      <c r="AC750">
        <v>165467</v>
      </c>
      <c r="AD750">
        <v>-339</v>
      </c>
      <c r="AE750">
        <v>-114243</v>
      </c>
      <c r="AF750">
        <v>82936254</v>
      </c>
      <c r="AH750">
        <v>-499</v>
      </c>
      <c r="AI750">
        <v>-168163</v>
      </c>
      <c r="AJ750">
        <v>327</v>
      </c>
      <c r="AK750">
        <v>110199</v>
      </c>
      <c r="AL750">
        <v>82908717</v>
      </c>
      <c r="AN750">
        <v>-190</v>
      </c>
      <c r="AO750">
        <v>-64030</v>
      </c>
      <c r="AP750">
        <v>566</v>
      </c>
      <c r="AQ750">
        <v>190742</v>
      </c>
      <c r="AR750">
        <v>83137778</v>
      </c>
    </row>
    <row r="751" spans="5:44" x14ac:dyDescent="0.25">
      <c r="E751">
        <v>15</v>
      </c>
      <c r="F751">
        <v>748</v>
      </c>
      <c r="G751">
        <f>B2+TRUNC(32*E751*SIN(81/E751))</f>
        <v>-942</v>
      </c>
      <c r="H751">
        <f t="shared" si="56"/>
        <v>-236</v>
      </c>
      <c r="I751">
        <f t="shared" si="57"/>
        <v>-79532</v>
      </c>
      <c r="J751">
        <f>C2+TRUNC(32*E751*COS(81/E751))</f>
        <v>2270</v>
      </c>
      <c r="K751">
        <f t="shared" si="58"/>
        <v>567</v>
      </c>
      <c r="L751">
        <f t="shared" si="59"/>
        <v>191079</v>
      </c>
      <c r="M751">
        <f t="shared" si="60"/>
        <v>93401060</v>
      </c>
      <c r="P751">
        <v>23</v>
      </c>
      <c r="Q751">
        <v>7751</v>
      </c>
      <c r="R751">
        <v>596</v>
      </c>
      <c r="S751">
        <v>200852</v>
      </c>
      <c r="T751">
        <v>83227873</v>
      </c>
      <c r="V751">
        <v>591</v>
      </c>
      <c r="W751">
        <v>199167</v>
      </c>
      <c r="X751">
        <v>-82</v>
      </c>
      <c r="Y751">
        <v>-27634</v>
      </c>
      <c r="Z751">
        <v>83002915</v>
      </c>
      <c r="AB751">
        <v>498</v>
      </c>
      <c r="AC751">
        <v>167826</v>
      </c>
      <c r="AD751">
        <v>-329</v>
      </c>
      <c r="AE751">
        <v>-110873</v>
      </c>
      <c r="AF751">
        <v>82942053</v>
      </c>
      <c r="AH751">
        <v>-558</v>
      </c>
      <c r="AI751">
        <v>-188046</v>
      </c>
      <c r="AJ751">
        <v>212</v>
      </c>
      <c r="AK751">
        <v>71444</v>
      </c>
      <c r="AL751">
        <v>82990671</v>
      </c>
      <c r="AN751">
        <v>-144</v>
      </c>
      <c r="AO751">
        <v>-48528</v>
      </c>
      <c r="AP751">
        <v>579</v>
      </c>
      <c r="AQ751">
        <v>195123</v>
      </c>
      <c r="AR751">
        <v>83148544</v>
      </c>
    </row>
    <row r="752" spans="5:44" x14ac:dyDescent="0.25">
      <c r="E752">
        <v>15</v>
      </c>
      <c r="F752">
        <v>749</v>
      </c>
      <c r="G752">
        <f>B2+TRUNC(32*E752*SIN(82/E752))</f>
        <v>-921</v>
      </c>
      <c r="H752">
        <f t="shared" si="56"/>
        <v>-231</v>
      </c>
      <c r="I752">
        <f t="shared" si="57"/>
        <v>-77847</v>
      </c>
      <c r="J752">
        <f>C2+TRUNC(32*E752*COS(82/E752))</f>
        <v>2294</v>
      </c>
      <c r="K752">
        <f t="shared" si="58"/>
        <v>573</v>
      </c>
      <c r="L752">
        <f t="shared" si="59"/>
        <v>193101</v>
      </c>
      <c r="M752">
        <f t="shared" si="60"/>
        <v>95591355</v>
      </c>
      <c r="P752">
        <v>-65</v>
      </c>
      <c r="Q752">
        <v>-21905</v>
      </c>
      <c r="R752">
        <v>593</v>
      </c>
      <c r="S752">
        <v>199841</v>
      </c>
      <c r="T752">
        <v>83230588</v>
      </c>
      <c r="V752">
        <v>595</v>
      </c>
      <c r="W752">
        <v>200515</v>
      </c>
      <c r="X752">
        <v>-42</v>
      </c>
      <c r="Y752">
        <v>-14154</v>
      </c>
      <c r="Z752">
        <v>83098101</v>
      </c>
      <c r="AB752">
        <v>574</v>
      </c>
      <c r="AC752">
        <v>193438</v>
      </c>
      <c r="AD752">
        <v>-163</v>
      </c>
      <c r="AE752">
        <v>-54931</v>
      </c>
      <c r="AF752">
        <v>82964903</v>
      </c>
      <c r="AH752">
        <v>-477</v>
      </c>
      <c r="AI752">
        <v>-160749</v>
      </c>
      <c r="AJ752">
        <v>359</v>
      </c>
      <c r="AK752">
        <v>120983</v>
      </c>
      <c r="AL752">
        <v>82999213</v>
      </c>
      <c r="AN752">
        <v>-104</v>
      </c>
      <c r="AO752">
        <v>-35048</v>
      </c>
      <c r="AP752">
        <v>587</v>
      </c>
      <c r="AQ752">
        <v>197819</v>
      </c>
      <c r="AR752">
        <v>83181900</v>
      </c>
    </row>
    <row r="753" spans="5:44" x14ac:dyDescent="0.25">
      <c r="E753">
        <v>15</v>
      </c>
      <c r="F753">
        <v>750</v>
      </c>
      <c r="G753">
        <f>B2+TRUNC(32*E753*SIN(83/E753))</f>
        <v>-899</v>
      </c>
      <c r="H753">
        <f t="shared" si="56"/>
        <v>-225</v>
      </c>
      <c r="I753">
        <f t="shared" si="57"/>
        <v>-75825</v>
      </c>
      <c r="J753">
        <f>C2+TRUNC(32*E753*COS(83/E753))</f>
        <v>2317</v>
      </c>
      <c r="K753">
        <f t="shared" si="58"/>
        <v>579</v>
      </c>
      <c r="L753">
        <f t="shared" si="59"/>
        <v>195123</v>
      </c>
      <c r="M753">
        <f t="shared" si="60"/>
        <v>97667838</v>
      </c>
      <c r="P753">
        <v>46</v>
      </c>
      <c r="Q753">
        <v>15502</v>
      </c>
      <c r="R753">
        <v>596</v>
      </c>
      <c r="S753">
        <v>200852</v>
      </c>
      <c r="T753">
        <v>83680400</v>
      </c>
      <c r="V753">
        <v>583</v>
      </c>
      <c r="W753">
        <v>196471</v>
      </c>
      <c r="X753">
        <v>-128</v>
      </c>
      <c r="Y753">
        <v>-43136</v>
      </c>
      <c r="Z753">
        <v>83564345</v>
      </c>
      <c r="AB753">
        <v>577</v>
      </c>
      <c r="AC753">
        <v>194449</v>
      </c>
      <c r="AD753">
        <v>-151</v>
      </c>
      <c r="AE753">
        <v>-50887</v>
      </c>
      <c r="AF753">
        <v>83031168</v>
      </c>
      <c r="AH753">
        <v>-524</v>
      </c>
      <c r="AI753">
        <v>-176588</v>
      </c>
      <c r="AJ753">
        <v>286</v>
      </c>
      <c r="AK753">
        <v>96382</v>
      </c>
      <c r="AL753">
        <v>83432148</v>
      </c>
      <c r="AN753">
        <v>-143</v>
      </c>
      <c r="AO753">
        <v>-48191</v>
      </c>
      <c r="AP753">
        <v>579</v>
      </c>
      <c r="AQ753">
        <v>195123</v>
      </c>
      <c r="AR753">
        <v>83183388</v>
      </c>
    </row>
    <row r="754" spans="5:44" x14ac:dyDescent="0.25">
      <c r="E754">
        <v>15</v>
      </c>
      <c r="F754">
        <v>751</v>
      </c>
      <c r="G754">
        <f>B2+TRUNC(32*E754*SIN(84/E754))</f>
        <v>-875</v>
      </c>
      <c r="H754">
        <f t="shared" si="56"/>
        <v>-219</v>
      </c>
      <c r="I754">
        <f t="shared" si="57"/>
        <v>-73803</v>
      </c>
      <c r="J754">
        <f>C2+TRUNC(32*E754*COS(84/E754))</f>
        <v>2338</v>
      </c>
      <c r="K754">
        <f t="shared" si="58"/>
        <v>584</v>
      </c>
      <c r="L754">
        <f t="shared" si="59"/>
        <v>196808</v>
      </c>
      <c r="M754">
        <f t="shared" si="60"/>
        <v>99420649</v>
      </c>
      <c r="P754">
        <v>-17</v>
      </c>
      <c r="Q754">
        <v>-5729</v>
      </c>
      <c r="R754">
        <v>598</v>
      </c>
      <c r="S754">
        <v>201526</v>
      </c>
      <c r="T754">
        <v>84079744</v>
      </c>
      <c r="V754">
        <v>578</v>
      </c>
      <c r="W754">
        <v>194786</v>
      </c>
      <c r="X754">
        <v>-152</v>
      </c>
      <c r="Y754">
        <v>-51224</v>
      </c>
      <c r="Z754">
        <v>83677268</v>
      </c>
      <c r="AB754">
        <v>552</v>
      </c>
      <c r="AC754">
        <v>186024</v>
      </c>
      <c r="AD754">
        <v>-227</v>
      </c>
      <c r="AE754">
        <v>-76499</v>
      </c>
      <c r="AF754">
        <v>83189488</v>
      </c>
      <c r="AH754">
        <v>-536</v>
      </c>
      <c r="AI754">
        <v>-180632</v>
      </c>
      <c r="AJ754">
        <v>265</v>
      </c>
      <c r="AK754">
        <v>89305</v>
      </c>
      <c r="AL754">
        <v>83642233</v>
      </c>
      <c r="AN754">
        <v>-211</v>
      </c>
      <c r="AO754">
        <v>-71107</v>
      </c>
      <c r="AP754">
        <v>559</v>
      </c>
      <c r="AQ754">
        <v>188383</v>
      </c>
      <c r="AR754">
        <v>83689065</v>
      </c>
    </row>
    <row r="755" spans="5:44" x14ac:dyDescent="0.25">
      <c r="E755">
        <v>15</v>
      </c>
      <c r="F755">
        <v>752</v>
      </c>
      <c r="G755">
        <f>B2+TRUNC(32*E755*SIN(85/E755))</f>
        <v>-849</v>
      </c>
      <c r="H755">
        <f t="shared" si="56"/>
        <v>-213</v>
      </c>
      <c r="I755">
        <f t="shared" si="57"/>
        <v>-71781</v>
      </c>
      <c r="J755">
        <f>C2+TRUNC(32*E755*COS(85/E755))</f>
        <v>2357</v>
      </c>
      <c r="K755">
        <f t="shared" si="58"/>
        <v>589</v>
      </c>
      <c r="L755">
        <f t="shared" si="59"/>
        <v>198493</v>
      </c>
      <c r="M755">
        <f t="shared" si="60"/>
        <v>100841764</v>
      </c>
      <c r="P755">
        <v>15</v>
      </c>
      <c r="Q755">
        <v>5055</v>
      </c>
      <c r="R755">
        <v>598</v>
      </c>
      <c r="S755">
        <v>201526</v>
      </c>
      <c r="T755">
        <v>84204995</v>
      </c>
      <c r="V755">
        <v>565</v>
      </c>
      <c r="W755">
        <v>190405</v>
      </c>
      <c r="X755">
        <v>-194</v>
      </c>
      <c r="Y755">
        <v>-65378</v>
      </c>
      <c r="Z755">
        <v>83724549</v>
      </c>
      <c r="AB755">
        <v>532</v>
      </c>
      <c r="AC755">
        <v>179284</v>
      </c>
      <c r="AD755">
        <v>-270</v>
      </c>
      <c r="AE755">
        <v>-90990</v>
      </c>
      <c r="AF755">
        <v>83207702</v>
      </c>
      <c r="AH755">
        <v>-489</v>
      </c>
      <c r="AI755">
        <v>-164793</v>
      </c>
      <c r="AJ755">
        <v>344</v>
      </c>
      <c r="AK755">
        <v>115928</v>
      </c>
      <c r="AL755">
        <v>83671267</v>
      </c>
      <c r="AN755">
        <v>-183</v>
      </c>
      <c r="AO755">
        <v>-61671</v>
      </c>
      <c r="AP755">
        <v>570</v>
      </c>
      <c r="AQ755">
        <v>192090</v>
      </c>
      <c r="AR755">
        <v>84047559</v>
      </c>
    </row>
    <row r="756" spans="5:44" x14ac:dyDescent="0.25">
      <c r="E756">
        <v>15</v>
      </c>
      <c r="F756">
        <v>753</v>
      </c>
      <c r="G756">
        <f>B2+TRUNC(32*E756*SIN(86/E756))</f>
        <v>-822</v>
      </c>
      <c r="H756">
        <f t="shared" si="56"/>
        <v>-206</v>
      </c>
      <c r="I756">
        <f t="shared" si="57"/>
        <v>-69422</v>
      </c>
      <c r="J756">
        <f>C2+TRUNC(32*E756*COS(86/E756))</f>
        <v>2375</v>
      </c>
      <c r="K756">
        <f t="shared" si="58"/>
        <v>593</v>
      </c>
      <c r="L756">
        <f t="shared" si="59"/>
        <v>199841</v>
      </c>
      <c r="M756">
        <f t="shared" si="60"/>
        <v>102133144</v>
      </c>
      <c r="P756">
        <v>-101</v>
      </c>
      <c r="Q756">
        <v>-34037</v>
      </c>
      <c r="R756">
        <v>590</v>
      </c>
      <c r="S756">
        <v>198830</v>
      </c>
      <c r="T756">
        <v>84388563</v>
      </c>
      <c r="V756">
        <v>594</v>
      </c>
      <c r="W756">
        <v>200178</v>
      </c>
      <c r="X756">
        <v>-61</v>
      </c>
      <c r="Y756">
        <v>-20557</v>
      </c>
      <c r="Z756">
        <v>83735003</v>
      </c>
      <c r="AB756">
        <v>522</v>
      </c>
      <c r="AC756">
        <v>175914</v>
      </c>
      <c r="AD756">
        <v>-290</v>
      </c>
      <c r="AE756">
        <v>-97730</v>
      </c>
      <c r="AF756">
        <v>83629181</v>
      </c>
      <c r="AH756">
        <v>-554</v>
      </c>
      <c r="AI756">
        <v>-186698</v>
      </c>
      <c r="AJ756">
        <v>225</v>
      </c>
      <c r="AK756">
        <v>75825</v>
      </c>
      <c r="AL756">
        <v>83701302</v>
      </c>
      <c r="AN756">
        <v>-152</v>
      </c>
      <c r="AO756">
        <v>-51224</v>
      </c>
      <c r="AP756">
        <v>579</v>
      </c>
      <c r="AQ756">
        <v>195123</v>
      </c>
      <c r="AR756">
        <v>84119860</v>
      </c>
    </row>
    <row r="757" spans="5:44" x14ac:dyDescent="0.25">
      <c r="E757">
        <v>15</v>
      </c>
      <c r="F757">
        <v>754</v>
      </c>
      <c r="G757">
        <f>B2+TRUNC(32*E757*SIN(87/E757))</f>
        <v>-795</v>
      </c>
      <c r="H757">
        <f t="shared" si="56"/>
        <v>-199</v>
      </c>
      <c r="I757">
        <f t="shared" si="57"/>
        <v>-67063</v>
      </c>
      <c r="J757">
        <f>C2+TRUNC(32*E757*COS(87/E757))</f>
        <v>2391</v>
      </c>
      <c r="K757">
        <f t="shared" si="58"/>
        <v>597</v>
      </c>
      <c r="L757">
        <f t="shared" si="59"/>
        <v>201189</v>
      </c>
      <c r="M757">
        <f t="shared" si="60"/>
        <v>103190034</v>
      </c>
      <c r="P757">
        <v>7</v>
      </c>
      <c r="Q757">
        <v>2359</v>
      </c>
      <c r="R757">
        <v>599</v>
      </c>
      <c r="S757">
        <v>201863</v>
      </c>
      <c r="T757">
        <v>84680190</v>
      </c>
      <c r="V757">
        <v>591</v>
      </c>
      <c r="W757">
        <v>199167</v>
      </c>
      <c r="X757">
        <v>-90</v>
      </c>
      <c r="Y757">
        <v>-30330</v>
      </c>
      <c r="Z757">
        <v>83917471</v>
      </c>
      <c r="AB757">
        <v>561</v>
      </c>
      <c r="AC757">
        <v>189057</v>
      </c>
      <c r="AD757">
        <v>-207</v>
      </c>
      <c r="AE757">
        <v>-69759</v>
      </c>
      <c r="AF757">
        <v>83778141</v>
      </c>
      <c r="AH757">
        <v>-505</v>
      </c>
      <c r="AI757">
        <v>-170185</v>
      </c>
      <c r="AJ757">
        <v>321</v>
      </c>
      <c r="AK757">
        <v>108177</v>
      </c>
      <c r="AL757">
        <v>83863073</v>
      </c>
      <c r="AN757">
        <v>-69</v>
      </c>
      <c r="AO757">
        <v>-23253</v>
      </c>
      <c r="AP757">
        <v>595</v>
      </c>
      <c r="AQ757">
        <v>200515</v>
      </c>
      <c r="AR757">
        <v>84454335</v>
      </c>
    </row>
    <row r="758" spans="5:44" x14ac:dyDescent="0.25">
      <c r="E758">
        <v>15</v>
      </c>
      <c r="F758">
        <v>755</v>
      </c>
      <c r="G758">
        <f>B2+TRUNC(32*E758*SIN(88/E758))</f>
        <v>-766</v>
      </c>
      <c r="H758">
        <f t="shared" si="56"/>
        <v>-192</v>
      </c>
      <c r="I758">
        <f t="shared" si="57"/>
        <v>-64704</v>
      </c>
      <c r="J758">
        <f>C2+TRUNC(32*E758*COS(88/E758))</f>
        <v>2404</v>
      </c>
      <c r="K758">
        <f t="shared" si="58"/>
        <v>601</v>
      </c>
      <c r="L758">
        <f t="shared" si="59"/>
        <v>202537</v>
      </c>
      <c r="M758">
        <f t="shared" si="60"/>
        <v>103745534</v>
      </c>
      <c r="P758">
        <v>-9</v>
      </c>
      <c r="Q758">
        <v>-3033</v>
      </c>
      <c r="R758">
        <v>599</v>
      </c>
      <c r="S758">
        <v>201863</v>
      </c>
      <c r="T758">
        <v>84687964</v>
      </c>
      <c r="V758">
        <v>597</v>
      </c>
      <c r="W758">
        <v>201189</v>
      </c>
      <c r="X758">
        <v>-31</v>
      </c>
      <c r="Y758">
        <v>-10447</v>
      </c>
      <c r="Z758">
        <v>84111202</v>
      </c>
      <c r="AB758">
        <v>537</v>
      </c>
      <c r="AC758">
        <v>180969</v>
      </c>
      <c r="AD758">
        <v>-264</v>
      </c>
      <c r="AE758">
        <v>-88968</v>
      </c>
      <c r="AF758">
        <v>84090631</v>
      </c>
      <c r="AH758">
        <v>-549</v>
      </c>
      <c r="AI758">
        <v>-185013</v>
      </c>
      <c r="AJ758">
        <v>238</v>
      </c>
      <c r="AK758">
        <v>80206</v>
      </c>
      <c r="AL758">
        <v>84126523</v>
      </c>
      <c r="AN758">
        <v>-175</v>
      </c>
      <c r="AO758">
        <v>-58975</v>
      </c>
      <c r="AP758">
        <v>573</v>
      </c>
      <c r="AQ758">
        <v>193101</v>
      </c>
      <c r="AR758">
        <v>84576686</v>
      </c>
    </row>
    <row r="759" spans="5:44" x14ac:dyDescent="0.25">
      <c r="E759">
        <v>15</v>
      </c>
      <c r="F759">
        <v>756</v>
      </c>
      <c r="G759">
        <f>B2+TRUNC(32*E759*SIN(89/E759))</f>
        <v>-736</v>
      </c>
      <c r="H759">
        <f t="shared" si="56"/>
        <v>-184</v>
      </c>
      <c r="I759">
        <f t="shared" si="57"/>
        <v>-62008</v>
      </c>
      <c r="J759">
        <f>C2+TRUNC(32*E759*COS(89/E759))</f>
        <v>2416</v>
      </c>
      <c r="K759">
        <f t="shared" si="58"/>
        <v>604</v>
      </c>
      <c r="L759">
        <f t="shared" si="59"/>
        <v>203548</v>
      </c>
      <c r="M759">
        <f t="shared" si="60"/>
        <v>104162501</v>
      </c>
      <c r="P759">
        <v>-42</v>
      </c>
      <c r="Q759">
        <v>-14154</v>
      </c>
      <c r="R759">
        <v>598</v>
      </c>
      <c r="S759">
        <v>201526</v>
      </c>
      <c r="T759">
        <v>84757948</v>
      </c>
      <c r="V759">
        <v>570</v>
      </c>
      <c r="W759">
        <v>192090</v>
      </c>
      <c r="X759">
        <v>-181</v>
      </c>
      <c r="Y759">
        <v>-60997</v>
      </c>
      <c r="Z759">
        <v>84193631</v>
      </c>
      <c r="AB759">
        <v>550</v>
      </c>
      <c r="AC759">
        <v>185350</v>
      </c>
      <c r="AD759">
        <v>-235</v>
      </c>
      <c r="AE759">
        <v>-79195</v>
      </c>
      <c r="AF759">
        <v>84141815</v>
      </c>
      <c r="AH759">
        <v>-471</v>
      </c>
      <c r="AI759">
        <v>-158727</v>
      </c>
      <c r="AJ759">
        <v>369</v>
      </c>
      <c r="AK759">
        <v>124353</v>
      </c>
      <c r="AL759">
        <v>84167853</v>
      </c>
      <c r="AN759">
        <v>-160</v>
      </c>
      <c r="AO759">
        <v>-53920</v>
      </c>
      <c r="AP759">
        <v>577</v>
      </c>
      <c r="AQ759">
        <v>194449</v>
      </c>
      <c r="AR759">
        <v>84611798</v>
      </c>
    </row>
    <row r="760" spans="5:44" x14ac:dyDescent="0.25">
      <c r="E760">
        <v>15</v>
      </c>
      <c r="F760">
        <v>757</v>
      </c>
      <c r="G760">
        <f>B2+TRUNC(32*E760*SIN(90/E760))</f>
        <v>-706</v>
      </c>
      <c r="H760">
        <f t="shared" si="56"/>
        <v>-177</v>
      </c>
      <c r="I760">
        <f t="shared" si="57"/>
        <v>-59649</v>
      </c>
      <c r="J760">
        <f>C2+TRUNC(32*E760*COS(90/E760))</f>
        <v>2426</v>
      </c>
      <c r="K760">
        <f t="shared" si="58"/>
        <v>606</v>
      </c>
      <c r="L760">
        <f t="shared" si="59"/>
        <v>204222</v>
      </c>
      <c r="M760">
        <f t="shared" si="60"/>
        <v>104331091</v>
      </c>
      <c r="P760">
        <v>-1</v>
      </c>
      <c r="Q760">
        <v>-337</v>
      </c>
      <c r="R760">
        <v>599</v>
      </c>
      <c r="S760">
        <v>201863</v>
      </c>
      <c r="T760">
        <v>84793451</v>
      </c>
      <c r="V760">
        <v>575</v>
      </c>
      <c r="W760">
        <v>193775</v>
      </c>
      <c r="X760">
        <v>-167</v>
      </c>
      <c r="Y760">
        <v>-56279</v>
      </c>
      <c r="Z760">
        <v>84195716</v>
      </c>
      <c r="AB760">
        <v>541</v>
      </c>
      <c r="AC760">
        <v>182317</v>
      </c>
      <c r="AD760">
        <v>-257</v>
      </c>
      <c r="AE760">
        <v>-86609</v>
      </c>
      <c r="AF760">
        <v>84597758</v>
      </c>
      <c r="AH760">
        <v>-544</v>
      </c>
      <c r="AI760">
        <v>-183328</v>
      </c>
      <c r="AJ760">
        <v>252</v>
      </c>
      <c r="AK760">
        <v>84924</v>
      </c>
      <c r="AL760">
        <v>84286882</v>
      </c>
      <c r="AN760">
        <v>-168</v>
      </c>
      <c r="AO760">
        <v>-56616</v>
      </c>
      <c r="AP760">
        <v>575</v>
      </c>
      <c r="AQ760">
        <v>193775</v>
      </c>
      <c r="AR760">
        <v>84719771</v>
      </c>
    </row>
    <row r="761" spans="5:44" x14ac:dyDescent="0.25">
      <c r="E761">
        <v>15</v>
      </c>
      <c r="F761">
        <v>758</v>
      </c>
      <c r="G761">
        <f>B2+TRUNC(32*E761*SIN(91/E761))</f>
        <v>-675</v>
      </c>
      <c r="H761">
        <f t="shared" si="56"/>
        <v>-169</v>
      </c>
      <c r="I761">
        <f t="shared" si="57"/>
        <v>-56953</v>
      </c>
      <c r="J761">
        <f>C2+TRUNC(32*E761*COS(91/E761))</f>
        <v>2434</v>
      </c>
      <c r="K761">
        <f t="shared" si="58"/>
        <v>608</v>
      </c>
      <c r="L761">
        <f t="shared" si="59"/>
        <v>204896</v>
      </c>
      <c r="M761">
        <f t="shared" si="60"/>
        <v>104202643</v>
      </c>
      <c r="P761">
        <v>60</v>
      </c>
      <c r="Q761">
        <v>20220</v>
      </c>
      <c r="R761">
        <v>596</v>
      </c>
      <c r="S761">
        <v>200852</v>
      </c>
      <c r="T761">
        <v>84798137</v>
      </c>
      <c r="V761">
        <v>586</v>
      </c>
      <c r="W761">
        <v>197482</v>
      </c>
      <c r="X761">
        <v>-121</v>
      </c>
      <c r="Y761">
        <v>-40777</v>
      </c>
      <c r="Z761">
        <v>84339096</v>
      </c>
      <c r="AB761">
        <v>548</v>
      </c>
      <c r="AC761">
        <v>184676</v>
      </c>
      <c r="AD761">
        <v>-242</v>
      </c>
      <c r="AE761">
        <v>-81554</v>
      </c>
      <c r="AF761">
        <v>84659431</v>
      </c>
      <c r="AH761">
        <v>-522</v>
      </c>
      <c r="AI761">
        <v>-175914</v>
      </c>
      <c r="AJ761">
        <v>294</v>
      </c>
      <c r="AK761">
        <v>99078</v>
      </c>
      <c r="AL761">
        <v>84318820</v>
      </c>
      <c r="AN761">
        <v>-128</v>
      </c>
      <c r="AO761">
        <v>-43136</v>
      </c>
      <c r="AP761">
        <v>586</v>
      </c>
      <c r="AQ761">
        <v>197482</v>
      </c>
      <c r="AR761">
        <v>84740626</v>
      </c>
    </row>
    <row r="762" spans="5:44" x14ac:dyDescent="0.25">
      <c r="E762">
        <v>15</v>
      </c>
      <c r="F762">
        <v>759</v>
      </c>
      <c r="G762">
        <f>B2+TRUNC(32*E762*SIN(92/E762))</f>
        <v>-643</v>
      </c>
      <c r="H762">
        <f t="shared" si="56"/>
        <v>-161</v>
      </c>
      <c r="I762">
        <f t="shared" si="57"/>
        <v>-54257</v>
      </c>
      <c r="J762">
        <f>C2+TRUNC(32*E762*COS(92/E762))</f>
        <v>2440</v>
      </c>
      <c r="K762">
        <f t="shared" si="58"/>
        <v>610</v>
      </c>
      <c r="L762">
        <f t="shared" si="59"/>
        <v>205570</v>
      </c>
      <c r="M762">
        <f t="shared" si="60"/>
        <v>103780641</v>
      </c>
      <c r="P762">
        <v>0</v>
      </c>
      <c r="Q762">
        <v>0</v>
      </c>
      <c r="R762">
        <v>600</v>
      </c>
      <c r="S762">
        <v>202200</v>
      </c>
      <c r="T762">
        <v>84934656</v>
      </c>
      <c r="V762">
        <v>591</v>
      </c>
      <c r="W762">
        <v>199167</v>
      </c>
      <c r="X762">
        <v>-97</v>
      </c>
      <c r="Y762">
        <v>-32689</v>
      </c>
      <c r="Z762">
        <v>84595845</v>
      </c>
      <c r="AB762">
        <v>517</v>
      </c>
      <c r="AC762">
        <v>174229</v>
      </c>
      <c r="AD762">
        <v>-303</v>
      </c>
      <c r="AE762">
        <v>-102111</v>
      </c>
      <c r="AF762">
        <v>84681839</v>
      </c>
      <c r="AH762">
        <v>-510</v>
      </c>
      <c r="AI762">
        <v>-171870</v>
      </c>
      <c r="AJ762">
        <v>315</v>
      </c>
      <c r="AK762">
        <v>106155</v>
      </c>
      <c r="AL762">
        <v>84450659</v>
      </c>
      <c r="AN762">
        <v>-225</v>
      </c>
      <c r="AO762">
        <v>-75825</v>
      </c>
      <c r="AP762">
        <v>556</v>
      </c>
      <c r="AQ762">
        <v>187372</v>
      </c>
      <c r="AR762">
        <v>84794159</v>
      </c>
    </row>
    <row r="763" spans="5:44" x14ac:dyDescent="0.25">
      <c r="E763">
        <v>15</v>
      </c>
      <c r="F763">
        <v>760</v>
      </c>
      <c r="G763">
        <f>B2+TRUNC(32*E763*SIN(93/E763))</f>
        <v>-611</v>
      </c>
      <c r="H763">
        <f t="shared" si="56"/>
        <v>-153</v>
      </c>
      <c r="I763">
        <f t="shared" si="57"/>
        <v>-51561</v>
      </c>
      <c r="J763">
        <f>C2+TRUNC(32*E763*COS(93/E763))</f>
        <v>2444</v>
      </c>
      <c r="K763">
        <f t="shared" si="58"/>
        <v>611</v>
      </c>
      <c r="L763">
        <f t="shared" si="59"/>
        <v>205907</v>
      </c>
      <c r="M763">
        <f t="shared" si="60"/>
        <v>103110442</v>
      </c>
      <c r="P763">
        <v>-88</v>
      </c>
      <c r="Q763">
        <v>-29656</v>
      </c>
      <c r="R763">
        <v>594</v>
      </c>
      <c r="S763">
        <v>200178</v>
      </c>
      <c r="T763">
        <v>85146446</v>
      </c>
      <c r="V763">
        <v>589</v>
      </c>
      <c r="W763">
        <v>198493</v>
      </c>
      <c r="X763">
        <v>-113</v>
      </c>
      <c r="Y763">
        <v>-38081</v>
      </c>
      <c r="Z763">
        <v>84761837</v>
      </c>
      <c r="AB763">
        <v>567</v>
      </c>
      <c r="AC763">
        <v>191079</v>
      </c>
      <c r="AD763">
        <v>-194</v>
      </c>
      <c r="AE763">
        <v>-65378</v>
      </c>
      <c r="AF763">
        <v>84743807</v>
      </c>
      <c r="AH763">
        <v>-518</v>
      </c>
      <c r="AI763">
        <v>-174566</v>
      </c>
      <c r="AJ763">
        <v>301</v>
      </c>
      <c r="AK763">
        <v>101437</v>
      </c>
      <c r="AL763">
        <v>84640971</v>
      </c>
      <c r="AN763">
        <v>-82</v>
      </c>
      <c r="AO763">
        <v>-27634</v>
      </c>
      <c r="AP763">
        <v>594</v>
      </c>
      <c r="AQ763">
        <v>200178</v>
      </c>
      <c r="AR763">
        <v>85147863</v>
      </c>
    </row>
    <row r="764" spans="5:44" x14ac:dyDescent="0.25">
      <c r="E764">
        <v>15</v>
      </c>
      <c r="F764">
        <v>761</v>
      </c>
      <c r="G764">
        <f>B2+TRUNC(32*E764*SIN(94/E764))</f>
        <v>-579</v>
      </c>
      <c r="H764">
        <f t="shared" si="56"/>
        <v>-145</v>
      </c>
      <c r="I764">
        <f t="shared" si="57"/>
        <v>-48865</v>
      </c>
      <c r="J764">
        <f>C2+TRUNC(32*E764*COS(94/E764))</f>
        <v>2445</v>
      </c>
      <c r="K764">
        <f t="shared" si="58"/>
        <v>611</v>
      </c>
      <c r="L764">
        <f t="shared" si="59"/>
        <v>205907</v>
      </c>
      <c r="M764">
        <f t="shared" si="60"/>
        <v>102034758</v>
      </c>
      <c r="P764">
        <v>73</v>
      </c>
      <c r="Q764">
        <v>24601</v>
      </c>
      <c r="R764">
        <v>596</v>
      </c>
      <c r="S764">
        <v>200852</v>
      </c>
      <c r="T764">
        <v>85491326</v>
      </c>
      <c r="V764">
        <v>590</v>
      </c>
      <c r="W764">
        <v>198830</v>
      </c>
      <c r="X764">
        <v>-105</v>
      </c>
      <c r="Y764">
        <v>-35385</v>
      </c>
      <c r="Z764">
        <v>84775625</v>
      </c>
      <c r="AB764">
        <v>545</v>
      </c>
      <c r="AC764">
        <v>183665</v>
      </c>
      <c r="AD764">
        <v>-250</v>
      </c>
      <c r="AE764">
        <v>-84250</v>
      </c>
      <c r="AF764">
        <v>84849978</v>
      </c>
      <c r="AH764">
        <v>-515</v>
      </c>
      <c r="AI764">
        <v>-173555</v>
      </c>
      <c r="AJ764">
        <v>308</v>
      </c>
      <c r="AK764">
        <v>103796</v>
      </c>
      <c r="AL764">
        <v>84830701</v>
      </c>
      <c r="AN764">
        <v>-205</v>
      </c>
      <c r="AO764">
        <v>-69085</v>
      </c>
      <c r="AP764">
        <v>564</v>
      </c>
      <c r="AQ764">
        <v>190068</v>
      </c>
      <c r="AR764">
        <v>85343363</v>
      </c>
    </row>
    <row r="765" spans="5:44" x14ac:dyDescent="0.25">
      <c r="E765">
        <v>16</v>
      </c>
      <c r="F765">
        <v>762</v>
      </c>
      <c r="G765">
        <f>B2+TRUNC(32*E765*SIN(0/E765))</f>
        <v>-572</v>
      </c>
      <c r="H765">
        <f t="shared" si="56"/>
        <v>-143</v>
      </c>
      <c r="I765">
        <f t="shared" si="57"/>
        <v>-48191</v>
      </c>
      <c r="J765">
        <f>C2+TRUNC(32*E765*COS(0/E765))</f>
        <v>2478</v>
      </c>
      <c r="K765">
        <f t="shared" si="58"/>
        <v>619</v>
      </c>
      <c r="L765">
        <f t="shared" si="59"/>
        <v>208603</v>
      </c>
      <c r="M765">
        <f t="shared" si="60"/>
        <v>107086667</v>
      </c>
      <c r="P765">
        <v>38</v>
      </c>
      <c r="Q765">
        <v>12806</v>
      </c>
      <c r="R765">
        <v>599</v>
      </c>
      <c r="S765">
        <v>201863</v>
      </c>
      <c r="T765">
        <v>85502600</v>
      </c>
      <c r="V765">
        <v>600</v>
      </c>
      <c r="W765">
        <v>202200</v>
      </c>
      <c r="X765">
        <v>-20</v>
      </c>
      <c r="Y765">
        <v>-6740</v>
      </c>
      <c r="Z765">
        <v>85123504</v>
      </c>
      <c r="AB765">
        <v>561</v>
      </c>
      <c r="AC765">
        <v>189057</v>
      </c>
      <c r="AD765">
        <v>-214</v>
      </c>
      <c r="AE765">
        <v>-72118</v>
      </c>
      <c r="AF765">
        <v>85311410</v>
      </c>
      <c r="AH765">
        <v>-466</v>
      </c>
      <c r="AI765">
        <v>-157042</v>
      </c>
      <c r="AJ765">
        <v>379</v>
      </c>
      <c r="AK765">
        <v>127723</v>
      </c>
      <c r="AL765">
        <v>85091031</v>
      </c>
      <c r="AN765">
        <v>-237</v>
      </c>
      <c r="AO765">
        <v>-79869</v>
      </c>
      <c r="AP765">
        <v>552</v>
      </c>
      <c r="AQ765">
        <v>186024</v>
      </c>
      <c r="AR765">
        <v>85477717</v>
      </c>
    </row>
    <row r="766" spans="5:44" x14ac:dyDescent="0.25">
      <c r="E766">
        <v>16</v>
      </c>
      <c r="F766">
        <v>763</v>
      </c>
      <c r="G766">
        <f>B2+TRUNC(32*E766*SIN(1/E766))</f>
        <v>-541</v>
      </c>
      <c r="H766">
        <f t="shared" si="56"/>
        <v>-136</v>
      </c>
      <c r="I766">
        <f t="shared" si="57"/>
        <v>-45832</v>
      </c>
      <c r="J766">
        <f>C2+TRUNC(32*E766*COS(1/E766))</f>
        <v>2477</v>
      </c>
      <c r="K766">
        <f t="shared" si="58"/>
        <v>619</v>
      </c>
      <c r="L766">
        <f t="shared" si="59"/>
        <v>208603</v>
      </c>
      <c r="M766">
        <f t="shared" si="60"/>
        <v>105784022</v>
      </c>
      <c r="P766">
        <v>-58</v>
      </c>
      <c r="Q766">
        <v>-19546</v>
      </c>
      <c r="R766">
        <v>598</v>
      </c>
      <c r="S766">
        <v>201526</v>
      </c>
      <c r="T766">
        <v>85519881</v>
      </c>
      <c r="V766">
        <v>583</v>
      </c>
      <c r="W766">
        <v>196471</v>
      </c>
      <c r="X766">
        <v>-145</v>
      </c>
      <c r="Y766">
        <v>-48865</v>
      </c>
      <c r="Z766">
        <v>85366482</v>
      </c>
      <c r="AB766">
        <v>529</v>
      </c>
      <c r="AC766">
        <v>178273</v>
      </c>
      <c r="AD766">
        <v>-285</v>
      </c>
      <c r="AE766">
        <v>-96045</v>
      </c>
      <c r="AF766">
        <v>85371006</v>
      </c>
      <c r="AH766">
        <v>-484</v>
      </c>
      <c r="AI766">
        <v>-163108</v>
      </c>
      <c r="AJ766">
        <v>356</v>
      </c>
      <c r="AK766">
        <v>119972</v>
      </c>
      <c r="AL766">
        <v>85288948</v>
      </c>
      <c r="AN766">
        <v>-112</v>
      </c>
      <c r="AO766">
        <v>-37744</v>
      </c>
      <c r="AP766">
        <v>590</v>
      </c>
      <c r="AQ766">
        <v>198830</v>
      </c>
      <c r="AR766">
        <v>85491563</v>
      </c>
    </row>
    <row r="767" spans="5:44" x14ac:dyDescent="0.25">
      <c r="E767">
        <v>16</v>
      </c>
      <c r="F767">
        <v>764</v>
      </c>
      <c r="G767">
        <f>B2+TRUNC(32*E767*SIN(2/E767))</f>
        <v>-509</v>
      </c>
      <c r="H767">
        <f t="shared" si="56"/>
        <v>-128</v>
      </c>
      <c r="I767">
        <f t="shared" si="57"/>
        <v>-43136</v>
      </c>
      <c r="J767">
        <f>C2+TRUNC(32*E767*COS(2/E767))</f>
        <v>2474</v>
      </c>
      <c r="K767">
        <f t="shared" si="58"/>
        <v>618</v>
      </c>
      <c r="L767">
        <f t="shared" si="59"/>
        <v>208266</v>
      </c>
      <c r="M767">
        <f t="shared" si="60"/>
        <v>104195326</v>
      </c>
      <c r="P767">
        <v>-73</v>
      </c>
      <c r="Q767">
        <v>-24601</v>
      </c>
      <c r="R767">
        <v>596</v>
      </c>
      <c r="S767">
        <v>200852</v>
      </c>
      <c r="T767">
        <v>85615284</v>
      </c>
      <c r="V767">
        <v>598</v>
      </c>
      <c r="W767">
        <v>201526</v>
      </c>
      <c r="X767">
        <v>-50</v>
      </c>
      <c r="Y767">
        <v>-16850</v>
      </c>
      <c r="Z767">
        <v>85372691</v>
      </c>
      <c r="AB767">
        <v>511</v>
      </c>
      <c r="AC767">
        <v>172207</v>
      </c>
      <c r="AD767">
        <v>-315</v>
      </c>
      <c r="AE767">
        <v>-106155</v>
      </c>
      <c r="AF767">
        <v>85386174</v>
      </c>
      <c r="AH767">
        <v>-535</v>
      </c>
      <c r="AI767">
        <v>-180295</v>
      </c>
      <c r="AJ767">
        <v>273</v>
      </c>
      <c r="AK767">
        <v>92001</v>
      </c>
      <c r="AL767">
        <v>85420064</v>
      </c>
      <c r="AN767">
        <v>-97</v>
      </c>
      <c r="AO767">
        <v>-32689</v>
      </c>
      <c r="AP767">
        <v>593</v>
      </c>
      <c r="AQ767">
        <v>199841</v>
      </c>
      <c r="AR767">
        <v>85529203</v>
      </c>
    </row>
    <row r="768" spans="5:44" x14ac:dyDescent="0.25">
      <c r="E768">
        <v>16</v>
      </c>
      <c r="F768">
        <v>765</v>
      </c>
      <c r="G768">
        <f>B2+TRUNC(32*E768*SIN(3/E768))</f>
        <v>-477</v>
      </c>
      <c r="H768">
        <f t="shared" si="56"/>
        <v>-120</v>
      </c>
      <c r="I768">
        <f t="shared" si="57"/>
        <v>-40440</v>
      </c>
      <c r="J768">
        <f>C2+TRUNC(32*E768*COS(3/E768))</f>
        <v>2469</v>
      </c>
      <c r="K768">
        <f t="shared" si="58"/>
        <v>617</v>
      </c>
      <c r="L768">
        <f t="shared" si="59"/>
        <v>207929</v>
      </c>
      <c r="M768">
        <f t="shared" si="60"/>
        <v>102365505</v>
      </c>
      <c r="P768">
        <v>86</v>
      </c>
      <c r="Q768">
        <v>28982</v>
      </c>
      <c r="R768">
        <v>595</v>
      </c>
      <c r="S768">
        <v>200515</v>
      </c>
      <c r="T768">
        <v>85888706</v>
      </c>
      <c r="V768">
        <v>597</v>
      </c>
      <c r="W768">
        <v>201189</v>
      </c>
      <c r="X768">
        <v>-69</v>
      </c>
      <c r="Y768">
        <v>-23253</v>
      </c>
      <c r="Z768">
        <v>85471326</v>
      </c>
      <c r="AB768">
        <v>572</v>
      </c>
      <c r="AC768">
        <v>192764</v>
      </c>
      <c r="AD768">
        <v>-182</v>
      </c>
      <c r="AE768">
        <v>-61334</v>
      </c>
      <c r="AF768">
        <v>85442957</v>
      </c>
      <c r="AH768">
        <v>-496</v>
      </c>
      <c r="AI768">
        <v>-167152</v>
      </c>
      <c r="AJ768">
        <v>340</v>
      </c>
      <c r="AK768">
        <v>114580</v>
      </c>
      <c r="AL768">
        <v>85427340</v>
      </c>
      <c r="AN768">
        <v>-249</v>
      </c>
      <c r="AO768">
        <v>-83913</v>
      </c>
      <c r="AP768">
        <v>547</v>
      </c>
      <c r="AQ768">
        <v>184339</v>
      </c>
      <c r="AR768">
        <v>85765854</v>
      </c>
    </row>
    <row r="769" spans="5:44" x14ac:dyDescent="0.25">
      <c r="E769">
        <v>16</v>
      </c>
      <c r="F769">
        <v>766</v>
      </c>
      <c r="G769">
        <f>B2+TRUNC(32*E769*SIN(4/E769))</f>
        <v>-446</v>
      </c>
      <c r="H769">
        <f t="shared" si="56"/>
        <v>-112</v>
      </c>
      <c r="I769">
        <f t="shared" si="57"/>
        <v>-37744</v>
      </c>
      <c r="J769">
        <f>C2+TRUNC(32*E769*COS(4/E769))</f>
        <v>2462</v>
      </c>
      <c r="K769">
        <f t="shared" si="58"/>
        <v>615</v>
      </c>
      <c r="L769">
        <f t="shared" si="59"/>
        <v>207255</v>
      </c>
      <c r="M769">
        <f t="shared" si="60"/>
        <v>100331794</v>
      </c>
      <c r="P769">
        <v>98</v>
      </c>
      <c r="Q769">
        <v>33026</v>
      </c>
      <c r="R769">
        <v>594</v>
      </c>
      <c r="S769">
        <v>200178</v>
      </c>
      <c r="T769">
        <v>86089894</v>
      </c>
      <c r="V769">
        <v>601</v>
      </c>
      <c r="W769">
        <v>202537</v>
      </c>
      <c r="X769">
        <v>-10</v>
      </c>
      <c r="Y769">
        <v>-3370</v>
      </c>
      <c r="Z769">
        <v>85970518</v>
      </c>
      <c r="AB769">
        <v>505</v>
      </c>
      <c r="AC769">
        <v>170185</v>
      </c>
      <c r="AD769">
        <v>-326</v>
      </c>
      <c r="AE769">
        <v>-109862</v>
      </c>
      <c r="AF769">
        <v>85789089</v>
      </c>
      <c r="AH769">
        <v>-460</v>
      </c>
      <c r="AI769">
        <v>-155020</v>
      </c>
      <c r="AJ769">
        <v>388</v>
      </c>
      <c r="AK769">
        <v>130756</v>
      </c>
      <c r="AL769">
        <v>85932306</v>
      </c>
      <c r="AN769">
        <v>-261</v>
      </c>
      <c r="AO769">
        <v>-87957</v>
      </c>
      <c r="AP769">
        <v>542</v>
      </c>
      <c r="AQ769">
        <v>182654</v>
      </c>
      <c r="AR769">
        <v>86027019</v>
      </c>
    </row>
    <row r="770" spans="5:44" x14ac:dyDescent="0.25">
      <c r="E770">
        <v>16</v>
      </c>
      <c r="F770">
        <v>767</v>
      </c>
      <c r="G770">
        <f>B2+TRUNC(32*E770*SIN(5/E770))</f>
        <v>-415</v>
      </c>
      <c r="H770">
        <f t="shared" si="56"/>
        <v>-104</v>
      </c>
      <c r="I770">
        <f t="shared" si="57"/>
        <v>-35048</v>
      </c>
      <c r="J770">
        <f>C2+TRUNC(32*E770*COS(5/E770))</f>
        <v>2453</v>
      </c>
      <c r="K770">
        <f t="shared" si="58"/>
        <v>613</v>
      </c>
      <c r="L770">
        <f t="shared" si="59"/>
        <v>206581</v>
      </c>
      <c r="M770">
        <f t="shared" si="60"/>
        <v>98071278</v>
      </c>
      <c r="P770">
        <v>-35</v>
      </c>
      <c r="Q770">
        <v>-11795</v>
      </c>
      <c r="R770">
        <v>601</v>
      </c>
      <c r="S770">
        <v>202537</v>
      </c>
      <c r="T770">
        <v>86344386</v>
      </c>
      <c r="V770">
        <v>566</v>
      </c>
      <c r="W770">
        <v>190742</v>
      </c>
      <c r="X770">
        <v>-203</v>
      </c>
      <c r="Y770">
        <v>-68411</v>
      </c>
      <c r="Z770">
        <v>85981526</v>
      </c>
      <c r="AB770">
        <v>577</v>
      </c>
      <c r="AC770">
        <v>194449</v>
      </c>
      <c r="AD770">
        <v>-170</v>
      </c>
      <c r="AE770">
        <v>-57290</v>
      </c>
      <c r="AF770">
        <v>85896476</v>
      </c>
      <c r="AH770">
        <v>-561</v>
      </c>
      <c r="AI770">
        <v>-189057</v>
      </c>
      <c r="AJ770">
        <v>219</v>
      </c>
      <c r="AK770">
        <v>73803</v>
      </c>
      <c r="AL770">
        <v>86094793</v>
      </c>
      <c r="AN770">
        <v>-136</v>
      </c>
      <c r="AO770">
        <v>-45832</v>
      </c>
      <c r="AP770">
        <v>587</v>
      </c>
      <c r="AQ770">
        <v>197819</v>
      </c>
      <c r="AR770">
        <v>86290277</v>
      </c>
    </row>
    <row r="771" spans="5:44" x14ac:dyDescent="0.25">
      <c r="E771">
        <v>16</v>
      </c>
      <c r="F771">
        <v>768</v>
      </c>
      <c r="G771">
        <f>B2+TRUNC(32*E771*SIN(6/E771))</f>
        <v>-385</v>
      </c>
      <c r="H771">
        <f t="shared" si="56"/>
        <v>-97</v>
      </c>
      <c r="I771">
        <f t="shared" si="57"/>
        <v>-32689</v>
      </c>
      <c r="J771">
        <f>C2+TRUNC(32*E771*COS(6/E771))</f>
        <v>2442</v>
      </c>
      <c r="K771">
        <f t="shared" si="58"/>
        <v>610</v>
      </c>
      <c r="L771">
        <f t="shared" si="59"/>
        <v>205570</v>
      </c>
      <c r="M771">
        <f t="shared" si="60"/>
        <v>95619891</v>
      </c>
      <c r="P771">
        <v>31</v>
      </c>
      <c r="Q771">
        <v>10447</v>
      </c>
      <c r="R771">
        <v>602</v>
      </c>
      <c r="S771">
        <v>202874</v>
      </c>
      <c r="T771">
        <v>86824378</v>
      </c>
      <c r="V771">
        <v>580</v>
      </c>
      <c r="W771">
        <v>195460</v>
      </c>
      <c r="X771">
        <v>-161</v>
      </c>
      <c r="Y771">
        <v>-54257</v>
      </c>
      <c r="Z771">
        <v>86447299</v>
      </c>
      <c r="AB771">
        <v>499</v>
      </c>
      <c r="AC771">
        <v>168163</v>
      </c>
      <c r="AD771">
        <v>-337</v>
      </c>
      <c r="AE771">
        <v>-113569</v>
      </c>
      <c r="AF771">
        <v>85911869</v>
      </c>
      <c r="AH771">
        <v>-544</v>
      </c>
      <c r="AI771">
        <v>-183328</v>
      </c>
      <c r="AJ771">
        <v>260</v>
      </c>
      <c r="AK771">
        <v>87620</v>
      </c>
      <c r="AL771">
        <v>86352444</v>
      </c>
      <c r="AN771">
        <v>-199</v>
      </c>
      <c r="AO771">
        <v>-67063</v>
      </c>
      <c r="AP771">
        <v>569</v>
      </c>
      <c r="AQ771">
        <v>191753</v>
      </c>
      <c r="AR771">
        <v>86840838</v>
      </c>
    </row>
    <row r="772" spans="5:44" x14ac:dyDescent="0.25">
      <c r="E772">
        <v>16</v>
      </c>
      <c r="F772">
        <v>769</v>
      </c>
      <c r="G772">
        <f>B2+TRUNC(32*E772*SIN(7/E772))</f>
        <v>-356</v>
      </c>
      <c r="H772">
        <f t="shared" si="56"/>
        <v>-89</v>
      </c>
      <c r="I772">
        <f t="shared" si="57"/>
        <v>-29993</v>
      </c>
      <c r="J772">
        <f>C2+TRUNC(32*E772*COS(7/E772))</f>
        <v>2429</v>
      </c>
      <c r="K772">
        <f t="shared" si="58"/>
        <v>607</v>
      </c>
      <c r="L772">
        <f t="shared" si="59"/>
        <v>204559</v>
      </c>
      <c r="M772">
        <f t="shared" si="60"/>
        <v>92984424</v>
      </c>
      <c r="P772">
        <v>53</v>
      </c>
      <c r="Q772">
        <v>17861</v>
      </c>
      <c r="R772">
        <v>601</v>
      </c>
      <c r="S772">
        <v>202537</v>
      </c>
      <c r="T772">
        <v>86993496</v>
      </c>
      <c r="V772">
        <v>572</v>
      </c>
      <c r="W772">
        <v>192764</v>
      </c>
      <c r="X772">
        <v>-190</v>
      </c>
      <c r="Y772">
        <v>-64030</v>
      </c>
      <c r="Z772">
        <v>86537176</v>
      </c>
      <c r="AB772">
        <v>580</v>
      </c>
      <c r="AC772">
        <v>195460</v>
      </c>
      <c r="AD772">
        <v>-158</v>
      </c>
      <c r="AE772">
        <v>-53246</v>
      </c>
      <c r="AF772">
        <v>85992327</v>
      </c>
      <c r="AH772">
        <v>-556</v>
      </c>
      <c r="AI772">
        <v>-187372</v>
      </c>
      <c r="AJ772">
        <v>233</v>
      </c>
      <c r="AK772">
        <v>78521</v>
      </c>
      <c r="AL772">
        <v>86558461</v>
      </c>
      <c r="AN772">
        <v>-219</v>
      </c>
      <c r="AO772">
        <v>-73803</v>
      </c>
      <c r="AP772">
        <v>562</v>
      </c>
      <c r="AQ772">
        <v>189394</v>
      </c>
      <c r="AR772">
        <v>86873644</v>
      </c>
    </row>
    <row r="773" spans="5:44" x14ac:dyDescent="0.25">
      <c r="E773">
        <v>16</v>
      </c>
      <c r="F773">
        <v>770</v>
      </c>
      <c r="G773">
        <f>B2+TRUNC(32*E773*SIN(8/E773))</f>
        <v>-327</v>
      </c>
      <c r="H773">
        <f t="shared" si="56"/>
        <v>-82</v>
      </c>
      <c r="I773">
        <f t="shared" si="57"/>
        <v>-27634</v>
      </c>
      <c r="J773">
        <f>C2+TRUNC(32*E773*COS(8/E773))</f>
        <v>2415</v>
      </c>
      <c r="K773">
        <f t="shared" si="58"/>
        <v>603</v>
      </c>
      <c r="L773">
        <f t="shared" si="59"/>
        <v>203211</v>
      </c>
      <c r="M773">
        <f t="shared" si="60"/>
        <v>90300288</v>
      </c>
      <c r="P773">
        <v>-96</v>
      </c>
      <c r="Q773">
        <v>-32352</v>
      </c>
      <c r="R773">
        <v>596</v>
      </c>
      <c r="S773">
        <v>200852</v>
      </c>
      <c r="T773">
        <v>87443684</v>
      </c>
      <c r="V773">
        <v>577</v>
      </c>
      <c r="W773">
        <v>194449</v>
      </c>
      <c r="X773">
        <v>-176</v>
      </c>
      <c r="Y773">
        <v>-59312</v>
      </c>
      <c r="Z773">
        <v>86745320</v>
      </c>
      <c r="AB773">
        <v>534</v>
      </c>
      <c r="AC773">
        <v>179958</v>
      </c>
      <c r="AD773">
        <v>-280</v>
      </c>
      <c r="AE773">
        <v>-94360</v>
      </c>
      <c r="AF773">
        <v>86803060</v>
      </c>
      <c r="AH773">
        <v>-479</v>
      </c>
      <c r="AI773">
        <v>-161423</v>
      </c>
      <c r="AJ773">
        <v>367</v>
      </c>
      <c r="AK773">
        <v>123679</v>
      </c>
      <c r="AL773">
        <v>86666268</v>
      </c>
      <c r="AN773">
        <v>-120</v>
      </c>
      <c r="AO773">
        <v>-40440</v>
      </c>
      <c r="AP773">
        <v>592</v>
      </c>
      <c r="AQ773">
        <v>199504</v>
      </c>
      <c r="AR773">
        <v>87442816</v>
      </c>
    </row>
    <row r="774" spans="5:44" x14ac:dyDescent="0.25">
      <c r="E774">
        <v>16</v>
      </c>
      <c r="F774">
        <v>771</v>
      </c>
      <c r="G774">
        <f>B2+TRUNC(32*E774*SIN(9/E774))</f>
        <v>-299</v>
      </c>
      <c r="H774">
        <f t="shared" ref="H774:H837" si="61">FLOOR(G774/4,1)</f>
        <v>-75</v>
      </c>
      <c r="I774">
        <f t="shared" ref="I774:I837" si="62">H774*337</f>
        <v>-25275</v>
      </c>
      <c r="J774">
        <f>C2+TRUNC(32*E774*COS(9/E774))</f>
        <v>2399</v>
      </c>
      <c r="K774">
        <f t="shared" ref="K774:K837" si="63">FLOOR(J774/4,1)</f>
        <v>599</v>
      </c>
      <c r="L774">
        <f t="shared" ref="L774:L837" si="64">K774*337</f>
        <v>201863</v>
      </c>
      <c r="M774">
        <f t="shared" si="60"/>
        <v>87447993</v>
      </c>
      <c r="P774">
        <v>-27</v>
      </c>
      <c r="Q774">
        <v>-9099</v>
      </c>
      <c r="R774">
        <v>604</v>
      </c>
      <c r="S774">
        <v>203548</v>
      </c>
      <c r="T774">
        <v>87564827</v>
      </c>
      <c r="V774">
        <v>602</v>
      </c>
      <c r="W774">
        <v>202874</v>
      </c>
      <c r="X774">
        <v>-38</v>
      </c>
      <c r="Y774">
        <v>-12806</v>
      </c>
      <c r="Z774">
        <v>86751043</v>
      </c>
      <c r="AB774">
        <v>524</v>
      </c>
      <c r="AC774">
        <v>176588</v>
      </c>
      <c r="AD774">
        <v>-299</v>
      </c>
      <c r="AE774">
        <v>-100763</v>
      </c>
      <c r="AF774">
        <v>86804103</v>
      </c>
      <c r="AH774">
        <v>-551</v>
      </c>
      <c r="AI774">
        <v>-185687</v>
      </c>
      <c r="AJ774">
        <v>246</v>
      </c>
      <c r="AK774">
        <v>82902</v>
      </c>
      <c r="AL774">
        <v>86743144</v>
      </c>
      <c r="AN774">
        <v>-75</v>
      </c>
      <c r="AO774">
        <v>-25275</v>
      </c>
      <c r="AP774">
        <v>599</v>
      </c>
      <c r="AQ774">
        <v>201863</v>
      </c>
      <c r="AR774">
        <v>87447993</v>
      </c>
    </row>
    <row r="775" spans="5:44" x14ac:dyDescent="0.25">
      <c r="E775">
        <v>16</v>
      </c>
      <c r="F775">
        <v>772</v>
      </c>
      <c r="G775">
        <f>B2+TRUNC(32*E775*SIN(10/E775))</f>
        <v>-273</v>
      </c>
      <c r="H775">
        <f t="shared" si="61"/>
        <v>-69</v>
      </c>
      <c r="I775">
        <f t="shared" si="62"/>
        <v>-23253</v>
      </c>
      <c r="J775">
        <f>C2+TRUNC(32*E775*COS(10/E775))</f>
        <v>2381</v>
      </c>
      <c r="K775">
        <f t="shared" si="63"/>
        <v>595</v>
      </c>
      <c r="L775">
        <f t="shared" si="64"/>
        <v>200515</v>
      </c>
      <c r="M775">
        <f t="shared" si="60"/>
        <v>84454335</v>
      </c>
      <c r="P775">
        <v>-51</v>
      </c>
      <c r="Q775">
        <v>-17187</v>
      </c>
      <c r="R775">
        <v>602</v>
      </c>
      <c r="S775">
        <v>202874</v>
      </c>
      <c r="T775">
        <v>87601093</v>
      </c>
      <c r="V775">
        <v>587</v>
      </c>
      <c r="W775">
        <v>197819</v>
      </c>
      <c r="X775">
        <v>-139</v>
      </c>
      <c r="Y775">
        <v>-46843</v>
      </c>
      <c r="Z775">
        <v>86820949</v>
      </c>
      <c r="AB775">
        <v>561</v>
      </c>
      <c r="AC775">
        <v>189057</v>
      </c>
      <c r="AD775">
        <v>-222</v>
      </c>
      <c r="AE775">
        <v>-74814</v>
      </c>
      <c r="AF775">
        <v>86834964</v>
      </c>
      <c r="AH775">
        <v>-502</v>
      </c>
      <c r="AI775">
        <v>-169174</v>
      </c>
      <c r="AJ775">
        <v>335</v>
      </c>
      <c r="AK775">
        <v>112895</v>
      </c>
      <c r="AL775">
        <v>86782400</v>
      </c>
      <c r="AN775">
        <v>-143</v>
      </c>
      <c r="AO775">
        <v>-48191</v>
      </c>
      <c r="AP775">
        <v>587</v>
      </c>
      <c r="AQ775">
        <v>197819</v>
      </c>
      <c r="AR775">
        <v>87600135</v>
      </c>
    </row>
    <row r="776" spans="5:44" x14ac:dyDescent="0.25">
      <c r="E776">
        <v>16</v>
      </c>
      <c r="F776">
        <v>773</v>
      </c>
      <c r="G776">
        <f>B2+TRUNC(32*E776*SIN(11/E776))</f>
        <v>-248</v>
      </c>
      <c r="H776">
        <f t="shared" si="61"/>
        <v>-62</v>
      </c>
      <c r="I776">
        <f t="shared" si="62"/>
        <v>-20894</v>
      </c>
      <c r="J776">
        <f>C2+TRUNC(32*E776*COS(11/E776))</f>
        <v>2361</v>
      </c>
      <c r="K776">
        <f t="shared" si="63"/>
        <v>590</v>
      </c>
      <c r="L776">
        <f t="shared" si="64"/>
        <v>198830</v>
      </c>
      <c r="M776">
        <f t="shared" si="60"/>
        <v>81312059</v>
      </c>
      <c r="P776">
        <v>67</v>
      </c>
      <c r="Q776">
        <v>22579</v>
      </c>
      <c r="R776">
        <v>601</v>
      </c>
      <c r="S776">
        <v>202537</v>
      </c>
      <c r="T776">
        <v>87929179</v>
      </c>
      <c r="V776">
        <v>598</v>
      </c>
      <c r="W776">
        <v>201526</v>
      </c>
      <c r="X776">
        <v>-77</v>
      </c>
      <c r="Y776">
        <v>-25949</v>
      </c>
      <c r="Z776">
        <v>86876865</v>
      </c>
      <c r="AB776">
        <v>568</v>
      </c>
      <c r="AC776">
        <v>191416</v>
      </c>
      <c r="AD776">
        <v>-202</v>
      </c>
      <c r="AE776">
        <v>-68074</v>
      </c>
      <c r="AF776">
        <v>86918299</v>
      </c>
      <c r="AH776">
        <v>-534</v>
      </c>
      <c r="AI776">
        <v>-179958</v>
      </c>
      <c r="AJ776">
        <v>281</v>
      </c>
      <c r="AK776">
        <v>94697</v>
      </c>
      <c r="AL776">
        <v>86828105</v>
      </c>
      <c r="AN776">
        <v>-90</v>
      </c>
      <c r="AO776">
        <v>-30330</v>
      </c>
      <c r="AP776">
        <v>598</v>
      </c>
      <c r="AQ776">
        <v>201526</v>
      </c>
      <c r="AR776">
        <v>87869926</v>
      </c>
    </row>
    <row r="777" spans="5:44" x14ac:dyDescent="0.25">
      <c r="E777">
        <v>16</v>
      </c>
      <c r="F777">
        <v>774</v>
      </c>
      <c r="G777">
        <f>B2+TRUNC(32*E777*SIN(12/E777))</f>
        <v>-224</v>
      </c>
      <c r="H777">
        <f t="shared" si="61"/>
        <v>-56</v>
      </c>
      <c r="I777">
        <f t="shared" si="62"/>
        <v>-18872</v>
      </c>
      <c r="J777">
        <f>C2+TRUNC(32*E777*COS(12/E777))</f>
        <v>2340</v>
      </c>
      <c r="K777">
        <f t="shared" si="63"/>
        <v>585</v>
      </c>
      <c r="L777">
        <f t="shared" si="64"/>
        <v>197145</v>
      </c>
      <c r="M777">
        <f t="shared" si="60"/>
        <v>78167553</v>
      </c>
      <c r="P777">
        <v>-82</v>
      </c>
      <c r="Q777">
        <v>-27634</v>
      </c>
      <c r="R777">
        <v>599</v>
      </c>
      <c r="S777">
        <v>201863</v>
      </c>
      <c r="T777">
        <v>87973294</v>
      </c>
      <c r="V777">
        <v>601</v>
      </c>
      <c r="W777">
        <v>202537</v>
      </c>
      <c r="X777">
        <v>-57</v>
      </c>
      <c r="Y777">
        <v>-19209</v>
      </c>
      <c r="Z777">
        <v>87465230</v>
      </c>
      <c r="AB777">
        <v>559</v>
      </c>
      <c r="AC777">
        <v>188383</v>
      </c>
      <c r="AD777">
        <v>-230</v>
      </c>
      <c r="AE777">
        <v>-77510</v>
      </c>
      <c r="AF777">
        <v>87895005</v>
      </c>
      <c r="AH777">
        <v>-491</v>
      </c>
      <c r="AI777">
        <v>-165467</v>
      </c>
      <c r="AJ777">
        <v>352</v>
      </c>
      <c r="AK777">
        <v>118624</v>
      </c>
      <c r="AL777">
        <v>87354265</v>
      </c>
      <c r="AN777">
        <v>-146</v>
      </c>
      <c r="AO777">
        <v>-49202</v>
      </c>
      <c r="AP777">
        <v>587</v>
      </c>
      <c r="AQ777">
        <v>197819</v>
      </c>
      <c r="AR777">
        <v>87875085</v>
      </c>
    </row>
    <row r="778" spans="5:44" x14ac:dyDescent="0.25">
      <c r="E778">
        <v>16</v>
      </c>
      <c r="F778">
        <v>775</v>
      </c>
      <c r="G778">
        <f>B2+TRUNC(32*E778*SIN(13/E778))</f>
        <v>-201</v>
      </c>
      <c r="H778">
        <f t="shared" si="61"/>
        <v>-51</v>
      </c>
      <c r="I778">
        <f t="shared" si="62"/>
        <v>-17187</v>
      </c>
      <c r="J778">
        <f>C2+TRUNC(32*E778*COS(13/E778))</f>
        <v>2318</v>
      </c>
      <c r="K778">
        <f t="shared" si="63"/>
        <v>579</v>
      </c>
      <c r="L778">
        <f t="shared" si="64"/>
        <v>195123</v>
      </c>
      <c r="M778">
        <f t="shared" si="60"/>
        <v>75024007</v>
      </c>
      <c r="P778">
        <v>-67</v>
      </c>
      <c r="Q778">
        <v>-22579</v>
      </c>
      <c r="R778">
        <v>601</v>
      </c>
      <c r="S778">
        <v>202537</v>
      </c>
      <c r="T778">
        <v>88057594</v>
      </c>
      <c r="V778">
        <v>604</v>
      </c>
      <c r="W778">
        <v>203548</v>
      </c>
      <c r="X778">
        <v>-27</v>
      </c>
      <c r="Y778">
        <v>-9099</v>
      </c>
      <c r="Z778">
        <v>87848180</v>
      </c>
      <c r="AB778">
        <v>519</v>
      </c>
      <c r="AC778">
        <v>174903</v>
      </c>
      <c r="AD778">
        <v>-312</v>
      </c>
      <c r="AE778">
        <v>-105144</v>
      </c>
      <c r="AF778">
        <v>87903405</v>
      </c>
      <c r="AH778">
        <v>-474</v>
      </c>
      <c r="AI778">
        <v>-159738</v>
      </c>
      <c r="AJ778">
        <v>377</v>
      </c>
      <c r="AK778">
        <v>127049</v>
      </c>
      <c r="AL778">
        <v>87834773</v>
      </c>
      <c r="AN778">
        <v>-192</v>
      </c>
      <c r="AO778">
        <v>-64704</v>
      </c>
      <c r="AP778">
        <v>574</v>
      </c>
      <c r="AQ778">
        <v>193438</v>
      </c>
      <c r="AR778">
        <v>87906525</v>
      </c>
    </row>
    <row r="779" spans="5:44" x14ac:dyDescent="0.25">
      <c r="E779">
        <v>16</v>
      </c>
      <c r="F779">
        <v>776</v>
      </c>
      <c r="G779">
        <f>B2+TRUNC(32*E779*SIN(14/E779))</f>
        <v>-180</v>
      </c>
      <c r="H779">
        <f t="shared" si="61"/>
        <v>-45</v>
      </c>
      <c r="I779">
        <f t="shared" si="62"/>
        <v>-15165</v>
      </c>
      <c r="J779">
        <f>C2+TRUNC(32*E779*COS(14/E779))</f>
        <v>2294</v>
      </c>
      <c r="K779">
        <f t="shared" si="63"/>
        <v>573</v>
      </c>
      <c r="L779">
        <f t="shared" si="64"/>
        <v>193101</v>
      </c>
      <c r="M779">
        <f t="shared" ref="M779:M842" si="65">TRUNC((G779^2+J779^2)^2/390625)</f>
        <v>71770337</v>
      </c>
      <c r="P779">
        <v>23</v>
      </c>
      <c r="Q779">
        <v>7751</v>
      </c>
      <c r="R779">
        <v>605</v>
      </c>
      <c r="S779">
        <v>203885</v>
      </c>
      <c r="T779">
        <v>88072218</v>
      </c>
      <c r="V779">
        <v>591</v>
      </c>
      <c r="W779">
        <v>199167</v>
      </c>
      <c r="X779">
        <v>-131</v>
      </c>
      <c r="Y779">
        <v>-44147</v>
      </c>
      <c r="Z779">
        <v>88001569</v>
      </c>
      <c r="AB779">
        <v>574</v>
      </c>
      <c r="AC779">
        <v>193438</v>
      </c>
      <c r="AD779">
        <v>-190</v>
      </c>
      <c r="AE779">
        <v>-64030</v>
      </c>
      <c r="AF779">
        <v>87908325</v>
      </c>
      <c r="AH779">
        <v>-508</v>
      </c>
      <c r="AI779">
        <v>-171196</v>
      </c>
      <c r="AJ779">
        <v>330</v>
      </c>
      <c r="AK779">
        <v>111210</v>
      </c>
      <c r="AL779">
        <v>87886605</v>
      </c>
      <c r="AN779">
        <v>-233</v>
      </c>
      <c r="AO779">
        <v>-78521</v>
      </c>
      <c r="AP779">
        <v>558</v>
      </c>
      <c r="AQ779">
        <v>188046</v>
      </c>
      <c r="AR779">
        <v>87913126</v>
      </c>
    </row>
    <row r="780" spans="5:44" x14ac:dyDescent="0.25">
      <c r="E780">
        <v>16</v>
      </c>
      <c r="F780">
        <v>777</v>
      </c>
      <c r="G780">
        <f>B2+TRUNC(32*E780*SIN(15/E780))</f>
        <v>-160</v>
      </c>
      <c r="H780">
        <f t="shared" si="61"/>
        <v>-40</v>
      </c>
      <c r="I780">
        <f t="shared" si="62"/>
        <v>-13480</v>
      </c>
      <c r="J780">
        <f>C2+TRUNC(32*E780*COS(15/E780))</f>
        <v>2269</v>
      </c>
      <c r="K780">
        <f t="shared" si="63"/>
        <v>567</v>
      </c>
      <c r="L780">
        <f t="shared" si="64"/>
        <v>191079</v>
      </c>
      <c r="M780">
        <f t="shared" si="65"/>
        <v>68530873</v>
      </c>
      <c r="P780">
        <v>-19</v>
      </c>
      <c r="Q780">
        <v>-6403</v>
      </c>
      <c r="R780">
        <v>606</v>
      </c>
      <c r="S780">
        <v>204222</v>
      </c>
      <c r="T780">
        <v>88557194</v>
      </c>
      <c r="V780">
        <v>599</v>
      </c>
      <c r="W780">
        <v>201863</v>
      </c>
      <c r="X780">
        <v>-85</v>
      </c>
      <c r="Y780">
        <v>-28645</v>
      </c>
      <c r="Z780">
        <v>88048886</v>
      </c>
      <c r="AB780">
        <v>540</v>
      </c>
      <c r="AC780">
        <v>181980</v>
      </c>
      <c r="AD780">
        <v>-274</v>
      </c>
      <c r="AE780">
        <v>-92338</v>
      </c>
      <c r="AF780">
        <v>87916846</v>
      </c>
      <c r="AH780">
        <v>-532</v>
      </c>
      <c r="AI780">
        <v>-179284</v>
      </c>
      <c r="AJ780">
        <v>289</v>
      </c>
      <c r="AK780">
        <v>97393</v>
      </c>
      <c r="AL780">
        <v>87923328</v>
      </c>
      <c r="AN780">
        <v>-104</v>
      </c>
      <c r="AO780">
        <v>-35048</v>
      </c>
      <c r="AP780">
        <v>596</v>
      </c>
      <c r="AQ780">
        <v>200852</v>
      </c>
      <c r="AR780">
        <v>87947814</v>
      </c>
    </row>
    <row r="781" spans="5:44" x14ac:dyDescent="0.25">
      <c r="E781">
        <v>16</v>
      </c>
      <c r="F781">
        <v>778</v>
      </c>
      <c r="G781">
        <f>B2+TRUNC(32*E781*SIN(16/E781))</f>
        <v>-142</v>
      </c>
      <c r="H781">
        <f t="shared" si="61"/>
        <v>-36</v>
      </c>
      <c r="I781">
        <f t="shared" si="62"/>
        <v>-12132</v>
      </c>
      <c r="J781">
        <f>C2+TRUNC(32*E781*COS(16/E781))</f>
        <v>2242</v>
      </c>
      <c r="K781">
        <f t="shared" si="63"/>
        <v>560</v>
      </c>
      <c r="L781">
        <f t="shared" si="64"/>
        <v>188720</v>
      </c>
      <c r="M781">
        <f t="shared" si="65"/>
        <v>65201826</v>
      </c>
      <c r="P781">
        <v>80</v>
      </c>
      <c r="Q781">
        <v>26960</v>
      </c>
      <c r="R781">
        <v>601</v>
      </c>
      <c r="S781">
        <v>202537</v>
      </c>
      <c r="T781">
        <v>88578425</v>
      </c>
      <c r="V781">
        <v>585</v>
      </c>
      <c r="W781">
        <v>197145</v>
      </c>
      <c r="X781">
        <v>-155</v>
      </c>
      <c r="Y781">
        <v>-52235</v>
      </c>
      <c r="Z781">
        <v>88331396</v>
      </c>
      <c r="AB781">
        <v>513</v>
      </c>
      <c r="AC781">
        <v>172881</v>
      </c>
      <c r="AD781">
        <v>-323</v>
      </c>
      <c r="AE781">
        <v>-108851</v>
      </c>
      <c r="AF781">
        <v>88509500</v>
      </c>
      <c r="AH781">
        <v>-544</v>
      </c>
      <c r="AI781">
        <v>-183328</v>
      </c>
      <c r="AJ781">
        <v>267</v>
      </c>
      <c r="AK781">
        <v>89979</v>
      </c>
      <c r="AL781">
        <v>88309382</v>
      </c>
      <c r="AN781">
        <v>-245</v>
      </c>
      <c r="AO781">
        <v>-82565</v>
      </c>
      <c r="AP781">
        <v>554</v>
      </c>
      <c r="AQ781">
        <v>186698</v>
      </c>
      <c r="AR781">
        <v>88508175</v>
      </c>
    </row>
    <row r="782" spans="5:44" x14ac:dyDescent="0.25">
      <c r="E782">
        <v>16</v>
      </c>
      <c r="F782">
        <v>779</v>
      </c>
      <c r="G782">
        <f>B2+TRUNC(32*E782*SIN(17/E782))</f>
        <v>-125</v>
      </c>
      <c r="H782">
        <f t="shared" si="61"/>
        <v>-32</v>
      </c>
      <c r="I782">
        <f t="shared" si="62"/>
        <v>-10784</v>
      </c>
      <c r="J782">
        <f>C2+TRUNC(32*E782*COS(17/E782))</f>
        <v>2215</v>
      </c>
      <c r="K782">
        <f t="shared" si="63"/>
        <v>553</v>
      </c>
      <c r="L782">
        <f t="shared" si="64"/>
        <v>186361</v>
      </c>
      <c r="M782">
        <f t="shared" si="65"/>
        <v>62014995</v>
      </c>
      <c r="P782">
        <v>15</v>
      </c>
      <c r="Q782">
        <v>5055</v>
      </c>
      <c r="R782">
        <v>606</v>
      </c>
      <c r="S782">
        <v>204222</v>
      </c>
      <c r="T782">
        <v>88795039</v>
      </c>
      <c r="V782">
        <v>599</v>
      </c>
      <c r="W782">
        <v>201863</v>
      </c>
      <c r="X782">
        <v>-93</v>
      </c>
      <c r="Y782">
        <v>-31341</v>
      </c>
      <c r="Z782">
        <v>88708217</v>
      </c>
      <c r="AB782">
        <v>579</v>
      </c>
      <c r="AC782">
        <v>195123</v>
      </c>
      <c r="AD782">
        <v>-178</v>
      </c>
      <c r="AE782">
        <v>-59986</v>
      </c>
      <c r="AF782">
        <v>88523771</v>
      </c>
      <c r="AH782">
        <v>-513</v>
      </c>
      <c r="AI782">
        <v>-172881</v>
      </c>
      <c r="AJ782">
        <v>324</v>
      </c>
      <c r="AK782">
        <v>109188</v>
      </c>
      <c r="AL782">
        <v>88697729</v>
      </c>
      <c r="AN782">
        <v>-214</v>
      </c>
      <c r="AO782">
        <v>-72118</v>
      </c>
      <c r="AP782">
        <v>567</v>
      </c>
      <c r="AQ782">
        <v>191079</v>
      </c>
      <c r="AR782">
        <v>88662562</v>
      </c>
    </row>
    <row r="783" spans="5:44" x14ac:dyDescent="0.25">
      <c r="E783">
        <v>16</v>
      </c>
      <c r="F783">
        <v>780</v>
      </c>
      <c r="G783">
        <f>B2+TRUNC(32*E783*SIN(18/E783))</f>
        <v>-111</v>
      </c>
      <c r="H783">
        <f t="shared" si="61"/>
        <v>-28</v>
      </c>
      <c r="I783">
        <f t="shared" si="62"/>
        <v>-9436</v>
      </c>
      <c r="J783">
        <f>C2+TRUNC(32*E783*COS(18/E783))</f>
        <v>2186</v>
      </c>
      <c r="K783">
        <f t="shared" si="63"/>
        <v>546</v>
      </c>
      <c r="L783">
        <f t="shared" si="64"/>
        <v>184002</v>
      </c>
      <c r="M783">
        <f t="shared" si="65"/>
        <v>58759387</v>
      </c>
      <c r="P783">
        <v>46</v>
      </c>
      <c r="Q783">
        <v>15502</v>
      </c>
      <c r="R783">
        <v>605</v>
      </c>
      <c r="S783">
        <v>203885</v>
      </c>
      <c r="T783">
        <v>88830625</v>
      </c>
      <c r="V783">
        <v>594</v>
      </c>
      <c r="W783">
        <v>200178</v>
      </c>
      <c r="X783">
        <v>-124</v>
      </c>
      <c r="Y783">
        <v>-41788</v>
      </c>
      <c r="Z783">
        <v>88823869</v>
      </c>
      <c r="AB783">
        <v>558</v>
      </c>
      <c r="AC783">
        <v>188046</v>
      </c>
      <c r="AD783">
        <v>-238</v>
      </c>
      <c r="AE783">
        <v>-80206</v>
      </c>
      <c r="AF783">
        <v>88697970</v>
      </c>
      <c r="AH783">
        <v>-529</v>
      </c>
      <c r="AI783">
        <v>-178273</v>
      </c>
      <c r="AJ783">
        <v>296</v>
      </c>
      <c r="AK783">
        <v>99752</v>
      </c>
      <c r="AL783">
        <v>88703998</v>
      </c>
      <c r="AN783">
        <v>-185</v>
      </c>
      <c r="AO783">
        <v>-62345</v>
      </c>
      <c r="AP783">
        <v>577</v>
      </c>
      <c r="AQ783">
        <v>194449</v>
      </c>
      <c r="AR783">
        <v>88672054</v>
      </c>
    </row>
    <row r="784" spans="5:44" x14ac:dyDescent="0.25">
      <c r="E784">
        <v>16</v>
      </c>
      <c r="F784">
        <v>781</v>
      </c>
      <c r="G784">
        <f>B2+TRUNC(32*E784*SIN(19/E784))</f>
        <v>-98</v>
      </c>
      <c r="H784">
        <f t="shared" si="61"/>
        <v>-25</v>
      </c>
      <c r="I784">
        <f t="shared" si="62"/>
        <v>-8425</v>
      </c>
      <c r="J784">
        <f>C2+TRUNC(32*E784*COS(19/E784))</f>
        <v>2157</v>
      </c>
      <c r="K784">
        <f t="shared" si="63"/>
        <v>539</v>
      </c>
      <c r="L784">
        <f t="shared" si="64"/>
        <v>181643</v>
      </c>
      <c r="M784">
        <f t="shared" si="65"/>
        <v>55645703</v>
      </c>
      <c r="P784">
        <v>92</v>
      </c>
      <c r="Q784">
        <v>31004</v>
      </c>
      <c r="R784">
        <v>600</v>
      </c>
      <c r="S784">
        <v>202200</v>
      </c>
      <c r="T784">
        <v>89042353</v>
      </c>
      <c r="V784">
        <v>606</v>
      </c>
      <c r="W784">
        <v>204222</v>
      </c>
      <c r="X784">
        <v>-16</v>
      </c>
      <c r="Y784">
        <v>-5392</v>
      </c>
      <c r="Z784">
        <v>88937664</v>
      </c>
      <c r="AB784">
        <v>544</v>
      </c>
      <c r="AC784">
        <v>183328</v>
      </c>
      <c r="AD784">
        <v>-267</v>
      </c>
      <c r="AE784">
        <v>-89979</v>
      </c>
      <c r="AF784">
        <v>88707162</v>
      </c>
      <c r="AH784">
        <v>-468</v>
      </c>
      <c r="AI784">
        <v>-157716</v>
      </c>
      <c r="AJ784">
        <v>386</v>
      </c>
      <c r="AK784">
        <v>130082</v>
      </c>
      <c r="AL784">
        <v>88927917</v>
      </c>
      <c r="AN784">
        <v>-154</v>
      </c>
      <c r="AO784">
        <v>-51898</v>
      </c>
      <c r="AP784">
        <v>586</v>
      </c>
      <c r="AQ784">
        <v>197482</v>
      </c>
      <c r="AR784">
        <v>88747402</v>
      </c>
    </row>
    <row r="785" spans="5:44" x14ac:dyDescent="0.25">
      <c r="E785">
        <v>16</v>
      </c>
      <c r="F785">
        <v>782</v>
      </c>
      <c r="G785">
        <f>B2+TRUNC(32*E785*SIN(20/E785))</f>
        <v>-87</v>
      </c>
      <c r="H785">
        <f t="shared" si="61"/>
        <v>-22</v>
      </c>
      <c r="I785">
        <f t="shared" si="62"/>
        <v>-7414</v>
      </c>
      <c r="J785">
        <f>C2+TRUNC(32*E785*COS(20/E785))</f>
        <v>2127</v>
      </c>
      <c r="K785">
        <f t="shared" si="63"/>
        <v>531</v>
      </c>
      <c r="L785">
        <f t="shared" si="64"/>
        <v>178947</v>
      </c>
      <c r="M785">
        <f t="shared" si="65"/>
        <v>52572894</v>
      </c>
      <c r="P785">
        <v>-11</v>
      </c>
      <c r="Q785">
        <v>-3707</v>
      </c>
      <c r="R785">
        <v>607</v>
      </c>
      <c r="S785">
        <v>204559</v>
      </c>
      <c r="T785">
        <v>89173331</v>
      </c>
      <c r="V785">
        <v>573</v>
      </c>
      <c r="W785">
        <v>193101</v>
      </c>
      <c r="X785">
        <v>-199</v>
      </c>
      <c r="Y785">
        <v>-67063</v>
      </c>
      <c r="Z785">
        <v>88989005</v>
      </c>
      <c r="AB785">
        <v>530</v>
      </c>
      <c r="AC785">
        <v>178610</v>
      </c>
      <c r="AD785">
        <v>-294</v>
      </c>
      <c r="AE785">
        <v>-99078</v>
      </c>
      <c r="AF785">
        <v>88744056</v>
      </c>
      <c r="AH785">
        <v>-563</v>
      </c>
      <c r="AI785">
        <v>-189731</v>
      </c>
      <c r="AJ785">
        <v>227</v>
      </c>
      <c r="AK785">
        <v>76499</v>
      </c>
      <c r="AL785">
        <v>88965672</v>
      </c>
      <c r="AN785">
        <v>-257</v>
      </c>
      <c r="AO785">
        <v>-86609</v>
      </c>
      <c r="AP785">
        <v>550</v>
      </c>
      <c r="AQ785">
        <v>185350</v>
      </c>
      <c r="AR785">
        <v>88954444</v>
      </c>
    </row>
    <row r="786" spans="5:44" x14ac:dyDescent="0.25">
      <c r="E786">
        <v>16</v>
      </c>
      <c r="F786">
        <v>783</v>
      </c>
      <c r="G786">
        <f>B2+TRUNC(32*E786*SIN(21/E786))</f>
        <v>-77</v>
      </c>
      <c r="H786">
        <f t="shared" si="61"/>
        <v>-20</v>
      </c>
      <c r="I786">
        <f t="shared" si="62"/>
        <v>-6740</v>
      </c>
      <c r="J786">
        <f>C2+TRUNC(32*E786*COS(21/E786))</f>
        <v>2096</v>
      </c>
      <c r="K786">
        <f t="shared" si="63"/>
        <v>524</v>
      </c>
      <c r="L786">
        <f t="shared" si="64"/>
        <v>176588</v>
      </c>
      <c r="M786">
        <f t="shared" si="65"/>
        <v>49542340</v>
      </c>
      <c r="P786">
        <v>7</v>
      </c>
      <c r="Q786">
        <v>2359</v>
      </c>
      <c r="R786">
        <v>607</v>
      </c>
      <c r="S786">
        <v>204559</v>
      </c>
      <c r="T786">
        <v>89290737</v>
      </c>
      <c r="V786">
        <v>605</v>
      </c>
      <c r="W786">
        <v>203885</v>
      </c>
      <c r="X786">
        <v>-45</v>
      </c>
      <c r="Y786">
        <v>-15165</v>
      </c>
      <c r="Z786">
        <v>89067810</v>
      </c>
      <c r="AB786">
        <v>569</v>
      </c>
      <c r="AC786">
        <v>191753</v>
      </c>
      <c r="AD786">
        <v>-210</v>
      </c>
      <c r="AE786">
        <v>-70770</v>
      </c>
      <c r="AF786">
        <v>88771068</v>
      </c>
      <c r="AH786">
        <v>-486</v>
      </c>
      <c r="AI786">
        <v>-163782</v>
      </c>
      <c r="AJ786">
        <v>363</v>
      </c>
      <c r="AK786">
        <v>122331</v>
      </c>
      <c r="AL786">
        <v>88997669</v>
      </c>
      <c r="AN786">
        <v>-178</v>
      </c>
      <c r="AO786">
        <v>-59986</v>
      </c>
      <c r="AP786">
        <v>581</v>
      </c>
      <c r="AQ786">
        <v>195797</v>
      </c>
      <c r="AR786">
        <v>89224104</v>
      </c>
    </row>
    <row r="787" spans="5:44" x14ac:dyDescent="0.25">
      <c r="E787">
        <v>16</v>
      </c>
      <c r="F787">
        <v>784</v>
      </c>
      <c r="G787">
        <f>B2+TRUNC(32*E787*SIN(22/E787))</f>
        <v>-70</v>
      </c>
      <c r="H787">
        <f t="shared" si="61"/>
        <v>-18</v>
      </c>
      <c r="I787">
        <f t="shared" si="62"/>
        <v>-6066</v>
      </c>
      <c r="J787">
        <f>C2+TRUNC(32*E787*COS(22/E787))</f>
        <v>2065</v>
      </c>
      <c r="K787">
        <f t="shared" si="63"/>
        <v>516</v>
      </c>
      <c r="L787">
        <f t="shared" si="64"/>
        <v>173892</v>
      </c>
      <c r="M787">
        <f t="shared" si="65"/>
        <v>46657096</v>
      </c>
      <c r="P787">
        <v>-44</v>
      </c>
      <c r="Q787">
        <v>-14828</v>
      </c>
      <c r="R787">
        <v>606</v>
      </c>
      <c r="S787">
        <v>204222</v>
      </c>
      <c r="T787">
        <v>89317681</v>
      </c>
      <c r="V787">
        <v>582</v>
      </c>
      <c r="W787">
        <v>196134</v>
      </c>
      <c r="X787">
        <v>-171</v>
      </c>
      <c r="Y787">
        <v>-57627</v>
      </c>
      <c r="Z787">
        <v>89073880</v>
      </c>
      <c r="AB787">
        <v>506</v>
      </c>
      <c r="AC787">
        <v>170522</v>
      </c>
      <c r="AD787">
        <v>-334</v>
      </c>
      <c r="AE787">
        <v>-112558</v>
      </c>
      <c r="AF787">
        <v>88921128</v>
      </c>
      <c r="AH787">
        <v>-552</v>
      </c>
      <c r="AI787">
        <v>-186024</v>
      </c>
      <c r="AJ787">
        <v>254</v>
      </c>
      <c r="AK787">
        <v>85598</v>
      </c>
      <c r="AL787">
        <v>89002288</v>
      </c>
      <c r="AN787">
        <v>-162</v>
      </c>
      <c r="AO787">
        <v>-54594</v>
      </c>
      <c r="AP787">
        <v>585</v>
      </c>
      <c r="AQ787">
        <v>197145</v>
      </c>
      <c r="AR787">
        <v>89260713</v>
      </c>
    </row>
    <row r="788" spans="5:44" x14ac:dyDescent="0.25">
      <c r="E788">
        <v>16</v>
      </c>
      <c r="F788">
        <v>785</v>
      </c>
      <c r="G788">
        <f>B2+TRUNC(32*E788*SIN(23/E788))</f>
        <v>-65</v>
      </c>
      <c r="H788">
        <f t="shared" si="61"/>
        <v>-17</v>
      </c>
      <c r="I788">
        <f t="shared" si="62"/>
        <v>-5729</v>
      </c>
      <c r="J788">
        <f>C2+TRUNC(32*E788*COS(23/E788))</f>
        <v>2034</v>
      </c>
      <c r="K788">
        <f t="shared" si="63"/>
        <v>508</v>
      </c>
      <c r="L788">
        <f t="shared" si="64"/>
        <v>171196</v>
      </c>
      <c r="M788">
        <f t="shared" si="65"/>
        <v>43906653</v>
      </c>
      <c r="P788">
        <v>-3</v>
      </c>
      <c r="Q788">
        <v>-1011</v>
      </c>
      <c r="R788">
        <v>607</v>
      </c>
      <c r="S788">
        <v>204559</v>
      </c>
      <c r="T788">
        <v>89413061</v>
      </c>
      <c r="V788">
        <v>578</v>
      </c>
      <c r="W788">
        <v>194786</v>
      </c>
      <c r="X788">
        <v>-185</v>
      </c>
      <c r="Y788">
        <v>-62345</v>
      </c>
      <c r="Z788">
        <v>89135260</v>
      </c>
      <c r="AB788">
        <v>584</v>
      </c>
      <c r="AC788">
        <v>196808</v>
      </c>
      <c r="AD788">
        <v>-166</v>
      </c>
      <c r="AE788">
        <v>-55942</v>
      </c>
      <c r="AF788">
        <v>88926921</v>
      </c>
      <c r="AH788">
        <v>-498</v>
      </c>
      <c r="AI788">
        <v>-167826</v>
      </c>
      <c r="AJ788">
        <v>348</v>
      </c>
      <c r="AK788">
        <v>117276</v>
      </c>
      <c r="AL788">
        <v>89130184</v>
      </c>
      <c r="AN788">
        <v>-170</v>
      </c>
      <c r="AO788">
        <v>-57290</v>
      </c>
      <c r="AP788">
        <v>583</v>
      </c>
      <c r="AQ788">
        <v>196471</v>
      </c>
      <c r="AR788">
        <v>89373487</v>
      </c>
    </row>
    <row r="789" spans="5:44" x14ac:dyDescent="0.25">
      <c r="E789">
        <v>16</v>
      </c>
      <c r="F789">
        <v>786</v>
      </c>
      <c r="G789">
        <f>B2+TRUNC(32*E789*SIN(24/E789))</f>
        <v>-62</v>
      </c>
      <c r="H789">
        <f t="shared" si="61"/>
        <v>-16</v>
      </c>
      <c r="I789">
        <f t="shared" si="62"/>
        <v>-5392</v>
      </c>
      <c r="J789">
        <f>C2+TRUNC(32*E789*COS(24/E789))</f>
        <v>2002</v>
      </c>
      <c r="K789">
        <f t="shared" si="63"/>
        <v>500</v>
      </c>
      <c r="L789">
        <f t="shared" si="64"/>
        <v>168500</v>
      </c>
      <c r="M789">
        <f t="shared" si="65"/>
        <v>41203006</v>
      </c>
      <c r="P789">
        <v>0</v>
      </c>
      <c r="Q789">
        <v>0</v>
      </c>
      <c r="R789">
        <v>608</v>
      </c>
      <c r="S789">
        <v>204896</v>
      </c>
      <c r="T789">
        <v>89555909</v>
      </c>
      <c r="V789">
        <v>604</v>
      </c>
      <c r="W789">
        <v>203548</v>
      </c>
      <c r="X789">
        <v>-65</v>
      </c>
      <c r="Y789">
        <v>-21905</v>
      </c>
      <c r="Z789">
        <v>89207420</v>
      </c>
      <c r="AB789">
        <v>549</v>
      </c>
      <c r="AC789">
        <v>185013</v>
      </c>
      <c r="AD789">
        <v>-260</v>
      </c>
      <c r="AE789">
        <v>-87620</v>
      </c>
      <c r="AF789">
        <v>89234956</v>
      </c>
      <c r="AH789">
        <v>-518</v>
      </c>
      <c r="AI789">
        <v>-174566</v>
      </c>
      <c r="AJ789">
        <v>317</v>
      </c>
      <c r="AK789">
        <v>106829</v>
      </c>
      <c r="AL789">
        <v>89249043</v>
      </c>
      <c r="AN789">
        <v>-128</v>
      </c>
      <c r="AO789">
        <v>-43136</v>
      </c>
      <c r="AP789">
        <v>594</v>
      </c>
      <c r="AQ789">
        <v>200178</v>
      </c>
      <c r="AR789">
        <v>89392032</v>
      </c>
    </row>
    <row r="790" spans="5:44" x14ac:dyDescent="0.25">
      <c r="E790">
        <v>16</v>
      </c>
      <c r="F790">
        <v>787</v>
      </c>
      <c r="G790">
        <f>B2+TRUNC(32*E790*SIN(25/E790))</f>
        <v>-61</v>
      </c>
      <c r="H790">
        <f t="shared" si="61"/>
        <v>-16</v>
      </c>
      <c r="I790">
        <f t="shared" si="62"/>
        <v>-5392</v>
      </c>
      <c r="J790">
        <f>C2+TRUNC(32*E790*COS(25/E790))</f>
        <v>1970</v>
      </c>
      <c r="K790">
        <f t="shared" si="63"/>
        <v>492</v>
      </c>
      <c r="L790">
        <f t="shared" si="64"/>
        <v>165804</v>
      </c>
      <c r="M790">
        <f t="shared" si="65"/>
        <v>38631117</v>
      </c>
      <c r="P790">
        <v>60</v>
      </c>
      <c r="Q790">
        <v>20220</v>
      </c>
      <c r="R790">
        <v>606</v>
      </c>
      <c r="S790">
        <v>204222</v>
      </c>
      <c r="T790">
        <v>90153961</v>
      </c>
      <c r="V790">
        <v>596</v>
      </c>
      <c r="W790">
        <v>200852</v>
      </c>
      <c r="X790">
        <v>-116</v>
      </c>
      <c r="Y790">
        <v>-39092</v>
      </c>
      <c r="Z790">
        <v>89219994</v>
      </c>
      <c r="AB790">
        <v>555</v>
      </c>
      <c r="AC790">
        <v>187035</v>
      </c>
      <c r="AD790">
        <v>-246</v>
      </c>
      <c r="AE790">
        <v>-82902</v>
      </c>
      <c r="AF790">
        <v>89296542</v>
      </c>
      <c r="AH790">
        <v>-558</v>
      </c>
      <c r="AI790">
        <v>-188046</v>
      </c>
      <c r="AJ790">
        <v>240</v>
      </c>
      <c r="AK790">
        <v>80880</v>
      </c>
      <c r="AL790">
        <v>89256541</v>
      </c>
      <c r="AN790">
        <v>-228</v>
      </c>
      <c r="AO790">
        <v>-76836</v>
      </c>
      <c r="AP790">
        <v>565</v>
      </c>
      <c r="AQ790">
        <v>190405</v>
      </c>
      <c r="AR790">
        <v>90140015</v>
      </c>
    </row>
    <row r="791" spans="5:44" x14ac:dyDescent="0.25">
      <c r="E791">
        <v>16</v>
      </c>
      <c r="F791">
        <v>788</v>
      </c>
      <c r="G791">
        <f>B2+TRUNC(32*E791*SIN(26/E791))</f>
        <v>-61</v>
      </c>
      <c r="H791">
        <f t="shared" si="61"/>
        <v>-16</v>
      </c>
      <c r="I791">
        <f t="shared" si="62"/>
        <v>-5392</v>
      </c>
      <c r="J791">
        <f>C2+TRUNC(32*E791*COS(26/E791))</f>
        <v>1939</v>
      </c>
      <c r="K791">
        <f t="shared" si="63"/>
        <v>484</v>
      </c>
      <c r="L791">
        <f t="shared" si="64"/>
        <v>163108</v>
      </c>
      <c r="M791">
        <f t="shared" si="65"/>
        <v>36258548</v>
      </c>
      <c r="P791">
        <v>-91</v>
      </c>
      <c r="Q791">
        <v>-30667</v>
      </c>
      <c r="R791">
        <v>602</v>
      </c>
      <c r="S791">
        <v>202874</v>
      </c>
      <c r="T791">
        <v>90278000</v>
      </c>
      <c r="V791">
        <v>599</v>
      </c>
      <c r="W791">
        <v>201863</v>
      </c>
      <c r="X791">
        <v>-101</v>
      </c>
      <c r="Y791">
        <v>-34037</v>
      </c>
      <c r="Z791">
        <v>89307338</v>
      </c>
      <c r="AB791">
        <v>552</v>
      </c>
      <c r="AC791">
        <v>186024</v>
      </c>
      <c r="AD791">
        <v>-253</v>
      </c>
      <c r="AE791">
        <v>-85261</v>
      </c>
      <c r="AF791">
        <v>89435363</v>
      </c>
      <c r="AH791">
        <v>-526</v>
      </c>
      <c r="AI791">
        <v>-177262</v>
      </c>
      <c r="AJ791">
        <v>304</v>
      </c>
      <c r="AK791">
        <v>102448</v>
      </c>
      <c r="AL791">
        <v>89278974</v>
      </c>
      <c r="AN791">
        <v>-112</v>
      </c>
      <c r="AO791">
        <v>-37744</v>
      </c>
      <c r="AP791">
        <v>598</v>
      </c>
      <c r="AQ791">
        <v>201526</v>
      </c>
      <c r="AR791">
        <v>90172223</v>
      </c>
    </row>
    <row r="792" spans="5:44" x14ac:dyDescent="0.25">
      <c r="E792">
        <v>16</v>
      </c>
      <c r="F792">
        <v>789</v>
      </c>
      <c r="G792">
        <f>B2+TRUNC(32*E792*SIN(27/E792))</f>
        <v>-64</v>
      </c>
      <c r="H792">
        <f t="shared" si="61"/>
        <v>-16</v>
      </c>
      <c r="I792">
        <f t="shared" si="62"/>
        <v>-5392</v>
      </c>
      <c r="J792">
        <f>C2+TRUNC(32*E792*COS(27/E792))</f>
        <v>1907</v>
      </c>
      <c r="K792">
        <f t="shared" si="63"/>
        <v>476</v>
      </c>
      <c r="L792">
        <f t="shared" si="64"/>
        <v>160412</v>
      </c>
      <c r="M792">
        <f t="shared" si="65"/>
        <v>33932861</v>
      </c>
      <c r="P792">
        <v>-61</v>
      </c>
      <c r="Q792">
        <v>-20557</v>
      </c>
      <c r="R792">
        <v>606</v>
      </c>
      <c r="S792">
        <v>204222</v>
      </c>
      <c r="T792">
        <v>90286666</v>
      </c>
      <c r="V792">
        <v>598</v>
      </c>
      <c r="W792">
        <v>201526</v>
      </c>
      <c r="X792">
        <v>-109</v>
      </c>
      <c r="Y792">
        <v>-36733</v>
      </c>
      <c r="Z792">
        <v>89390308</v>
      </c>
      <c r="AB792">
        <v>525</v>
      </c>
      <c r="AC792">
        <v>176925</v>
      </c>
      <c r="AD792">
        <v>-308</v>
      </c>
      <c r="AE792">
        <v>-103796</v>
      </c>
      <c r="AF792">
        <v>90114770</v>
      </c>
      <c r="AH792">
        <v>-522</v>
      </c>
      <c r="AI792">
        <v>-175914</v>
      </c>
      <c r="AJ792">
        <v>311</v>
      </c>
      <c r="AK792">
        <v>104807</v>
      </c>
      <c r="AL792">
        <v>89333649</v>
      </c>
      <c r="AN792">
        <v>-82</v>
      </c>
      <c r="AO792">
        <v>-27634</v>
      </c>
      <c r="AP792">
        <v>603</v>
      </c>
      <c r="AQ792">
        <v>203211</v>
      </c>
      <c r="AR792">
        <v>90300288</v>
      </c>
    </row>
    <row r="793" spans="5:44" x14ac:dyDescent="0.25">
      <c r="E793">
        <v>16</v>
      </c>
      <c r="F793">
        <v>790</v>
      </c>
      <c r="G793">
        <f>B2+TRUNC(32*E793*SIN(28/E793))</f>
        <v>-69</v>
      </c>
      <c r="H793">
        <f t="shared" si="61"/>
        <v>-18</v>
      </c>
      <c r="I793">
        <f t="shared" si="62"/>
        <v>-6066</v>
      </c>
      <c r="J793">
        <f>C2+TRUNC(32*E793*COS(28/E793))</f>
        <v>1875</v>
      </c>
      <c r="K793">
        <f t="shared" si="63"/>
        <v>468</v>
      </c>
      <c r="L793">
        <f t="shared" si="64"/>
        <v>157716</v>
      </c>
      <c r="M793">
        <f t="shared" si="65"/>
        <v>31726381</v>
      </c>
      <c r="P793">
        <v>39</v>
      </c>
      <c r="Q793">
        <v>13143</v>
      </c>
      <c r="R793">
        <v>608</v>
      </c>
      <c r="S793">
        <v>204896</v>
      </c>
      <c r="T793">
        <v>90442382</v>
      </c>
      <c r="V793">
        <v>590</v>
      </c>
      <c r="W793">
        <v>198830</v>
      </c>
      <c r="X793">
        <v>-149</v>
      </c>
      <c r="Y793">
        <v>-50213</v>
      </c>
      <c r="Z793">
        <v>90079232</v>
      </c>
      <c r="AB793">
        <v>576</v>
      </c>
      <c r="AC793">
        <v>194112</v>
      </c>
      <c r="AD793">
        <v>-198</v>
      </c>
      <c r="AE793">
        <v>-66726</v>
      </c>
      <c r="AF793">
        <v>90190608</v>
      </c>
      <c r="AH793">
        <v>-543</v>
      </c>
      <c r="AI793">
        <v>-182991</v>
      </c>
      <c r="AJ793">
        <v>275</v>
      </c>
      <c r="AK793">
        <v>92675</v>
      </c>
      <c r="AL793">
        <v>90017589</v>
      </c>
      <c r="AN793">
        <v>-208</v>
      </c>
      <c r="AO793">
        <v>-70096</v>
      </c>
      <c r="AP793">
        <v>573</v>
      </c>
      <c r="AQ793">
        <v>193101</v>
      </c>
      <c r="AR793">
        <v>90341375</v>
      </c>
    </row>
    <row r="794" spans="5:44" x14ac:dyDescent="0.25">
      <c r="E794">
        <v>16</v>
      </c>
      <c r="F794">
        <v>791</v>
      </c>
      <c r="G794">
        <f>B2+TRUNC(32*E794*SIN(29/E794))</f>
        <v>-75</v>
      </c>
      <c r="H794">
        <f t="shared" si="61"/>
        <v>-19</v>
      </c>
      <c r="I794">
        <f t="shared" si="62"/>
        <v>-6403</v>
      </c>
      <c r="J794">
        <f>C2+TRUNC(32*E794*COS(29/E794))</f>
        <v>1844</v>
      </c>
      <c r="K794">
        <f t="shared" si="63"/>
        <v>461</v>
      </c>
      <c r="L794">
        <f t="shared" si="64"/>
        <v>155357</v>
      </c>
      <c r="M794">
        <f t="shared" si="65"/>
        <v>29697460</v>
      </c>
      <c r="P794">
        <v>-76</v>
      </c>
      <c r="Q794">
        <v>-25612</v>
      </c>
      <c r="R794">
        <v>605</v>
      </c>
      <c r="S794">
        <v>203885</v>
      </c>
      <c r="T794">
        <v>90575847</v>
      </c>
      <c r="V794">
        <v>608</v>
      </c>
      <c r="W794">
        <v>204896</v>
      </c>
      <c r="X794">
        <v>-34</v>
      </c>
      <c r="Y794">
        <v>-11458</v>
      </c>
      <c r="Z794">
        <v>90544542</v>
      </c>
      <c r="AB794">
        <v>536</v>
      </c>
      <c r="AC794">
        <v>180632</v>
      </c>
      <c r="AD794">
        <v>-289</v>
      </c>
      <c r="AE794">
        <v>-97393</v>
      </c>
      <c r="AF794">
        <v>90366317</v>
      </c>
      <c r="AH794">
        <v>-481</v>
      </c>
      <c r="AI794">
        <v>-162097</v>
      </c>
      <c r="AJ794">
        <v>374</v>
      </c>
      <c r="AK794">
        <v>126038</v>
      </c>
      <c r="AL794">
        <v>90384813</v>
      </c>
      <c r="AN794">
        <v>-97</v>
      </c>
      <c r="AO794">
        <v>-32689</v>
      </c>
      <c r="AP794">
        <v>602</v>
      </c>
      <c r="AQ794">
        <v>202874</v>
      </c>
      <c r="AR794">
        <v>90553037</v>
      </c>
    </row>
    <row r="795" spans="5:44" x14ac:dyDescent="0.25">
      <c r="E795">
        <v>16</v>
      </c>
      <c r="F795">
        <v>792</v>
      </c>
      <c r="G795">
        <f>B2+TRUNC(32*E795*SIN(30/E795))</f>
        <v>-84</v>
      </c>
      <c r="H795">
        <f t="shared" si="61"/>
        <v>-21</v>
      </c>
      <c r="I795">
        <f t="shared" si="62"/>
        <v>-7077</v>
      </c>
      <c r="J795">
        <f>C2+TRUNC(32*E795*COS(30/E795))</f>
        <v>1813</v>
      </c>
      <c r="K795">
        <f t="shared" si="63"/>
        <v>453</v>
      </c>
      <c r="L795">
        <f t="shared" si="64"/>
        <v>152661</v>
      </c>
      <c r="M795">
        <f t="shared" si="65"/>
        <v>27777537</v>
      </c>
      <c r="P795">
        <v>-37</v>
      </c>
      <c r="Q795">
        <v>-12469</v>
      </c>
      <c r="R795">
        <v>609</v>
      </c>
      <c r="S795">
        <v>205233</v>
      </c>
      <c r="T795">
        <v>90943993</v>
      </c>
      <c r="V795">
        <v>605</v>
      </c>
      <c r="W795">
        <v>203885</v>
      </c>
      <c r="X795">
        <v>-72</v>
      </c>
      <c r="Y795">
        <v>-24264</v>
      </c>
      <c r="Z795">
        <v>90748425</v>
      </c>
      <c r="AB795">
        <v>569</v>
      </c>
      <c r="AC795">
        <v>191753</v>
      </c>
      <c r="AD795">
        <v>-218</v>
      </c>
      <c r="AE795">
        <v>-73466</v>
      </c>
      <c r="AF795">
        <v>90375565</v>
      </c>
      <c r="AH795">
        <v>-504</v>
      </c>
      <c r="AI795">
        <v>-169848</v>
      </c>
      <c r="AJ795">
        <v>343</v>
      </c>
      <c r="AK795">
        <v>115591</v>
      </c>
      <c r="AL795">
        <v>90695360</v>
      </c>
      <c r="AN795">
        <v>-136</v>
      </c>
      <c r="AO795">
        <v>-45832</v>
      </c>
      <c r="AP795">
        <v>595</v>
      </c>
      <c r="AQ795">
        <v>200515</v>
      </c>
      <c r="AR795">
        <v>90846243</v>
      </c>
    </row>
    <row r="796" spans="5:44" x14ac:dyDescent="0.25">
      <c r="E796">
        <v>16</v>
      </c>
      <c r="F796">
        <v>793</v>
      </c>
      <c r="G796">
        <f>B2+TRUNC(32*E796*SIN(31/E796))</f>
        <v>-95</v>
      </c>
      <c r="H796">
        <f t="shared" si="61"/>
        <v>-24</v>
      </c>
      <c r="I796">
        <f t="shared" si="62"/>
        <v>-8088</v>
      </c>
      <c r="J796">
        <f>C2+TRUNC(32*E796*COS(31/E796))</f>
        <v>1783</v>
      </c>
      <c r="K796">
        <f t="shared" si="63"/>
        <v>445</v>
      </c>
      <c r="L796">
        <f t="shared" si="64"/>
        <v>149965</v>
      </c>
      <c r="M796">
        <f t="shared" si="65"/>
        <v>26020021</v>
      </c>
      <c r="P796">
        <v>74</v>
      </c>
      <c r="Q796">
        <v>24938</v>
      </c>
      <c r="R796">
        <v>606</v>
      </c>
      <c r="S796">
        <v>204222</v>
      </c>
      <c r="T796">
        <v>91186945</v>
      </c>
      <c r="V796">
        <v>608</v>
      </c>
      <c r="W796">
        <v>204896</v>
      </c>
      <c r="X796">
        <v>-53</v>
      </c>
      <c r="Y796">
        <v>-17861</v>
      </c>
      <c r="Z796">
        <v>91180712</v>
      </c>
      <c r="AB796">
        <v>520</v>
      </c>
      <c r="AC796">
        <v>175240</v>
      </c>
      <c r="AD796">
        <v>-320</v>
      </c>
      <c r="AE796">
        <v>-107840</v>
      </c>
      <c r="AF796">
        <v>91052664</v>
      </c>
      <c r="AH796">
        <v>-552</v>
      </c>
      <c r="AI796">
        <v>-186024</v>
      </c>
      <c r="AJ796">
        <v>262</v>
      </c>
      <c r="AK796">
        <v>88294</v>
      </c>
      <c r="AL796">
        <v>91079995</v>
      </c>
      <c r="AN796">
        <v>-241</v>
      </c>
      <c r="AO796">
        <v>-81217</v>
      </c>
      <c r="AP796">
        <v>561</v>
      </c>
      <c r="AQ796">
        <v>189057</v>
      </c>
      <c r="AR796">
        <v>91102260</v>
      </c>
    </row>
    <row r="797" spans="5:44" x14ac:dyDescent="0.25">
      <c r="E797">
        <v>16</v>
      </c>
      <c r="F797">
        <v>794</v>
      </c>
      <c r="G797">
        <f>B2+TRUNC(32*E797*SIN(32/E797))</f>
        <v>-107</v>
      </c>
      <c r="H797">
        <f t="shared" si="61"/>
        <v>-27</v>
      </c>
      <c r="I797">
        <f t="shared" si="62"/>
        <v>-9099</v>
      </c>
      <c r="J797">
        <f>C2+TRUNC(32*E797*COS(32/E797))</f>
        <v>1753</v>
      </c>
      <c r="K797">
        <f t="shared" si="63"/>
        <v>438</v>
      </c>
      <c r="L797">
        <f t="shared" si="64"/>
        <v>147606</v>
      </c>
      <c r="M797">
        <f t="shared" si="65"/>
        <v>24355535</v>
      </c>
      <c r="P797">
        <v>87</v>
      </c>
      <c r="Q797">
        <v>29319</v>
      </c>
      <c r="R797">
        <v>605</v>
      </c>
      <c r="S797">
        <v>203885</v>
      </c>
      <c r="T797">
        <v>91766835</v>
      </c>
      <c r="V797">
        <v>588</v>
      </c>
      <c r="W797">
        <v>198156</v>
      </c>
      <c r="X797">
        <v>-165</v>
      </c>
      <c r="Y797">
        <v>-55605</v>
      </c>
      <c r="Z797">
        <v>91227652</v>
      </c>
      <c r="AB797">
        <v>582</v>
      </c>
      <c r="AC797">
        <v>196134</v>
      </c>
      <c r="AD797">
        <v>-185</v>
      </c>
      <c r="AE797">
        <v>-62345</v>
      </c>
      <c r="AF797">
        <v>91154649</v>
      </c>
      <c r="AH797">
        <v>-493</v>
      </c>
      <c r="AI797">
        <v>-166141</v>
      </c>
      <c r="AJ797">
        <v>360</v>
      </c>
      <c r="AK797">
        <v>121320</v>
      </c>
      <c r="AL797">
        <v>91096029</v>
      </c>
      <c r="AN797">
        <v>-201</v>
      </c>
      <c r="AO797">
        <v>-67737</v>
      </c>
      <c r="AP797">
        <v>577</v>
      </c>
      <c r="AQ797">
        <v>194449</v>
      </c>
      <c r="AR797">
        <v>91716017</v>
      </c>
    </row>
    <row r="798" spans="5:44" x14ac:dyDescent="0.25">
      <c r="E798">
        <v>16</v>
      </c>
      <c r="F798">
        <v>795</v>
      </c>
      <c r="G798">
        <f>B2+TRUNC(32*E798*SIN(33/E798))</f>
        <v>-121</v>
      </c>
      <c r="H798">
        <f t="shared" si="61"/>
        <v>-31</v>
      </c>
      <c r="I798">
        <f t="shared" si="62"/>
        <v>-10447</v>
      </c>
      <c r="J798">
        <f>C2+TRUNC(32*E798*COS(33/E798))</f>
        <v>1725</v>
      </c>
      <c r="K798">
        <f t="shared" si="63"/>
        <v>431</v>
      </c>
      <c r="L798">
        <f t="shared" si="64"/>
        <v>145247</v>
      </c>
      <c r="M798">
        <f t="shared" si="65"/>
        <v>22890728</v>
      </c>
      <c r="P798">
        <v>31</v>
      </c>
      <c r="Q798">
        <v>10447</v>
      </c>
      <c r="R798">
        <v>611</v>
      </c>
      <c r="S798">
        <v>205907</v>
      </c>
      <c r="T798">
        <v>91815061</v>
      </c>
      <c r="V798">
        <v>594</v>
      </c>
      <c r="W798">
        <v>200178</v>
      </c>
      <c r="X798">
        <v>-142</v>
      </c>
      <c r="Y798">
        <v>-47854</v>
      </c>
      <c r="Z798">
        <v>91400942</v>
      </c>
      <c r="AB798">
        <v>568</v>
      </c>
      <c r="AC798">
        <v>191416</v>
      </c>
      <c r="AD798">
        <v>-226</v>
      </c>
      <c r="AE798">
        <v>-76162</v>
      </c>
      <c r="AF798">
        <v>91689970</v>
      </c>
      <c r="AH798">
        <v>-542</v>
      </c>
      <c r="AI798">
        <v>-182654</v>
      </c>
      <c r="AJ798">
        <v>283</v>
      </c>
      <c r="AK798">
        <v>95371</v>
      </c>
      <c r="AL798">
        <v>91337961</v>
      </c>
      <c r="AN798">
        <v>-253</v>
      </c>
      <c r="AO798">
        <v>-85261</v>
      </c>
      <c r="AP798">
        <v>557</v>
      </c>
      <c r="AQ798">
        <v>187709</v>
      </c>
      <c r="AR798">
        <v>91733639</v>
      </c>
    </row>
    <row r="799" spans="5:44" x14ac:dyDescent="0.25">
      <c r="E799">
        <v>16</v>
      </c>
      <c r="F799">
        <v>796</v>
      </c>
      <c r="G799">
        <f>B2+TRUNC(32*E799*SIN(34/E799))</f>
        <v>-137</v>
      </c>
      <c r="H799">
        <f t="shared" si="61"/>
        <v>-35</v>
      </c>
      <c r="I799">
        <f t="shared" si="62"/>
        <v>-11795</v>
      </c>
      <c r="J799">
        <f>C2+TRUNC(32*E799*COS(34/E799))</f>
        <v>1697</v>
      </c>
      <c r="K799">
        <f t="shared" si="63"/>
        <v>424</v>
      </c>
      <c r="L799">
        <f t="shared" si="64"/>
        <v>142888</v>
      </c>
      <c r="M799">
        <f t="shared" si="65"/>
        <v>21508491</v>
      </c>
      <c r="P799">
        <v>-29</v>
      </c>
      <c r="Q799">
        <v>-9773</v>
      </c>
      <c r="R799">
        <v>611</v>
      </c>
      <c r="S799">
        <v>205907</v>
      </c>
      <c r="T799">
        <v>92198864</v>
      </c>
      <c r="V799">
        <v>611</v>
      </c>
      <c r="W799">
        <v>205907</v>
      </c>
      <c r="X799">
        <v>-23</v>
      </c>
      <c r="Y799">
        <v>-7751</v>
      </c>
      <c r="Z799">
        <v>91728766</v>
      </c>
      <c r="AB799">
        <v>586</v>
      </c>
      <c r="AC799">
        <v>197482</v>
      </c>
      <c r="AD799">
        <v>-173</v>
      </c>
      <c r="AE799">
        <v>-58301</v>
      </c>
      <c r="AF799">
        <v>91727050</v>
      </c>
      <c r="AH799">
        <v>-559</v>
      </c>
      <c r="AI799">
        <v>-188383</v>
      </c>
      <c r="AJ799">
        <v>248</v>
      </c>
      <c r="AK799">
        <v>83576</v>
      </c>
      <c r="AL799">
        <v>91707436</v>
      </c>
      <c r="AN799">
        <v>-222</v>
      </c>
      <c r="AO799">
        <v>-74814</v>
      </c>
      <c r="AP799">
        <v>570</v>
      </c>
      <c r="AQ799">
        <v>192090</v>
      </c>
      <c r="AR799">
        <v>92179446</v>
      </c>
    </row>
    <row r="800" spans="5:44" x14ac:dyDescent="0.25">
      <c r="E800">
        <v>16</v>
      </c>
      <c r="F800">
        <v>797</v>
      </c>
      <c r="G800">
        <f>B2+TRUNC(32*E800*SIN(35/E800))</f>
        <v>-155</v>
      </c>
      <c r="H800">
        <f t="shared" si="61"/>
        <v>-39</v>
      </c>
      <c r="I800">
        <f t="shared" si="62"/>
        <v>-13143</v>
      </c>
      <c r="J800">
        <f>C2+TRUNC(32*E800*COS(35/E800))</f>
        <v>1670</v>
      </c>
      <c r="K800">
        <f t="shared" si="63"/>
        <v>417</v>
      </c>
      <c r="L800">
        <f t="shared" si="64"/>
        <v>140529</v>
      </c>
      <c r="M800">
        <f t="shared" si="65"/>
        <v>20256120</v>
      </c>
      <c r="P800">
        <v>-54</v>
      </c>
      <c r="Q800">
        <v>-18198</v>
      </c>
      <c r="R800">
        <v>610</v>
      </c>
      <c r="S800">
        <v>205570</v>
      </c>
      <c r="T800">
        <v>92278309</v>
      </c>
      <c r="V800">
        <v>584</v>
      </c>
      <c r="W800">
        <v>196808</v>
      </c>
      <c r="X800">
        <v>-180</v>
      </c>
      <c r="Y800">
        <v>-60660</v>
      </c>
      <c r="Z800">
        <v>91744060</v>
      </c>
      <c r="AB800">
        <v>514</v>
      </c>
      <c r="AC800">
        <v>173218</v>
      </c>
      <c r="AD800">
        <v>-332</v>
      </c>
      <c r="AE800">
        <v>-111884</v>
      </c>
      <c r="AF800">
        <v>91757210</v>
      </c>
      <c r="AH800">
        <v>-476</v>
      </c>
      <c r="AI800">
        <v>-160412</v>
      </c>
      <c r="AJ800">
        <v>384</v>
      </c>
      <c r="AK800">
        <v>129408</v>
      </c>
      <c r="AL800">
        <v>91734252</v>
      </c>
      <c r="AN800">
        <v>-143</v>
      </c>
      <c r="AO800">
        <v>-48191</v>
      </c>
      <c r="AP800">
        <v>595</v>
      </c>
      <c r="AQ800">
        <v>200515</v>
      </c>
      <c r="AR800">
        <v>92194040</v>
      </c>
    </row>
    <row r="801" spans="5:44" x14ac:dyDescent="0.25">
      <c r="E801">
        <v>16</v>
      </c>
      <c r="F801">
        <v>798</v>
      </c>
      <c r="G801">
        <f>B2+TRUNC(32*E801*SIN(36/E801))</f>
        <v>-174</v>
      </c>
      <c r="H801">
        <f t="shared" si="61"/>
        <v>-44</v>
      </c>
      <c r="I801">
        <f t="shared" si="62"/>
        <v>-14828</v>
      </c>
      <c r="J801">
        <f>C2+TRUNC(32*E801*COS(36/E801))</f>
        <v>1645</v>
      </c>
      <c r="K801">
        <f t="shared" si="63"/>
        <v>411</v>
      </c>
      <c r="L801">
        <f t="shared" si="64"/>
        <v>138507</v>
      </c>
      <c r="M801">
        <f t="shared" si="65"/>
        <v>19167598</v>
      </c>
      <c r="P801">
        <v>53</v>
      </c>
      <c r="Q801">
        <v>17861</v>
      </c>
      <c r="R801">
        <v>610</v>
      </c>
      <c r="S801">
        <v>205570</v>
      </c>
      <c r="T801">
        <v>92291436</v>
      </c>
      <c r="V801">
        <v>580</v>
      </c>
      <c r="W801">
        <v>195460</v>
      </c>
      <c r="X801">
        <v>-194</v>
      </c>
      <c r="Y801">
        <v>-65378</v>
      </c>
      <c r="Z801">
        <v>91781488</v>
      </c>
      <c r="AB801">
        <v>542</v>
      </c>
      <c r="AC801">
        <v>182654</v>
      </c>
      <c r="AD801">
        <v>-283</v>
      </c>
      <c r="AE801">
        <v>-95371</v>
      </c>
      <c r="AF801">
        <v>91793598</v>
      </c>
      <c r="AH801">
        <v>-565</v>
      </c>
      <c r="AI801">
        <v>-190405</v>
      </c>
      <c r="AJ801">
        <v>235</v>
      </c>
      <c r="AK801">
        <v>79195</v>
      </c>
      <c r="AL801">
        <v>91808959</v>
      </c>
      <c r="AN801">
        <v>-120</v>
      </c>
      <c r="AO801">
        <v>-40440</v>
      </c>
      <c r="AP801">
        <v>600</v>
      </c>
      <c r="AQ801">
        <v>202200</v>
      </c>
      <c r="AR801">
        <v>92219544</v>
      </c>
    </row>
    <row r="802" spans="5:44" x14ac:dyDescent="0.25">
      <c r="E802">
        <v>16</v>
      </c>
      <c r="F802">
        <v>799</v>
      </c>
      <c r="G802">
        <f>B2+TRUNC(32*E802*SIN(37/E802))</f>
        <v>-195</v>
      </c>
      <c r="H802">
        <f t="shared" si="61"/>
        <v>-49</v>
      </c>
      <c r="I802">
        <f t="shared" si="62"/>
        <v>-16513</v>
      </c>
      <c r="J802">
        <f>C2+TRUNC(32*E802*COS(37/E802))</f>
        <v>1621</v>
      </c>
      <c r="K802">
        <f t="shared" si="63"/>
        <v>405</v>
      </c>
      <c r="L802">
        <f t="shared" si="64"/>
        <v>136485</v>
      </c>
      <c r="M802">
        <f t="shared" si="65"/>
        <v>18190784</v>
      </c>
      <c r="P802">
        <v>23</v>
      </c>
      <c r="Q802">
        <v>7751</v>
      </c>
      <c r="R802">
        <v>613</v>
      </c>
      <c r="S802">
        <v>206581</v>
      </c>
      <c r="T802">
        <v>92816391</v>
      </c>
      <c r="V802">
        <v>607</v>
      </c>
      <c r="W802">
        <v>204559</v>
      </c>
      <c r="X802">
        <v>-80</v>
      </c>
      <c r="Y802">
        <v>-26960</v>
      </c>
      <c r="Z802">
        <v>92085795</v>
      </c>
      <c r="AB802">
        <v>577</v>
      </c>
      <c r="AC802">
        <v>194449</v>
      </c>
      <c r="AD802">
        <v>-206</v>
      </c>
      <c r="AE802">
        <v>-69422</v>
      </c>
      <c r="AF802">
        <v>92187803</v>
      </c>
      <c r="AH802">
        <v>-510</v>
      </c>
      <c r="AI802">
        <v>-171870</v>
      </c>
      <c r="AJ802">
        <v>338</v>
      </c>
      <c r="AK802">
        <v>113906</v>
      </c>
      <c r="AL802">
        <v>91920815</v>
      </c>
      <c r="AN802">
        <v>-149</v>
      </c>
      <c r="AO802">
        <v>-50213</v>
      </c>
      <c r="AP802">
        <v>595</v>
      </c>
      <c r="AQ802">
        <v>200515</v>
      </c>
      <c r="AR802">
        <v>92800391</v>
      </c>
    </row>
    <row r="803" spans="5:44" x14ac:dyDescent="0.25">
      <c r="E803">
        <v>16</v>
      </c>
      <c r="F803">
        <v>800</v>
      </c>
      <c r="G803">
        <f>B2+TRUNC(32*E803*SIN(38/E803))</f>
        <v>-217</v>
      </c>
      <c r="H803">
        <f t="shared" si="61"/>
        <v>-55</v>
      </c>
      <c r="I803">
        <f t="shared" si="62"/>
        <v>-18535</v>
      </c>
      <c r="J803">
        <f>C2+TRUNC(32*E803*COS(38/E803))</f>
        <v>1598</v>
      </c>
      <c r="K803">
        <f t="shared" si="63"/>
        <v>399</v>
      </c>
      <c r="L803">
        <f t="shared" si="64"/>
        <v>134463</v>
      </c>
      <c r="M803">
        <f t="shared" si="65"/>
        <v>17314826</v>
      </c>
      <c r="P803">
        <v>-70</v>
      </c>
      <c r="Q803">
        <v>-23590</v>
      </c>
      <c r="R803">
        <v>609</v>
      </c>
      <c r="S803">
        <v>205233</v>
      </c>
      <c r="T803">
        <v>92943482</v>
      </c>
      <c r="V803">
        <v>598</v>
      </c>
      <c r="W803">
        <v>201526</v>
      </c>
      <c r="X803">
        <v>-135</v>
      </c>
      <c r="Y803">
        <v>-45495</v>
      </c>
      <c r="Z803">
        <v>92648879</v>
      </c>
      <c r="AB803">
        <v>532</v>
      </c>
      <c r="AC803">
        <v>179284</v>
      </c>
      <c r="AD803">
        <v>-303</v>
      </c>
      <c r="AE803">
        <v>-102111</v>
      </c>
      <c r="AF803">
        <v>92190722</v>
      </c>
      <c r="AH803">
        <v>-540</v>
      </c>
      <c r="AI803">
        <v>-181980</v>
      </c>
      <c r="AJ803">
        <v>291</v>
      </c>
      <c r="AK803">
        <v>98067</v>
      </c>
      <c r="AL803">
        <v>92535318</v>
      </c>
      <c r="AN803">
        <v>-194</v>
      </c>
      <c r="AO803">
        <v>-65378</v>
      </c>
      <c r="AP803">
        <v>582</v>
      </c>
      <c r="AQ803">
        <v>196134</v>
      </c>
      <c r="AR803">
        <v>92829679</v>
      </c>
    </row>
    <row r="804" spans="5:44" x14ac:dyDescent="0.25">
      <c r="E804">
        <v>16</v>
      </c>
      <c r="F804">
        <v>801</v>
      </c>
      <c r="G804">
        <f>B2+TRUNC(32*E804*SIN(39/E804))</f>
        <v>-241</v>
      </c>
      <c r="H804">
        <f t="shared" si="61"/>
        <v>-61</v>
      </c>
      <c r="I804">
        <f t="shared" si="62"/>
        <v>-20557</v>
      </c>
      <c r="J804">
        <f>C2+TRUNC(32*E804*COS(39/E804))</f>
        <v>1576</v>
      </c>
      <c r="K804">
        <f t="shared" si="63"/>
        <v>394</v>
      </c>
      <c r="L804">
        <f t="shared" si="64"/>
        <v>132778</v>
      </c>
      <c r="M804">
        <f t="shared" si="65"/>
        <v>16540254</v>
      </c>
      <c r="P804">
        <v>-85</v>
      </c>
      <c r="Q804">
        <v>-28645</v>
      </c>
      <c r="R804">
        <v>608</v>
      </c>
      <c r="S804">
        <v>204896</v>
      </c>
      <c r="T804">
        <v>93028123</v>
      </c>
      <c r="V804">
        <v>612</v>
      </c>
      <c r="W804">
        <v>206244</v>
      </c>
      <c r="X804">
        <v>-41</v>
      </c>
      <c r="Y804">
        <v>-13817</v>
      </c>
      <c r="Z804">
        <v>92893973</v>
      </c>
      <c r="AB804">
        <v>567</v>
      </c>
      <c r="AC804">
        <v>191079</v>
      </c>
      <c r="AD804">
        <v>-234</v>
      </c>
      <c r="AE804">
        <v>-78858</v>
      </c>
      <c r="AF804">
        <v>92797524</v>
      </c>
      <c r="AH804">
        <v>-489</v>
      </c>
      <c r="AI804">
        <v>-164793</v>
      </c>
      <c r="AJ804">
        <v>371</v>
      </c>
      <c r="AK804">
        <v>125027</v>
      </c>
      <c r="AL804">
        <v>92849566</v>
      </c>
      <c r="AN804">
        <v>-104</v>
      </c>
      <c r="AO804">
        <v>-35048</v>
      </c>
      <c r="AP804">
        <v>604</v>
      </c>
      <c r="AQ804">
        <v>203548</v>
      </c>
      <c r="AR804">
        <v>92892154</v>
      </c>
    </row>
    <row r="805" spans="5:44" x14ac:dyDescent="0.25">
      <c r="E805">
        <v>16</v>
      </c>
      <c r="F805">
        <v>802</v>
      </c>
      <c r="G805">
        <f>B2+TRUNC(32*E805*SIN(40/E805))</f>
        <v>-266</v>
      </c>
      <c r="H805">
        <f t="shared" si="61"/>
        <v>-67</v>
      </c>
      <c r="I805">
        <f t="shared" si="62"/>
        <v>-22579</v>
      </c>
      <c r="J805">
        <f>C2+TRUNC(32*E805*COS(40/E805))</f>
        <v>1556</v>
      </c>
      <c r="K805">
        <f t="shared" si="63"/>
        <v>389</v>
      </c>
      <c r="L805">
        <f t="shared" si="64"/>
        <v>131093</v>
      </c>
      <c r="M805">
        <f t="shared" si="65"/>
        <v>15896385</v>
      </c>
      <c r="P805">
        <v>-22</v>
      </c>
      <c r="Q805">
        <v>-7414</v>
      </c>
      <c r="R805">
        <v>613</v>
      </c>
      <c r="S805">
        <v>206581</v>
      </c>
      <c r="T805">
        <v>93215163</v>
      </c>
      <c r="V805">
        <v>607</v>
      </c>
      <c r="W805">
        <v>204559</v>
      </c>
      <c r="X805">
        <v>-88</v>
      </c>
      <c r="Y805">
        <v>-29656</v>
      </c>
      <c r="Z805">
        <v>93046982</v>
      </c>
      <c r="AB805">
        <v>547</v>
      </c>
      <c r="AC805">
        <v>184339</v>
      </c>
      <c r="AD805">
        <v>-277</v>
      </c>
      <c r="AE805">
        <v>-93349</v>
      </c>
      <c r="AF805">
        <v>92823174</v>
      </c>
      <c r="AH805">
        <v>-516</v>
      </c>
      <c r="AI805">
        <v>-173892</v>
      </c>
      <c r="AJ805">
        <v>332</v>
      </c>
      <c r="AK805">
        <v>111884</v>
      </c>
      <c r="AL805">
        <v>93007661</v>
      </c>
      <c r="AN805">
        <v>-89</v>
      </c>
      <c r="AO805">
        <v>-29993</v>
      </c>
      <c r="AP805">
        <v>607</v>
      </c>
      <c r="AQ805">
        <v>204559</v>
      </c>
      <c r="AR805">
        <v>92984424</v>
      </c>
    </row>
    <row r="806" spans="5:44" x14ac:dyDescent="0.25">
      <c r="E806">
        <v>16</v>
      </c>
      <c r="F806">
        <v>803</v>
      </c>
      <c r="G806">
        <f>B2+TRUNC(32*E806*SIN(41/E806))</f>
        <v>-292</v>
      </c>
      <c r="H806">
        <f t="shared" si="61"/>
        <v>-73</v>
      </c>
      <c r="I806">
        <f t="shared" si="62"/>
        <v>-24601</v>
      </c>
      <c r="J806">
        <f>C2+TRUNC(32*E806*COS(41/E806))</f>
        <v>1538</v>
      </c>
      <c r="K806">
        <f t="shared" si="63"/>
        <v>384</v>
      </c>
      <c r="L806">
        <f t="shared" si="64"/>
        <v>129408</v>
      </c>
      <c r="M806">
        <f t="shared" si="65"/>
        <v>15375282</v>
      </c>
      <c r="P806">
        <v>67</v>
      </c>
      <c r="Q806">
        <v>22579</v>
      </c>
      <c r="R806">
        <v>611</v>
      </c>
      <c r="S806">
        <v>205907</v>
      </c>
      <c r="T806">
        <v>93596399</v>
      </c>
      <c r="V806">
        <v>611</v>
      </c>
      <c r="W806">
        <v>205907</v>
      </c>
      <c r="X806">
        <v>-60</v>
      </c>
      <c r="Y806">
        <v>-20220</v>
      </c>
      <c r="Z806">
        <v>93106628</v>
      </c>
      <c r="AB806">
        <v>527</v>
      </c>
      <c r="AC806">
        <v>177599</v>
      </c>
      <c r="AD806">
        <v>-316</v>
      </c>
      <c r="AE806">
        <v>-106492</v>
      </c>
      <c r="AF806">
        <v>93487240</v>
      </c>
      <c r="AH806">
        <v>-552</v>
      </c>
      <c r="AI806">
        <v>-186024</v>
      </c>
      <c r="AJ806">
        <v>270</v>
      </c>
      <c r="AK806">
        <v>90990</v>
      </c>
      <c r="AL806">
        <v>93035284</v>
      </c>
      <c r="AN806">
        <v>-236</v>
      </c>
      <c r="AO806">
        <v>-79532</v>
      </c>
      <c r="AP806">
        <v>567</v>
      </c>
      <c r="AQ806">
        <v>191079</v>
      </c>
      <c r="AR806">
        <v>93401060</v>
      </c>
    </row>
    <row r="807" spans="5:44" x14ac:dyDescent="0.25">
      <c r="E807">
        <v>16</v>
      </c>
      <c r="F807">
        <v>804</v>
      </c>
      <c r="G807">
        <f>B2+TRUNC(32*E807*SIN(42/E807))</f>
        <v>-320</v>
      </c>
      <c r="H807">
        <f t="shared" si="61"/>
        <v>-80</v>
      </c>
      <c r="I807">
        <f t="shared" si="62"/>
        <v>-26960</v>
      </c>
      <c r="J807">
        <f>C2+TRUNC(32*E807*COS(42/E807))</f>
        <v>1521</v>
      </c>
      <c r="K807">
        <f t="shared" si="63"/>
        <v>380</v>
      </c>
      <c r="L807">
        <f t="shared" si="64"/>
        <v>128060</v>
      </c>
      <c r="M807">
        <f t="shared" si="65"/>
        <v>14940896</v>
      </c>
      <c r="P807">
        <v>15</v>
      </c>
      <c r="Q807">
        <v>5055</v>
      </c>
      <c r="R807">
        <v>614</v>
      </c>
      <c r="S807">
        <v>206918</v>
      </c>
      <c r="T807">
        <v>93722535</v>
      </c>
      <c r="V807">
        <v>593</v>
      </c>
      <c r="W807">
        <v>199841</v>
      </c>
      <c r="X807">
        <v>-159</v>
      </c>
      <c r="Y807">
        <v>-53583</v>
      </c>
      <c r="Z807">
        <v>93140040</v>
      </c>
      <c r="AB807">
        <v>583</v>
      </c>
      <c r="AC807">
        <v>196471</v>
      </c>
      <c r="AD807">
        <v>-193</v>
      </c>
      <c r="AE807">
        <v>-65041</v>
      </c>
      <c r="AF807">
        <v>93599154</v>
      </c>
      <c r="AH807">
        <v>-500</v>
      </c>
      <c r="AI807">
        <v>-168500</v>
      </c>
      <c r="AJ807">
        <v>356</v>
      </c>
      <c r="AK807">
        <v>119972</v>
      </c>
      <c r="AL807">
        <v>93103201</v>
      </c>
      <c r="AN807">
        <v>-187</v>
      </c>
      <c r="AO807">
        <v>-63019</v>
      </c>
      <c r="AP807">
        <v>585</v>
      </c>
      <c r="AQ807">
        <v>197145</v>
      </c>
      <c r="AR807">
        <v>93531119</v>
      </c>
    </row>
    <row r="808" spans="5:44" x14ac:dyDescent="0.25">
      <c r="E808">
        <v>16</v>
      </c>
      <c r="F808">
        <v>805</v>
      </c>
      <c r="G808">
        <f>B2+TRUNC(32*E808*SIN(43/E808))</f>
        <v>-348</v>
      </c>
      <c r="H808">
        <f t="shared" si="61"/>
        <v>-87</v>
      </c>
      <c r="I808">
        <f t="shared" si="62"/>
        <v>-29319</v>
      </c>
      <c r="J808">
        <f>C2+TRUNC(32*E808*COS(43/E808))</f>
        <v>1506</v>
      </c>
      <c r="K808">
        <f t="shared" si="63"/>
        <v>376</v>
      </c>
      <c r="L808">
        <f t="shared" si="64"/>
        <v>126712</v>
      </c>
      <c r="M808">
        <f t="shared" si="65"/>
        <v>14612454</v>
      </c>
      <c r="P808">
        <v>-14</v>
      </c>
      <c r="Q808">
        <v>-4718</v>
      </c>
      <c r="R808">
        <v>615</v>
      </c>
      <c r="S808">
        <v>207255</v>
      </c>
      <c r="T808">
        <v>93839022</v>
      </c>
      <c r="V808">
        <v>601</v>
      </c>
      <c r="W808">
        <v>202537</v>
      </c>
      <c r="X808">
        <v>-127</v>
      </c>
      <c r="Y808">
        <v>-42799</v>
      </c>
      <c r="Z808">
        <v>93457509</v>
      </c>
      <c r="AB808">
        <v>565</v>
      </c>
      <c r="AC808">
        <v>190405</v>
      </c>
      <c r="AD808">
        <v>-242</v>
      </c>
      <c r="AE808">
        <v>-81554</v>
      </c>
      <c r="AF808">
        <v>93636401</v>
      </c>
      <c r="AH808">
        <v>-537</v>
      </c>
      <c r="AI808">
        <v>-180969</v>
      </c>
      <c r="AJ808">
        <v>299</v>
      </c>
      <c r="AK808">
        <v>100763</v>
      </c>
      <c r="AL808">
        <v>93393669</v>
      </c>
      <c r="AN808">
        <v>-157</v>
      </c>
      <c r="AO808">
        <v>-52909</v>
      </c>
      <c r="AP808">
        <v>594</v>
      </c>
      <c r="AQ808">
        <v>200178</v>
      </c>
      <c r="AR808">
        <v>93563338</v>
      </c>
    </row>
    <row r="809" spans="5:44" x14ac:dyDescent="0.25">
      <c r="E809">
        <v>16</v>
      </c>
      <c r="F809">
        <v>806</v>
      </c>
      <c r="G809">
        <f>B2+TRUNC(32*E809*SIN(44/E809))</f>
        <v>-377</v>
      </c>
      <c r="H809">
        <f t="shared" si="61"/>
        <v>-95</v>
      </c>
      <c r="I809">
        <f t="shared" si="62"/>
        <v>-32015</v>
      </c>
      <c r="J809">
        <f>C2+TRUNC(32*E809*COS(44/E809))</f>
        <v>1493</v>
      </c>
      <c r="K809">
        <f t="shared" si="63"/>
        <v>373</v>
      </c>
      <c r="L809">
        <f t="shared" si="64"/>
        <v>125701</v>
      </c>
      <c r="M809">
        <f t="shared" si="65"/>
        <v>14393561</v>
      </c>
      <c r="P809">
        <v>-47</v>
      </c>
      <c r="Q809">
        <v>-15839</v>
      </c>
      <c r="R809">
        <v>613</v>
      </c>
      <c r="S809">
        <v>206581</v>
      </c>
      <c r="T809">
        <v>94051204</v>
      </c>
      <c r="V809">
        <v>607</v>
      </c>
      <c r="W809">
        <v>204559</v>
      </c>
      <c r="X809">
        <v>-96</v>
      </c>
      <c r="Y809">
        <v>-32352</v>
      </c>
      <c r="Z809">
        <v>93751627</v>
      </c>
      <c r="AB809">
        <v>552</v>
      </c>
      <c r="AC809">
        <v>186024</v>
      </c>
      <c r="AD809">
        <v>-271</v>
      </c>
      <c r="AE809">
        <v>-91327</v>
      </c>
      <c r="AF809">
        <v>93647952</v>
      </c>
      <c r="AH809">
        <v>-521</v>
      </c>
      <c r="AI809">
        <v>-175577</v>
      </c>
      <c r="AJ809">
        <v>326</v>
      </c>
      <c r="AK809">
        <v>109862</v>
      </c>
      <c r="AL809">
        <v>93742828</v>
      </c>
      <c r="AN809">
        <v>-216</v>
      </c>
      <c r="AO809">
        <v>-72792</v>
      </c>
      <c r="AP809">
        <v>576</v>
      </c>
      <c r="AQ809">
        <v>194112</v>
      </c>
      <c r="AR809">
        <v>93997554</v>
      </c>
    </row>
    <row r="810" spans="5:44" x14ac:dyDescent="0.25">
      <c r="E810">
        <v>16</v>
      </c>
      <c r="F810">
        <v>807</v>
      </c>
      <c r="G810">
        <f>B2+TRUNC(32*E810*SIN(45/E810))</f>
        <v>-407</v>
      </c>
      <c r="H810">
        <f t="shared" si="61"/>
        <v>-102</v>
      </c>
      <c r="I810">
        <f t="shared" si="62"/>
        <v>-34374</v>
      </c>
      <c r="J810">
        <f>C2+TRUNC(32*E810*COS(45/E810))</f>
        <v>1482</v>
      </c>
      <c r="K810">
        <f t="shared" si="63"/>
        <v>370</v>
      </c>
      <c r="L810">
        <f t="shared" si="64"/>
        <v>124690</v>
      </c>
      <c r="M810">
        <f t="shared" si="65"/>
        <v>14282026</v>
      </c>
      <c r="P810">
        <v>46</v>
      </c>
      <c r="Q810">
        <v>15502</v>
      </c>
      <c r="R810">
        <v>613</v>
      </c>
      <c r="S810">
        <v>206581</v>
      </c>
      <c r="T810">
        <v>94062717</v>
      </c>
      <c r="V810">
        <v>603</v>
      </c>
      <c r="W810">
        <v>203211</v>
      </c>
      <c r="X810">
        <v>-120</v>
      </c>
      <c r="Y810">
        <v>-40440</v>
      </c>
      <c r="Z810">
        <v>94034415</v>
      </c>
      <c r="AB810">
        <v>577</v>
      </c>
      <c r="AC810">
        <v>194449</v>
      </c>
      <c r="AD810">
        <v>-213</v>
      </c>
      <c r="AE810">
        <v>-71781</v>
      </c>
      <c r="AF810">
        <v>93931297</v>
      </c>
      <c r="AH810">
        <v>-534</v>
      </c>
      <c r="AI810">
        <v>-179958</v>
      </c>
      <c r="AJ810">
        <v>306</v>
      </c>
      <c r="AK810">
        <v>103122</v>
      </c>
      <c r="AL810">
        <v>93976738</v>
      </c>
      <c r="AN810">
        <v>-180</v>
      </c>
      <c r="AO810">
        <v>-60660</v>
      </c>
      <c r="AP810">
        <v>588</v>
      </c>
      <c r="AQ810">
        <v>198156</v>
      </c>
      <c r="AR810">
        <v>94060483</v>
      </c>
    </row>
    <row r="811" spans="5:44" x14ac:dyDescent="0.25">
      <c r="E811">
        <v>16</v>
      </c>
      <c r="F811">
        <v>808</v>
      </c>
      <c r="G811">
        <f>B2+TRUNC(32*E811*SIN(46/E811))</f>
        <v>-438</v>
      </c>
      <c r="H811">
        <f t="shared" si="61"/>
        <v>-110</v>
      </c>
      <c r="I811">
        <f t="shared" si="62"/>
        <v>-37070</v>
      </c>
      <c r="J811">
        <f>C2+TRUNC(32*E811*COS(46/E811))</f>
        <v>1473</v>
      </c>
      <c r="K811">
        <f t="shared" si="63"/>
        <v>368</v>
      </c>
      <c r="L811">
        <f t="shared" si="64"/>
        <v>124016</v>
      </c>
      <c r="M811">
        <f t="shared" si="65"/>
        <v>14277189</v>
      </c>
      <c r="P811">
        <v>7</v>
      </c>
      <c r="Q811">
        <v>2359</v>
      </c>
      <c r="R811">
        <v>615</v>
      </c>
      <c r="S811">
        <v>207255</v>
      </c>
      <c r="T811">
        <v>94087051</v>
      </c>
      <c r="V811">
        <v>606</v>
      </c>
      <c r="W811">
        <v>204222</v>
      </c>
      <c r="X811">
        <v>-104</v>
      </c>
      <c r="Y811">
        <v>-35048</v>
      </c>
      <c r="Z811">
        <v>94091676</v>
      </c>
      <c r="AB811">
        <v>556</v>
      </c>
      <c r="AC811">
        <v>187372</v>
      </c>
      <c r="AD811">
        <v>-264</v>
      </c>
      <c r="AE811">
        <v>-88968</v>
      </c>
      <c r="AF811">
        <v>93994855</v>
      </c>
      <c r="AH811">
        <v>-560</v>
      </c>
      <c r="AI811">
        <v>-188720</v>
      </c>
      <c r="AJ811">
        <v>256</v>
      </c>
      <c r="AK811">
        <v>86272</v>
      </c>
      <c r="AL811">
        <v>94117099</v>
      </c>
      <c r="AN811">
        <v>-128</v>
      </c>
      <c r="AO811">
        <v>-43136</v>
      </c>
      <c r="AP811">
        <v>602</v>
      </c>
      <c r="AQ811">
        <v>202874</v>
      </c>
      <c r="AR811">
        <v>94085716</v>
      </c>
    </row>
    <row r="812" spans="5:44" x14ac:dyDescent="0.25">
      <c r="E812">
        <v>16</v>
      </c>
      <c r="F812">
        <v>809</v>
      </c>
      <c r="G812">
        <f>B2+TRUNC(32*E812*SIN(47/E812))</f>
        <v>-469</v>
      </c>
      <c r="H812">
        <f t="shared" si="61"/>
        <v>-118</v>
      </c>
      <c r="I812">
        <f t="shared" si="62"/>
        <v>-39766</v>
      </c>
      <c r="J812">
        <f>C2+TRUNC(32*E812*COS(47/E812))</f>
        <v>1465</v>
      </c>
      <c r="K812">
        <f t="shared" si="63"/>
        <v>366</v>
      </c>
      <c r="L812">
        <f t="shared" si="64"/>
        <v>123342</v>
      </c>
      <c r="M812">
        <f t="shared" si="65"/>
        <v>14333020</v>
      </c>
      <c r="P812">
        <v>-6</v>
      </c>
      <c r="Q812">
        <v>-2022</v>
      </c>
      <c r="R812">
        <v>615</v>
      </c>
      <c r="S812">
        <v>207255</v>
      </c>
      <c r="T812">
        <v>94223829</v>
      </c>
      <c r="V812">
        <v>590</v>
      </c>
      <c r="W812">
        <v>198830</v>
      </c>
      <c r="X812">
        <v>-174</v>
      </c>
      <c r="Y812">
        <v>-58638</v>
      </c>
      <c r="Z812">
        <v>94119800</v>
      </c>
      <c r="AB812">
        <v>538</v>
      </c>
      <c r="AC812">
        <v>181306</v>
      </c>
      <c r="AD812">
        <v>-298</v>
      </c>
      <c r="AE812">
        <v>-100426</v>
      </c>
      <c r="AF812">
        <v>94016294</v>
      </c>
      <c r="AH812">
        <v>-526</v>
      </c>
      <c r="AI812">
        <v>-177262</v>
      </c>
      <c r="AJ812">
        <v>320</v>
      </c>
      <c r="AK812">
        <v>107840</v>
      </c>
      <c r="AL812">
        <v>94123215</v>
      </c>
      <c r="AN812">
        <v>-165</v>
      </c>
      <c r="AO812">
        <v>-55605</v>
      </c>
      <c r="AP812">
        <v>593</v>
      </c>
      <c r="AQ812">
        <v>199841</v>
      </c>
      <c r="AR812">
        <v>94098629</v>
      </c>
    </row>
    <row r="813" spans="5:44" x14ac:dyDescent="0.25">
      <c r="E813">
        <v>16</v>
      </c>
      <c r="F813">
        <v>810</v>
      </c>
      <c r="G813">
        <f>B2+TRUNC(32*E813*SIN(48/E813))</f>
        <v>-500</v>
      </c>
      <c r="H813">
        <f t="shared" si="61"/>
        <v>-125</v>
      </c>
      <c r="I813">
        <f t="shared" si="62"/>
        <v>-42125</v>
      </c>
      <c r="J813">
        <f>C2+TRUNC(32*E813*COS(48/E813))</f>
        <v>1460</v>
      </c>
      <c r="K813">
        <f t="shared" si="63"/>
        <v>365</v>
      </c>
      <c r="L813">
        <f t="shared" si="64"/>
        <v>123005</v>
      </c>
      <c r="M813">
        <f t="shared" si="65"/>
        <v>14520367</v>
      </c>
      <c r="P813">
        <v>0</v>
      </c>
      <c r="Q813">
        <v>0</v>
      </c>
      <c r="R813">
        <v>616</v>
      </c>
      <c r="S813">
        <v>207592</v>
      </c>
      <c r="T813">
        <v>94363225</v>
      </c>
      <c r="V813">
        <v>605</v>
      </c>
      <c r="W813">
        <v>203885</v>
      </c>
      <c r="X813">
        <v>-112</v>
      </c>
      <c r="Y813">
        <v>-37744</v>
      </c>
      <c r="Z813">
        <v>94195348</v>
      </c>
      <c r="AB813">
        <v>563</v>
      </c>
      <c r="AC813">
        <v>189731</v>
      </c>
      <c r="AD813">
        <v>-249</v>
      </c>
      <c r="AE813">
        <v>-83913</v>
      </c>
      <c r="AF813">
        <v>94059862</v>
      </c>
      <c r="AH813">
        <v>-530</v>
      </c>
      <c r="AI813">
        <v>-178610</v>
      </c>
      <c r="AJ813">
        <v>313</v>
      </c>
      <c r="AK813">
        <v>105481</v>
      </c>
      <c r="AL813">
        <v>94227122</v>
      </c>
      <c r="AN813">
        <v>-172</v>
      </c>
      <c r="AO813">
        <v>-57964</v>
      </c>
      <c r="AP813">
        <v>591</v>
      </c>
      <c r="AQ813">
        <v>199167</v>
      </c>
      <c r="AR813">
        <v>94216344</v>
      </c>
    </row>
    <row r="814" spans="5:44" x14ac:dyDescent="0.25">
      <c r="E814">
        <v>16</v>
      </c>
      <c r="F814">
        <v>811</v>
      </c>
      <c r="G814">
        <f>B2+TRUNC(32*E814*SIN(49/E814))</f>
        <v>-532</v>
      </c>
      <c r="H814">
        <f t="shared" si="61"/>
        <v>-133</v>
      </c>
      <c r="I814">
        <f t="shared" si="62"/>
        <v>-44821</v>
      </c>
      <c r="J814">
        <f>C2+TRUNC(32*E814*COS(49/E814))</f>
        <v>1456</v>
      </c>
      <c r="K814">
        <f t="shared" si="63"/>
        <v>364</v>
      </c>
      <c r="L814">
        <f t="shared" si="64"/>
        <v>122668</v>
      </c>
      <c r="M814">
        <f t="shared" si="65"/>
        <v>14781994</v>
      </c>
      <c r="P814">
        <v>81</v>
      </c>
      <c r="Q814">
        <v>27297</v>
      </c>
      <c r="R814">
        <v>610</v>
      </c>
      <c r="S814">
        <v>205570</v>
      </c>
      <c r="T814">
        <v>94423198</v>
      </c>
      <c r="V814">
        <v>586</v>
      </c>
      <c r="W814">
        <v>197482</v>
      </c>
      <c r="X814">
        <v>-189</v>
      </c>
      <c r="Y814">
        <v>-63693</v>
      </c>
      <c r="Z814">
        <v>94439244</v>
      </c>
      <c r="AB814">
        <v>560</v>
      </c>
      <c r="AC814">
        <v>188720</v>
      </c>
      <c r="AD814">
        <v>-257</v>
      </c>
      <c r="AE814">
        <v>-86609</v>
      </c>
      <c r="AF814">
        <v>94267787</v>
      </c>
      <c r="AH814">
        <v>-483</v>
      </c>
      <c r="AI814">
        <v>-162771</v>
      </c>
      <c r="AJ814">
        <v>382</v>
      </c>
      <c r="AK814">
        <v>128734</v>
      </c>
      <c r="AL814">
        <v>94337396</v>
      </c>
      <c r="AN814">
        <v>-249</v>
      </c>
      <c r="AO814">
        <v>-83913</v>
      </c>
      <c r="AP814">
        <v>563</v>
      </c>
      <c r="AQ814">
        <v>189731</v>
      </c>
      <c r="AR814">
        <v>94418098</v>
      </c>
    </row>
    <row r="815" spans="5:44" x14ac:dyDescent="0.25">
      <c r="E815">
        <v>16</v>
      </c>
      <c r="F815">
        <v>812</v>
      </c>
      <c r="G815">
        <f>B2+TRUNC(32*E815*SIN(50/E815))</f>
        <v>-564</v>
      </c>
      <c r="H815">
        <f t="shared" si="61"/>
        <v>-141</v>
      </c>
      <c r="I815">
        <f t="shared" si="62"/>
        <v>-47517</v>
      </c>
      <c r="J815">
        <f>C2+TRUNC(32*E815*COS(50/E815))</f>
        <v>1455</v>
      </c>
      <c r="K815">
        <f t="shared" si="63"/>
        <v>363</v>
      </c>
      <c r="L815">
        <f t="shared" si="64"/>
        <v>122331</v>
      </c>
      <c r="M815">
        <f t="shared" si="65"/>
        <v>15180324</v>
      </c>
      <c r="P815">
        <v>-63</v>
      </c>
      <c r="Q815">
        <v>-21231</v>
      </c>
      <c r="R815">
        <v>614</v>
      </c>
      <c r="S815">
        <v>206918</v>
      </c>
      <c r="T815">
        <v>95237269</v>
      </c>
      <c r="V815">
        <v>615</v>
      </c>
      <c r="W815">
        <v>207255</v>
      </c>
      <c r="X815">
        <v>-29</v>
      </c>
      <c r="Y815">
        <v>-9773</v>
      </c>
      <c r="Z815">
        <v>94475289</v>
      </c>
      <c r="AB815">
        <v>521</v>
      </c>
      <c r="AC815">
        <v>175577</v>
      </c>
      <c r="AD815">
        <v>-328</v>
      </c>
      <c r="AE815">
        <v>-110536</v>
      </c>
      <c r="AF815">
        <v>94408118</v>
      </c>
      <c r="AH815">
        <v>-567</v>
      </c>
      <c r="AI815">
        <v>-191079</v>
      </c>
      <c r="AJ815">
        <v>243</v>
      </c>
      <c r="AK815">
        <v>81891</v>
      </c>
      <c r="AL815">
        <v>94478679</v>
      </c>
      <c r="AN815">
        <v>-112</v>
      </c>
      <c r="AO815">
        <v>-37744</v>
      </c>
      <c r="AP815">
        <v>607</v>
      </c>
      <c r="AQ815">
        <v>204559</v>
      </c>
      <c r="AR815">
        <v>95225027</v>
      </c>
    </row>
    <row r="816" spans="5:44" x14ac:dyDescent="0.25">
      <c r="E816">
        <v>16</v>
      </c>
      <c r="F816">
        <v>813</v>
      </c>
      <c r="G816">
        <f>B2+TRUNC(32*E816*SIN(51/E816))</f>
        <v>-595</v>
      </c>
      <c r="H816">
        <f t="shared" si="61"/>
        <v>-149</v>
      </c>
      <c r="I816">
        <f t="shared" si="62"/>
        <v>-50213</v>
      </c>
      <c r="J816">
        <f>C2+TRUNC(32*E816*COS(51/E816))</f>
        <v>1455</v>
      </c>
      <c r="K816">
        <f t="shared" si="63"/>
        <v>363</v>
      </c>
      <c r="L816">
        <f t="shared" si="64"/>
        <v>122331</v>
      </c>
      <c r="M816">
        <f t="shared" si="65"/>
        <v>15631585</v>
      </c>
      <c r="P816">
        <v>39</v>
      </c>
      <c r="Q816">
        <v>13143</v>
      </c>
      <c r="R816">
        <v>616</v>
      </c>
      <c r="S816">
        <v>207592</v>
      </c>
      <c r="T816">
        <v>95583471</v>
      </c>
      <c r="V816">
        <v>597</v>
      </c>
      <c r="W816">
        <v>201189</v>
      </c>
      <c r="X816">
        <v>-152</v>
      </c>
      <c r="Y816">
        <v>-51224</v>
      </c>
      <c r="Z816">
        <v>94799977</v>
      </c>
      <c r="AB816">
        <v>589</v>
      </c>
      <c r="AC816">
        <v>198493</v>
      </c>
      <c r="AD816">
        <v>-181</v>
      </c>
      <c r="AE816">
        <v>-60997</v>
      </c>
      <c r="AF816">
        <v>94532310</v>
      </c>
      <c r="AH816">
        <v>-507</v>
      </c>
      <c r="AI816">
        <v>-170859</v>
      </c>
      <c r="AJ816">
        <v>351</v>
      </c>
      <c r="AK816">
        <v>118287</v>
      </c>
      <c r="AL816">
        <v>94768667</v>
      </c>
      <c r="AN816">
        <v>-210</v>
      </c>
      <c r="AO816">
        <v>-70770</v>
      </c>
      <c r="AP816">
        <v>581</v>
      </c>
      <c r="AQ816">
        <v>195797</v>
      </c>
      <c r="AR816">
        <v>95555973</v>
      </c>
    </row>
    <row r="817" spans="5:44" x14ac:dyDescent="0.25">
      <c r="E817">
        <v>16</v>
      </c>
      <c r="F817">
        <v>814</v>
      </c>
      <c r="G817">
        <f>B2+TRUNC(32*E817*SIN(52/E817))</f>
        <v>-627</v>
      </c>
      <c r="H817">
        <f t="shared" si="61"/>
        <v>-157</v>
      </c>
      <c r="I817">
        <f t="shared" si="62"/>
        <v>-52909</v>
      </c>
      <c r="J817">
        <f>C2+TRUNC(32*E817*COS(52/E817))</f>
        <v>1458</v>
      </c>
      <c r="K817">
        <f t="shared" si="63"/>
        <v>364</v>
      </c>
      <c r="L817">
        <f t="shared" si="64"/>
        <v>122668</v>
      </c>
      <c r="M817">
        <f t="shared" si="65"/>
        <v>16242744</v>
      </c>
      <c r="P817">
        <v>-39</v>
      </c>
      <c r="Q817">
        <v>-13143</v>
      </c>
      <c r="R817">
        <v>617</v>
      </c>
      <c r="S817">
        <v>207929</v>
      </c>
      <c r="T817">
        <v>95728190</v>
      </c>
      <c r="V817">
        <v>613</v>
      </c>
      <c r="W817">
        <v>206581</v>
      </c>
      <c r="X817">
        <v>-68</v>
      </c>
      <c r="Y817">
        <v>-22916</v>
      </c>
      <c r="Z817">
        <v>94812908</v>
      </c>
      <c r="AB817">
        <v>577</v>
      </c>
      <c r="AC817">
        <v>194449</v>
      </c>
      <c r="AD817">
        <v>-221</v>
      </c>
      <c r="AE817">
        <v>-74477</v>
      </c>
      <c r="AF817">
        <v>95517627</v>
      </c>
      <c r="AH817">
        <v>-551</v>
      </c>
      <c r="AI817">
        <v>-185687</v>
      </c>
      <c r="AJ817">
        <v>278</v>
      </c>
      <c r="AK817">
        <v>93686</v>
      </c>
      <c r="AL817">
        <v>94800538</v>
      </c>
      <c r="AN817">
        <v>-136</v>
      </c>
      <c r="AO817">
        <v>-45832</v>
      </c>
      <c r="AP817">
        <v>603</v>
      </c>
      <c r="AQ817">
        <v>203211</v>
      </c>
      <c r="AR817">
        <v>95583471</v>
      </c>
    </row>
    <row r="818" spans="5:44" x14ac:dyDescent="0.25">
      <c r="E818">
        <v>16</v>
      </c>
      <c r="F818">
        <v>815</v>
      </c>
      <c r="G818">
        <f>B2+TRUNC(32*E818*SIN(53/E818))</f>
        <v>-659</v>
      </c>
      <c r="H818">
        <f t="shared" si="61"/>
        <v>-165</v>
      </c>
      <c r="I818">
        <f t="shared" si="62"/>
        <v>-55605</v>
      </c>
      <c r="J818">
        <f>C2+TRUNC(32*E818*COS(53/E818))</f>
        <v>1462</v>
      </c>
      <c r="K818">
        <f t="shared" si="63"/>
        <v>365</v>
      </c>
      <c r="L818">
        <f t="shared" si="64"/>
        <v>123005</v>
      </c>
      <c r="M818">
        <f t="shared" si="65"/>
        <v>16931249</v>
      </c>
      <c r="P818">
        <v>-79</v>
      </c>
      <c r="Q818">
        <v>-26623</v>
      </c>
      <c r="R818">
        <v>613</v>
      </c>
      <c r="S818">
        <v>206581</v>
      </c>
      <c r="T818">
        <v>95732229</v>
      </c>
      <c r="V818">
        <v>615</v>
      </c>
      <c r="W818">
        <v>207255</v>
      </c>
      <c r="X818">
        <v>-48</v>
      </c>
      <c r="Y818">
        <v>-16176</v>
      </c>
      <c r="Z818">
        <v>95204762</v>
      </c>
      <c r="AB818">
        <v>544</v>
      </c>
      <c r="AC818">
        <v>183328</v>
      </c>
      <c r="AD818">
        <v>-293</v>
      </c>
      <c r="AE818">
        <v>-98741</v>
      </c>
      <c r="AF818">
        <v>95577840</v>
      </c>
      <c r="AH818">
        <v>-496</v>
      </c>
      <c r="AI818">
        <v>-167152</v>
      </c>
      <c r="AJ818">
        <v>368</v>
      </c>
      <c r="AK818">
        <v>124016</v>
      </c>
      <c r="AL818">
        <v>95196801</v>
      </c>
      <c r="AN818">
        <v>-231</v>
      </c>
      <c r="AO818">
        <v>-77847</v>
      </c>
      <c r="AP818">
        <v>573</v>
      </c>
      <c r="AQ818">
        <v>193101</v>
      </c>
      <c r="AR818">
        <v>95591355</v>
      </c>
    </row>
    <row r="819" spans="5:44" x14ac:dyDescent="0.25">
      <c r="E819">
        <v>16</v>
      </c>
      <c r="F819">
        <v>816</v>
      </c>
      <c r="G819">
        <f>B2+TRUNC(32*E819*SIN(54/E819))</f>
        <v>-690</v>
      </c>
      <c r="H819">
        <f t="shared" si="61"/>
        <v>-173</v>
      </c>
      <c r="I819">
        <f t="shared" si="62"/>
        <v>-58301</v>
      </c>
      <c r="J819">
        <f>C2+TRUNC(32*E819*COS(54/E819))</f>
        <v>1468</v>
      </c>
      <c r="K819">
        <f t="shared" si="63"/>
        <v>367</v>
      </c>
      <c r="L819">
        <f t="shared" si="64"/>
        <v>123679</v>
      </c>
      <c r="M819">
        <f t="shared" si="65"/>
        <v>17722402</v>
      </c>
      <c r="P819">
        <v>61</v>
      </c>
      <c r="Q819">
        <v>20557</v>
      </c>
      <c r="R819">
        <v>615</v>
      </c>
      <c r="S819">
        <v>207255</v>
      </c>
      <c r="T819">
        <v>95759752</v>
      </c>
      <c r="V819">
        <v>595</v>
      </c>
      <c r="W819">
        <v>200515</v>
      </c>
      <c r="X819">
        <v>-168</v>
      </c>
      <c r="Y819">
        <v>-56616</v>
      </c>
      <c r="Z819">
        <v>96205432</v>
      </c>
      <c r="AB819">
        <v>534</v>
      </c>
      <c r="AC819">
        <v>179958</v>
      </c>
      <c r="AD819">
        <v>-312</v>
      </c>
      <c r="AE819">
        <v>-105144</v>
      </c>
      <c r="AF819">
        <v>95649057</v>
      </c>
      <c r="AH819">
        <v>-560</v>
      </c>
      <c r="AI819">
        <v>-188720</v>
      </c>
      <c r="AJ819">
        <v>264</v>
      </c>
      <c r="AK819">
        <v>88968</v>
      </c>
      <c r="AL819">
        <v>96134354</v>
      </c>
      <c r="AN819">
        <v>-97</v>
      </c>
      <c r="AO819">
        <v>-32689</v>
      </c>
      <c r="AP819">
        <v>610</v>
      </c>
      <c r="AQ819">
        <v>205570</v>
      </c>
      <c r="AR819">
        <v>95619891</v>
      </c>
    </row>
    <row r="820" spans="5:44" x14ac:dyDescent="0.25">
      <c r="E820">
        <v>16</v>
      </c>
      <c r="F820">
        <v>817</v>
      </c>
      <c r="G820">
        <f>B2+TRUNC(32*E820*SIN(55/E820))</f>
        <v>-721</v>
      </c>
      <c r="H820">
        <f t="shared" si="61"/>
        <v>-181</v>
      </c>
      <c r="I820">
        <f t="shared" si="62"/>
        <v>-60997</v>
      </c>
      <c r="J820">
        <f>C2+TRUNC(32*E820*COS(55/E820))</f>
        <v>1477</v>
      </c>
      <c r="K820">
        <f t="shared" si="63"/>
        <v>369</v>
      </c>
      <c r="L820">
        <f t="shared" si="64"/>
        <v>124353</v>
      </c>
      <c r="M820">
        <f t="shared" si="65"/>
        <v>18681343</v>
      </c>
      <c r="P820">
        <v>31</v>
      </c>
      <c r="Q820">
        <v>10447</v>
      </c>
      <c r="R820">
        <v>619</v>
      </c>
      <c r="S820">
        <v>208603</v>
      </c>
      <c r="T820">
        <v>96869845</v>
      </c>
      <c r="V820">
        <v>614</v>
      </c>
      <c r="W820">
        <v>206918</v>
      </c>
      <c r="X820">
        <v>-76</v>
      </c>
      <c r="Y820">
        <v>-25612</v>
      </c>
      <c r="Z820">
        <v>96290039</v>
      </c>
      <c r="AB820">
        <v>584</v>
      </c>
      <c r="AC820">
        <v>196808</v>
      </c>
      <c r="AD820">
        <v>-201</v>
      </c>
      <c r="AE820">
        <v>-67737</v>
      </c>
      <c r="AF820">
        <v>95749512</v>
      </c>
      <c r="AH820">
        <v>-513</v>
      </c>
      <c r="AI820">
        <v>-172881</v>
      </c>
      <c r="AJ820">
        <v>346</v>
      </c>
      <c r="AK820">
        <v>116602</v>
      </c>
      <c r="AL820">
        <v>96208477</v>
      </c>
      <c r="AN820">
        <v>-244</v>
      </c>
      <c r="AO820">
        <v>-82228</v>
      </c>
      <c r="AP820">
        <v>570</v>
      </c>
      <c r="AQ820">
        <v>192090</v>
      </c>
      <c r="AR820">
        <v>96794901</v>
      </c>
    </row>
    <row r="821" spans="5:44" x14ac:dyDescent="0.25">
      <c r="E821">
        <v>16</v>
      </c>
      <c r="F821">
        <v>818</v>
      </c>
      <c r="G821">
        <f>B2+TRUNC(32*E821*SIN(56/E821))</f>
        <v>-751</v>
      </c>
      <c r="H821">
        <f t="shared" si="61"/>
        <v>-188</v>
      </c>
      <c r="I821">
        <f t="shared" si="62"/>
        <v>-63356</v>
      </c>
      <c r="J821">
        <f>C2+TRUNC(32*E821*COS(56/E821))</f>
        <v>1487</v>
      </c>
      <c r="K821">
        <f t="shared" si="63"/>
        <v>371</v>
      </c>
      <c r="L821">
        <f t="shared" si="64"/>
        <v>125027</v>
      </c>
      <c r="M821">
        <f t="shared" si="65"/>
        <v>19716015</v>
      </c>
      <c r="P821">
        <v>74</v>
      </c>
      <c r="Q821">
        <v>24938</v>
      </c>
      <c r="R821">
        <v>615</v>
      </c>
      <c r="S821">
        <v>207255</v>
      </c>
      <c r="T821">
        <v>97007370</v>
      </c>
      <c r="V821">
        <v>602</v>
      </c>
      <c r="W821">
        <v>202874</v>
      </c>
      <c r="X821">
        <v>-145</v>
      </c>
      <c r="Y821">
        <v>-48865</v>
      </c>
      <c r="Z821">
        <v>96349584</v>
      </c>
      <c r="AB821">
        <v>550</v>
      </c>
      <c r="AC821">
        <v>185350</v>
      </c>
      <c r="AD821">
        <v>-287</v>
      </c>
      <c r="AE821">
        <v>-96719</v>
      </c>
      <c r="AF821">
        <v>96857877</v>
      </c>
      <c r="AH821">
        <v>-549</v>
      </c>
      <c r="AI821">
        <v>-185013</v>
      </c>
      <c r="AJ821">
        <v>286</v>
      </c>
      <c r="AK821">
        <v>96382</v>
      </c>
      <c r="AL821">
        <v>96233023</v>
      </c>
      <c r="AN821">
        <v>-204</v>
      </c>
      <c r="AO821">
        <v>-68748</v>
      </c>
      <c r="AP821">
        <v>585</v>
      </c>
      <c r="AQ821">
        <v>197145</v>
      </c>
      <c r="AR821">
        <v>96845060</v>
      </c>
    </row>
    <row r="822" spans="5:44" x14ac:dyDescent="0.25">
      <c r="E822">
        <v>16</v>
      </c>
      <c r="F822">
        <v>819</v>
      </c>
      <c r="G822">
        <f>B2+TRUNC(32*E822*SIN(57/E822))</f>
        <v>-781</v>
      </c>
      <c r="H822">
        <f t="shared" si="61"/>
        <v>-196</v>
      </c>
      <c r="I822">
        <f t="shared" si="62"/>
        <v>-66052</v>
      </c>
      <c r="J822">
        <f>C2+TRUNC(32*E822*COS(57/E822))</f>
        <v>1499</v>
      </c>
      <c r="K822">
        <f t="shared" si="63"/>
        <v>374</v>
      </c>
      <c r="L822">
        <f t="shared" si="64"/>
        <v>126038</v>
      </c>
      <c r="M822">
        <f t="shared" si="65"/>
        <v>20895313</v>
      </c>
      <c r="P822">
        <v>-32</v>
      </c>
      <c r="Q822">
        <v>-10784</v>
      </c>
      <c r="R822">
        <v>619</v>
      </c>
      <c r="S822">
        <v>208603</v>
      </c>
      <c r="T822">
        <v>97018055</v>
      </c>
      <c r="V822">
        <v>619</v>
      </c>
      <c r="W822">
        <v>208603</v>
      </c>
      <c r="X822">
        <v>-37</v>
      </c>
      <c r="Y822">
        <v>-12469</v>
      </c>
      <c r="Z822">
        <v>96876018</v>
      </c>
      <c r="AB822">
        <v>528</v>
      </c>
      <c r="AC822">
        <v>177936</v>
      </c>
      <c r="AD822">
        <v>-325</v>
      </c>
      <c r="AE822">
        <v>-109525</v>
      </c>
      <c r="AF822">
        <v>96863546</v>
      </c>
      <c r="AH822">
        <v>-491</v>
      </c>
      <c r="AI822">
        <v>-165467</v>
      </c>
      <c r="AJ822">
        <v>379</v>
      </c>
      <c r="AK822">
        <v>127723</v>
      </c>
      <c r="AL822">
        <v>96848682</v>
      </c>
      <c r="AN822">
        <v>-143</v>
      </c>
      <c r="AO822">
        <v>-48191</v>
      </c>
      <c r="AP822">
        <v>603</v>
      </c>
      <c r="AQ822">
        <v>203211</v>
      </c>
      <c r="AR822">
        <v>96969868</v>
      </c>
    </row>
    <row r="823" spans="5:44" x14ac:dyDescent="0.25">
      <c r="E823">
        <v>16</v>
      </c>
      <c r="F823">
        <v>820</v>
      </c>
      <c r="G823">
        <f>B2+TRUNC(32*E823*SIN(58/E823))</f>
        <v>-809</v>
      </c>
      <c r="H823">
        <f t="shared" si="61"/>
        <v>-203</v>
      </c>
      <c r="I823">
        <f t="shared" si="62"/>
        <v>-68411</v>
      </c>
      <c r="J823">
        <f>C2+TRUNC(32*E823*COS(58/E823))</f>
        <v>1513</v>
      </c>
      <c r="K823">
        <f t="shared" si="63"/>
        <v>378</v>
      </c>
      <c r="L823">
        <f t="shared" si="64"/>
        <v>127386</v>
      </c>
      <c r="M823">
        <f t="shared" si="65"/>
        <v>22182592</v>
      </c>
      <c r="P823">
        <v>-56</v>
      </c>
      <c r="Q823">
        <v>-18872</v>
      </c>
      <c r="R823">
        <v>618</v>
      </c>
      <c r="S823">
        <v>208266</v>
      </c>
      <c r="T823">
        <v>97312953</v>
      </c>
      <c r="V823">
        <v>592</v>
      </c>
      <c r="W823">
        <v>199504</v>
      </c>
      <c r="X823">
        <v>-184</v>
      </c>
      <c r="Y823">
        <v>-62008</v>
      </c>
      <c r="Z823">
        <v>96957548</v>
      </c>
      <c r="AB823">
        <v>576</v>
      </c>
      <c r="AC823">
        <v>194112</v>
      </c>
      <c r="AD823">
        <v>-229</v>
      </c>
      <c r="AE823">
        <v>-77173</v>
      </c>
      <c r="AF823">
        <v>96891137</v>
      </c>
      <c r="AH823">
        <v>-568</v>
      </c>
      <c r="AI823">
        <v>-191416</v>
      </c>
      <c r="AJ823">
        <v>251</v>
      </c>
      <c r="AK823">
        <v>84587</v>
      </c>
      <c r="AL823">
        <v>97026503</v>
      </c>
      <c r="AN823">
        <v>-120</v>
      </c>
      <c r="AO823">
        <v>-40440</v>
      </c>
      <c r="AP823">
        <v>609</v>
      </c>
      <c r="AQ823">
        <v>205233</v>
      </c>
      <c r="AR823">
        <v>97191993</v>
      </c>
    </row>
    <row r="824" spans="5:44" x14ac:dyDescent="0.25">
      <c r="E824">
        <v>16</v>
      </c>
      <c r="F824">
        <v>821</v>
      </c>
      <c r="G824">
        <f>B2+TRUNC(32*E824*SIN(59/E824))</f>
        <v>-837</v>
      </c>
      <c r="H824">
        <f t="shared" si="61"/>
        <v>-210</v>
      </c>
      <c r="I824">
        <f t="shared" si="62"/>
        <v>-70770</v>
      </c>
      <c r="J824">
        <f>C2+TRUNC(32*E824*COS(59/E824))</f>
        <v>1529</v>
      </c>
      <c r="K824">
        <f t="shared" si="63"/>
        <v>382</v>
      </c>
      <c r="L824">
        <f t="shared" si="64"/>
        <v>128734</v>
      </c>
      <c r="M824">
        <f t="shared" si="65"/>
        <v>23633754</v>
      </c>
      <c r="P824">
        <v>53</v>
      </c>
      <c r="Q824">
        <v>17861</v>
      </c>
      <c r="R824">
        <v>619</v>
      </c>
      <c r="S824">
        <v>208603</v>
      </c>
      <c r="T824">
        <v>97671348</v>
      </c>
      <c r="V824">
        <v>618</v>
      </c>
      <c r="W824">
        <v>208266</v>
      </c>
      <c r="X824">
        <v>-56</v>
      </c>
      <c r="Y824">
        <v>-18872</v>
      </c>
      <c r="Z824">
        <v>97142880</v>
      </c>
      <c r="AB824">
        <v>591</v>
      </c>
      <c r="AC824">
        <v>199167</v>
      </c>
      <c r="AD824">
        <v>-189</v>
      </c>
      <c r="AE824">
        <v>-63693</v>
      </c>
      <c r="AF824">
        <v>96999019</v>
      </c>
      <c r="AH824">
        <v>-503</v>
      </c>
      <c r="AI824">
        <v>-169511</v>
      </c>
      <c r="AJ824">
        <v>364</v>
      </c>
      <c r="AK824">
        <v>122668</v>
      </c>
      <c r="AL824">
        <v>97106991</v>
      </c>
      <c r="AN824">
        <v>-225</v>
      </c>
      <c r="AO824">
        <v>-75825</v>
      </c>
      <c r="AP824">
        <v>579</v>
      </c>
      <c r="AQ824">
        <v>195123</v>
      </c>
      <c r="AR824">
        <v>97667838</v>
      </c>
    </row>
    <row r="825" spans="5:44" x14ac:dyDescent="0.25">
      <c r="E825">
        <v>16</v>
      </c>
      <c r="F825">
        <v>822</v>
      </c>
      <c r="G825">
        <f>B2+TRUNC(32*E825*SIN(60/E825))</f>
        <v>-864</v>
      </c>
      <c r="H825">
        <f t="shared" si="61"/>
        <v>-216</v>
      </c>
      <c r="I825">
        <f t="shared" si="62"/>
        <v>-72792</v>
      </c>
      <c r="J825">
        <f>C2+TRUNC(32*E825*COS(60/E825))</f>
        <v>1546</v>
      </c>
      <c r="K825">
        <f t="shared" si="63"/>
        <v>386</v>
      </c>
      <c r="L825">
        <f t="shared" si="64"/>
        <v>130082</v>
      </c>
      <c r="M825">
        <f t="shared" si="65"/>
        <v>25186137</v>
      </c>
      <c r="P825">
        <v>-24</v>
      </c>
      <c r="Q825">
        <v>-8088</v>
      </c>
      <c r="R825">
        <v>621</v>
      </c>
      <c r="S825">
        <v>209277</v>
      </c>
      <c r="T825">
        <v>97901082</v>
      </c>
      <c r="V825">
        <v>615</v>
      </c>
      <c r="W825">
        <v>207255</v>
      </c>
      <c r="X825">
        <v>-84</v>
      </c>
      <c r="Y825">
        <v>-28308</v>
      </c>
      <c r="Z825">
        <v>97395645</v>
      </c>
      <c r="AB825">
        <v>540</v>
      </c>
      <c r="AC825">
        <v>181980</v>
      </c>
      <c r="AD825">
        <v>-307</v>
      </c>
      <c r="AE825">
        <v>-103459</v>
      </c>
      <c r="AF825">
        <v>97551083</v>
      </c>
      <c r="AH825">
        <v>-547</v>
      </c>
      <c r="AI825">
        <v>-184339</v>
      </c>
      <c r="AJ825">
        <v>293</v>
      </c>
      <c r="AK825">
        <v>98741</v>
      </c>
      <c r="AL825">
        <v>97392234</v>
      </c>
      <c r="AN825">
        <v>-151</v>
      </c>
      <c r="AO825">
        <v>-50887</v>
      </c>
      <c r="AP825">
        <v>603</v>
      </c>
      <c r="AQ825">
        <v>203211</v>
      </c>
      <c r="AR825">
        <v>97777227</v>
      </c>
    </row>
    <row r="826" spans="5:44" x14ac:dyDescent="0.25">
      <c r="E826">
        <v>16</v>
      </c>
      <c r="F826">
        <v>823</v>
      </c>
      <c r="G826">
        <f>B2+TRUNC(32*E826*SIN(61/E826))</f>
        <v>-890</v>
      </c>
      <c r="H826">
        <f t="shared" si="61"/>
        <v>-223</v>
      </c>
      <c r="I826">
        <f t="shared" si="62"/>
        <v>-75151</v>
      </c>
      <c r="J826">
        <f>C2+TRUNC(32*E826*COS(61/E826))</f>
        <v>1565</v>
      </c>
      <c r="K826">
        <f t="shared" si="63"/>
        <v>391</v>
      </c>
      <c r="L826">
        <f t="shared" si="64"/>
        <v>131767</v>
      </c>
      <c r="M826">
        <f t="shared" si="65"/>
        <v>26895840</v>
      </c>
      <c r="P826">
        <v>23</v>
      </c>
      <c r="Q826">
        <v>7751</v>
      </c>
      <c r="R826">
        <v>621</v>
      </c>
      <c r="S826">
        <v>209277</v>
      </c>
      <c r="T826">
        <v>97907067</v>
      </c>
      <c r="V826">
        <v>605</v>
      </c>
      <c r="W826">
        <v>203885</v>
      </c>
      <c r="X826">
        <v>-138</v>
      </c>
      <c r="Y826">
        <v>-46506</v>
      </c>
      <c r="Z826">
        <v>97446433</v>
      </c>
      <c r="AB826">
        <v>585</v>
      </c>
      <c r="AC826">
        <v>197145</v>
      </c>
      <c r="AD826">
        <v>-209</v>
      </c>
      <c r="AE826">
        <v>-70433</v>
      </c>
      <c r="AF826">
        <v>97693645</v>
      </c>
      <c r="AH826">
        <v>-519</v>
      </c>
      <c r="AI826">
        <v>-174903</v>
      </c>
      <c r="AJ826">
        <v>341</v>
      </c>
      <c r="AK826">
        <v>114917</v>
      </c>
      <c r="AL826">
        <v>97420058</v>
      </c>
      <c r="AN826">
        <v>-197</v>
      </c>
      <c r="AO826">
        <v>-66389</v>
      </c>
      <c r="AP826">
        <v>589</v>
      </c>
      <c r="AQ826">
        <v>198493</v>
      </c>
      <c r="AR826">
        <v>97807542</v>
      </c>
    </row>
    <row r="827" spans="5:44" x14ac:dyDescent="0.25">
      <c r="E827">
        <v>16</v>
      </c>
      <c r="F827">
        <v>824</v>
      </c>
      <c r="G827">
        <f>B2+TRUNC(32*E827*SIN(62/E827))</f>
        <v>-914</v>
      </c>
      <c r="H827">
        <f t="shared" si="61"/>
        <v>-229</v>
      </c>
      <c r="I827">
        <f t="shared" si="62"/>
        <v>-77173</v>
      </c>
      <c r="J827">
        <f>C2+TRUNC(32*E827*COS(62/E827))</f>
        <v>1586</v>
      </c>
      <c r="K827">
        <f t="shared" si="63"/>
        <v>396</v>
      </c>
      <c r="L827">
        <f t="shared" si="64"/>
        <v>133452</v>
      </c>
      <c r="M827">
        <f t="shared" si="65"/>
        <v>28743185</v>
      </c>
      <c r="P827">
        <v>-72</v>
      </c>
      <c r="Q827">
        <v>-24264</v>
      </c>
      <c r="R827">
        <v>617</v>
      </c>
      <c r="S827">
        <v>207929</v>
      </c>
      <c r="T827">
        <v>98032494</v>
      </c>
      <c r="V827">
        <v>600</v>
      </c>
      <c r="W827">
        <v>202200</v>
      </c>
      <c r="X827">
        <v>-162</v>
      </c>
      <c r="Y827">
        <v>-54594</v>
      </c>
      <c r="Z827">
        <v>98184888</v>
      </c>
      <c r="AB827">
        <v>574</v>
      </c>
      <c r="AC827">
        <v>193438</v>
      </c>
      <c r="AD827">
        <v>-237</v>
      </c>
      <c r="AE827">
        <v>-79869</v>
      </c>
      <c r="AF827">
        <v>97842484</v>
      </c>
      <c r="AH827">
        <v>-560</v>
      </c>
      <c r="AI827">
        <v>-188720</v>
      </c>
      <c r="AJ827">
        <v>272</v>
      </c>
      <c r="AK827">
        <v>91664</v>
      </c>
      <c r="AL827">
        <v>98092068</v>
      </c>
      <c r="AN827">
        <v>-104</v>
      </c>
      <c r="AO827">
        <v>-35048</v>
      </c>
      <c r="AP827">
        <v>613</v>
      </c>
      <c r="AQ827">
        <v>206581</v>
      </c>
      <c r="AR827">
        <v>98071278</v>
      </c>
    </row>
    <row r="828" spans="5:44" x14ac:dyDescent="0.25">
      <c r="E828">
        <v>16</v>
      </c>
      <c r="F828">
        <v>825</v>
      </c>
      <c r="G828">
        <f>B2+TRUNC(32*E828*SIN(63/E828))</f>
        <v>-937</v>
      </c>
      <c r="H828">
        <f t="shared" si="61"/>
        <v>-235</v>
      </c>
      <c r="I828">
        <f t="shared" si="62"/>
        <v>-79195</v>
      </c>
      <c r="J828">
        <f>C2+TRUNC(32*E828*COS(63/E828))</f>
        <v>1608</v>
      </c>
      <c r="K828">
        <f t="shared" si="63"/>
        <v>402</v>
      </c>
      <c r="L828">
        <f t="shared" si="64"/>
        <v>135474</v>
      </c>
      <c r="M828">
        <f t="shared" si="65"/>
        <v>30711689</v>
      </c>
      <c r="P828">
        <v>-16</v>
      </c>
      <c r="Q828">
        <v>-5392</v>
      </c>
      <c r="R828">
        <v>622</v>
      </c>
      <c r="S828">
        <v>209614</v>
      </c>
      <c r="T828">
        <v>98689919</v>
      </c>
      <c r="V828">
        <v>615</v>
      </c>
      <c r="W828">
        <v>207255</v>
      </c>
      <c r="X828">
        <v>-92</v>
      </c>
      <c r="Y828">
        <v>-31004</v>
      </c>
      <c r="Z828">
        <v>98237245</v>
      </c>
      <c r="AB828">
        <v>555</v>
      </c>
      <c r="AC828">
        <v>187035</v>
      </c>
      <c r="AD828">
        <v>-280</v>
      </c>
      <c r="AE828">
        <v>-94360</v>
      </c>
      <c r="AF828">
        <v>97861160</v>
      </c>
      <c r="AH828">
        <v>-524</v>
      </c>
      <c r="AI828">
        <v>-176588</v>
      </c>
      <c r="AJ828">
        <v>335</v>
      </c>
      <c r="AK828">
        <v>112895</v>
      </c>
      <c r="AL828">
        <v>98221736</v>
      </c>
      <c r="AN828">
        <v>-190</v>
      </c>
      <c r="AO828">
        <v>-64030</v>
      </c>
      <c r="AP828">
        <v>593</v>
      </c>
      <c r="AQ828">
        <v>199841</v>
      </c>
      <c r="AR828">
        <v>98539071</v>
      </c>
    </row>
    <row r="829" spans="5:44" x14ac:dyDescent="0.25">
      <c r="E829">
        <v>16</v>
      </c>
      <c r="F829">
        <v>826</v>
      </c>
      <c r="G829">
        <f>B2+TRUNC(32*E829*SIN(64/E829))</f>
        <v>-959</v>
      </c>
      <c r="H829">
        <f t="shared" si="61"/>
        <v>-240</v>
      </c>
      <c r="I829">
        <f t="shared" si="62"/>
        <v>-80880</v>
      </c>
      <c r="J829">
        <f>C2+TRUNC(32*E829*COS(64/E829))</f>
        <v>1632</v>
      </c>
      <c r="K829">
        <f t="shared" si="63"/>
        <v>408</v>
      </c>
      <c r="L829">
        <f t="shared" si="64"/>
        <v>137496</v>
      </c>
      <c r="M829">
        <f t="shared" si="65"/>
        <v>32866922</v>
      </c>
      <c r="P829">
        <v>15</v>
      </c>
      <c r="Q829">
        <v>5055</v>
      </c>
      <c r="R829">
        <v>622</v>
      </c>
      <c r="S829">
        <v>209614</v>
      </c>
      <c r="T829">
        <v>98693892</v>
      </c>
      <c r="V829">
        <v>608</v>
      </c>
      <c r="W829">
        <v>204896</v>
      </c>
      <c r="X829">
        <v>-131</v>
      </c>
      <c r="Y829">
        <v>-44147</v>
      </c>
      <c r="Z829">
        <v>98273025</v>
      </c>
      <c r="AB829">
        <v>572</v>
      </c>
      <c r="AC829">
        <v>192764</v>
      </c>
      <c r="AD829">
        <v>-245</v>
      </c>
      <c r="AE829">
        <v>-82565</v>
      </c>
      <c r="AF829">
        <v>98570426</v>
      </c>
      <c r="AH829">
        <v>-545</v>
      </c>
      <c r="AI829">
        <v>-183665</v>
      </c>
      <c r="AJ829">
        <v>301</v>
      </c>
      <c r="AK829">
        <v>101437</v>
      </c>
      <c r="AL829">
        <v>98270233</v>
      </c>
      <c r="AN829">
        <v>-159</v>
      </c>
      <c r="AO829">
        <v>-53583</v>
      </c>
      <c r="AP829">
        <v>602</v>
      </c>
      <c r="AQ829">
        <v>202874</v>
      </c>
      <c r="AR829">
        <v>98572713</v>
      </c>
    </row>
    <row r="830" spans="5:44" x14ac:dyDescent="0.25">
      <c r="E830">
        <v>16</v>
      </c>
      <c r="F830">
        <v>827</v>
      </c>
      <c r="G830">
        <f>B2+TRUNC(32*E830*SIN(65/E830))</f>
        <v>-979</v>
      </c>
      <c r="H830">
        <f t="shared" si="61"/>
        <v>-245</v>
      </c>
      <c r="I830">
        <f t="shared" si="62"/>
        <v>-82565</v>
      </c>
      <c r="J830">
        <f>C2+TRUNC(32*E830*COS(65/E830))</f>
        <v>1657</v>
      </c>
      <c r="K830">
        <f t="shared" si="63"/>
        <v>414</v>
      </c>
      <c r="L830">
        <f t="shared" si="64"/>
        <v>139518</v>
      </c>
      <c r="M830">
        <f t="shared" si="65"/>
        <v>35123923</v>
      </c>
      <c r="P830">
        <v>-49</v>
      </c>
      <c r="Q830">
        <v>-16513</v>
      </c>
      <c r="R830">
        <v>621</v>
      </c>
      <c r="S830">
        <v>209277</v>
      </c>
      <c r="T830">
        <v>98973273</v>
      </c>
      <c r="V830">
        <v>615</v>
      </c>
      <c r="W830">
        <v>207255</v>
      </c>
      <c r="X830">
        <v>-100</v>
      </c>
      <c r="Y830">
        <v>-33700</v>
      </c>
      <c r="Z830">
        <v>98855453</v>
      </c>
      <c r="AB830">
        <v>559</v>
      </c>
      <c r="AC830">
        <v>188383</v>
      </c>
      <c r="AD830">
        <v>-274</v>
      </c>
      <c r="AE830">
        <v>-92338</v>
      </c>
      <c r="AF830">
        <v>98580433</v>
      </c>
      <c r="AH830">
        <v>-542</v>
      </c>
      <c r="AI830">
        <v>-182654</v>
      </c>
      <c r="AJ830">
        <v>308</v>
      </c>
      <c r="AK830">
        <v>103796</v>
      </c>
      <c r="AL830">
        <v>98861244</v>
      </c>
      <c r="AN830">
        <v>-128</v>
      </c>
      <c r="AO830">
        <v>-43136</v>
      </c>
      <c r="AP830">
        <v>610</v>
      </c>
      <c r="AQ830">
        <v>205570</v>
      </c>
      <c r="AR830">
        <v>98964677</v>
      </c>
    </row>
    <row r="831" spans="5:44" x14ac:dyDescent="0.25">
      <c r="E831">
        <v>16</v>
      </c>
      <c r="F831">
        <v>828</v>
      </c>
      <c r="G831">
        <f>B2+TRUNC(32*E831*SIN(66/E831))</f>
        <v>-998</v>
      </c>
      <c r="H831">
        <f t="shared" si="61"/>
        <v>-250</v>
      </c>
      <c r="I831">
        <f t="shared" si="62"/>
        <v>-84250</v>
      </c>
      <c r="J831">
        <f>C2+TRUNC(32*E831*COS(66/E831))</f>
        <v>1683</v>
      </c>
      <c r="K831">
        <f t="shared" si="63"/>
        <v>420</v>
      </c>
      <c r="L831">
        <f t="shared" si="64"/>
        <v>141540</v>
      </c>
      <c r="M831">
        <f t="shared" si="65"/>
        <v>37522838</v>
      </c>
      <c r="P831">
        <v>-8</v>
      </c>
      <c r="Q831">
        <v>-2696</v>
      </c>
      <c r="R831">
        <v>623</v>
      </c>
      <c r="S831">
        <v>209951</v>
      </c>
      <c r="T831">
        <v>99072114</v>
      </c>
      <c r="V831">
        <v>611</v>
      </c>
      <c r="W831">
        <v>205907</v>
      </c>
      <c r="X831">
        <v>-123</v>
      </c>
      <c r="Y831">
        <v>-41451</v>
      </c>
      <c r="Z831">
        <v>98858221</v>
      </c>
      <c r="AB831">
        <v>570</v>
      </c>
      <c r="AC831">
        <v>192090</v>
      </c>
      <c r="AD831">
        <v>-252</v>
      </c>
      <c r="AE831">
        <v>-84924</v>
      </c>
      <c r="AF831">
        <v>99011256</v>
      </c>
      <c r="AH831">
        <v>-509</v>
      </c>
      <c r="AI831">
        <v>-171533</v>
      </c>
      <c r="AJ831">
        <v>359</v>
      </c>
      <c r="AK831">
        <v>120983</v>
      </c>
      <c r="AL831">
        <v>98915500</v>
      </c>
      <c r="AN831">
        <v>-167</v>
      </c>
      <c r="AO831">
        <v>-56279</v>
      </c>
      <c r="AP831">
        <v>600</v>
      </c>
      <c r="AQ831">
        <v>202200</v>
      </c>
      <c r="AR831">
        <v>98977507</v>
      </c>
    </row>
    <row r="832" spans="5:44" x14ac:dyDescent="0.25">
      <c r="E832">
        <v>16</v>
      </c>
      <c r="F832">
        <v>829</v>
      </c>
      <c r="G832">
        <f>B2+TRUNC(32*E832*SIN(67/E832))</f>
        <v>-1015</v>
      </c>
      <c r="H832">
        <f t="shared" si="61"/>
        <v>-254</v>
      </c>
      <c r="I832">
        <f t="shared" si="62"/>
        <v>-85598</v>
      </c>
      <c r="J832">
        <f>C2+TRUNC(32*E832*COS(67/E832))</f>
        <v>1710</v>
      </c>
      <c r="K832">
        <f t="shared" si="63"/>
        <v>427</v>
      </c>
      <c r="L832">
        <f t="shared" si="64"/>
        <v>143899</v>
      </c>
      <c r="M832">
        <f t="shared" si="65"/>
        <v>40029916</v>
      </c>
      <c r="P832">
        <v>7</v>
      </c>
      <c r="Q832">
        <v>2359</v>
      </c>
      <c r="R832">
        <v>623</v>
      </c>
      <c r="S832">
        <v>209951</v>
      </c>
      <c r="T832">
        <v>99074057</v>
      </c>
      <c r="V832">
        <v>620</v>
      </c>
      <c r="W832">
        <v>208940</v>
      </c>
      <c r="X832">
        <v>-64</v>
      </c>
      <c r="Y832">
        <v>-21568</v>
      </c>
      <c r="Z832">
        <v>99022241</v>
      </c>
      <c r="AB832">
        <v>563</v>
      </c>
      <c r="AC832">
        <v>189731</v>
      </c>
      <c r="AD832">
        <v>-267</v>
      </c>
      <c r="AE832">
        <v>-89979</v>
      </c>
      <c r="AF832">
        <v>99154243</v>
      </c>
      <c r="AH832">
        <v>-530</v>
      </c>
      <c r="AI832">
        <v>-178610</v>
      </c>
      <c r="AJ832">
        <v>329</v>
      </c>
      <c r="AK832">
        <v>110873</v>
      </c>
      <c r="AL832">
        <v>98920624</v>
      </c>
      <c r="AN832">
        <v>-182</v>
      </c>
      <c r="AO832">
        <v>-61334</v>
      </c>
      <c r="AP832">
        <v>596</v>
      </c>
      <c r="AQ832">
        <v>200852</v>
      </c>
      <c r="AR832">
        <v>99090875</v>
      </c>
    </row>
    <row r="833" spans="5:44" x14ac:dyDescent="0.25">
      <c r="E833">
        <v>16</v>
      </c>
      <c r="F833">
        <v>830</v>
      </c>
      <c r="G833">
        <f>B2+TRUNC(32*E833*SIN(68/E833))</f>
        <v>-1030</v>
      </c>
      <c r="H833">
        <f t="shared" si="61"/>
        <v>-258</v>
      </c>
      <c r="I833">
        <f t="shared" si="62"/>
        <v>-86946</v>
      </c>
      <c r="J833">
        <f>C2+TRUNC(32*E833*COS(68/E833))</f>
        <v>1738</v>
      </c>
      <c r="K833">
        <f t="shared" si="63"/>
        <v>434</v>
      </c>
      <c r="L833">
        <f t="shared" si="64"/>
        <v>146258</v>
      </c>
      <c r="M833">
        <f t="shared" si="65"/>
        <v>42647043</v>
      </c>
      <c r="P833">
        <v>68</v>
      </c>
      <c r="Q833">
        <v>22916</v>
      </c>
      <c r="R833">
        <v>620</v>
      </c>
      <c r="S833">
        <v>208940</v>
      </c>
      <c r="T833">
        <v>99357515</v>
      </c>
      <c r="V833">
        <v>613</v>
      </c>
      <c r="W833">
        <v>206581</v>
      </c>
      <c r="X833">
        <v>-115</v>
      </c>
      <c r="Y833">
        <v>-38755</v>
      </c>
      <c r="Z833">
        <v>99166671</v>
      </c>
      <c r="AB833">
        <v>567</v>
      </c>
      <c r="AC833">
        <v>191079</v>
      </c>
      <c r="AD833">
        <v>-260</v>
      </c>
      <c r="AE833">
        <v>-87620</v>
      </c>
      <c r="AF833">
        <v>99227258</v>
      </c>
      <c r="AH833">
        <v>-538</v>
      </c>
      <c r="AI833">
        <v>-181306</v>
      </c>
      <c r="AJ833">
        <v>315</v>
      </c>
      <c r="AK833">
        <v>106155</v>
      </c>
      <c r="AL833">
        <v>99105051</v>
      </c>
      <c r="AN833">
        <v>-239</v>
      </c>
      <c r="AO833">
        <v>-80543</v>
      </c>
      <c r="AP833">
        <v>576</v>
      </c>
      <c r="AQ833">
        <v>194112</v>
      </c>
      <c r="AR833">
        <v>99203193</v>
      </c>
    </row>
    <row r="834" spans="5:44" x14ac:dyDescent="0.25">
      <c r="E834">
        <v>16</v>
      </c>
      <c r="F834">
        <v>831</v>
      </c>
      <c r="G834">
        <f>B2+TRUNC(32*E834*SIN(69/E834))</f>
        <v>-1043</v>
      </c>
      <c r="H834">
        <f t="shared" si="61"/>
        <v>-261</v>
      </c>
      <c r="I834">
        <f t="shared" si="62"/>
        <v>-87957</v>
      </c>
      <c r="J834">
        <f>C2+TRUNC(32*E834*COS(69/E834))</f>
        <v>1767</v>
      </c>
      <c r="K834">
        <f t="shared" si="63"/>
        <v>441</v>
      </c>
      <c r="L834">
        <f t="shared" si="64"/>
        <v>148617</v>
      </c>
      <c r="M834">
        <f t="shared" si="65"/>
        <v>45376670</v>
      </c>
      <c r="P834">
        <v>0</v>
      </c>
      <c r="Q834">
        <v>0</v>
      </c>
      <c r="R834">
        <v>624</v>
      </c>
      <c r="S834">
        <v>210288</v>
      </c>
      <c r="T834">
        <v>99361534</v>
      </c>
      <c r="V834">
        <v>622</v>
      </c>
      <c r="W834">
        <v>209614</v>
      </c>
      <c r="X834">
        <v>-44</v>
      </c>
      <c r="Y834">
        <v>-14828</v>
      </c>
      <c r="Z834">
        <v>99214253</v>
      </c>
      <c r="AB834">
        <v>535</v>
      </c>
      <c r="AC834">
        <v>180295</v>
      </c>
      <c r="AD834">
        <v>-320</v>
      </c>
      <c r="AE834">
        <v>-107840</v>
      </c>
      <c r="AF834">
        <v>99251454</v>
      </c>
      <c r="AH834">
        <v>-534</v>
      </c>
      <c r="AI834">
        <v>-179958</v>
      </c>
      <c r="AJ834">
        <v>322</v>
      </c>
      <c r="AK834">
        <v>108514</v>
      </c>
      <c r="AL834">
        <v>99198604</v>
      </c>
      <c r="AN834">
        <v>-175</v>
      </c>
      <c r="AO834">
        <v>-58975</v>
      </c>
      <c r="AP834">
        <v>599</v>
      </c>
      <c r="AQ834">
        <v>201863</v>
      </c>
      <c r="AR834">
        <v>99253398</v>
      </c>
    </row>
    <row r="835" spans="5:44" x14ac:dyDescent="0.25">
      <c r="E835">
        <v>16</v>
      </c>
      <c r="F835">
        <v>832</v>
      </c>
      <c r="G835">
        <f>B2+TRUNC(32*E835*SIN(70/E835))</f>
        <v>-1055</v>
      </c>
      <c r="H835">
        <f t="shared" si="61"/>
        <v>-264</v>
      </c>
      <c r="I835">
        <f t="shared" si="62"/>
        <v>-88968</v>
      </c>
      <c r="J835">
        <f>C2+TRUNC(32*E835*COS(70/E835))</f>
        <v>1797</v>
      </c>
      <c r="K835">
        <f t="shared" si="63"/>
        <v>449</v>
      </c>
      <c r="L835">
        <f t="shared" si="64"/>
        <v>151313</v>
      </c>
      <c r="M835">
        <f t="shared" si="65"/>
        <v>48268790</v>
      </c>
      <c r="P835">
        <v>46</v>
      </c>
      <c r="Q835">
        <v>15502</v>
      </c>
      <c r="R835">
        <v>622</v>
      </c>
      <c r="S835">
        <v>209614</v>
      </c>
      <c r="T835">
        <v>99510871</v>
      </c>
      <c r="V835">
        <v>598</v>
      </c>
      <c r="W835">
        <v>201526</v>
      </c>
      <c r="X835">
        <v>-178</v>
      </c>
      <c r="Y835">
        <v>-59986</v>
      </c>
      <c r="Z835">
        <v>99225951</v>
      </c>
      <c r="AB835">
        <v>592</v>
      </c>
      <c r="AC835">
        <v>199504</v>
      </c>
      <c r="AD835">
        <v>-196</v>
      </c>
      <c r="AE835">
        <v>-66052</v>
      </c>
      <c r="AF835">
        <v>99259519</v>
      </c>
      <c r="AH835">
        <v>-498</v>
      </c>
      <c r="AI835">
        <v>-167826</v>
      </c>
      <c r="AJ835">
        <v>376</v>
      </c>
      <c r="AK835">
        <v>126712</v>
      </c>
      <c r="AL835">
        <v>99236566</v>
      </c>
      <c r="AN835">
        <v>-219</v>
      </c>
      <c r="AO835">
        <v>-73803</v>
      </c>
      <c r="AP835">
        <v>584</v>
      </c>
      <c r="AQ835">
        <v>196808</v>
      </c>
      <c r="AR835">
        <v>99420649</v>
      </c>
    </row>
    <row r="836" spans="5:44" x14ac:dyDescent="0.25">
      <c r="E836">
        <v>16</v>
      </c>
      <c r="F836">
        <v>833</v>
      </c>
      <c r="G836">
        <f>B2+TRUNC(32*E836*SIN(71/E836))</f>
        <v>-1064</v>
      </c>
      <c r="H836">
        <f t="shared" si="61"/>
        <v>-266</v>
      </c>
      <c r="I836">
        <f t="shared" si="62"/>
        <v>-89642</v>
      </c>
      <c r="J836">
        <f>C2+TRUNC(32*E836*COS(71/E836))</f>
        <v>1828</v>
      </c>
      <c r="K836">
        <f t="shared" si="63"/>
        <v>457</v>
      </c>
      <c r="L836">
        <f t="shared" si="64"/>
        <v>154009</v>
      </c>
      <c r="M836">
        <f t="shared" si="65"/>
        <v>51235360</v>
      </c>
      <c r="P836">
        <v>-65</v>
      </c>
      <c r="Q836">
        <v>-21905</v>
      </c>
      <c r="R836">
        <v>622</v>
      </c>
      <c r="S836">
        <v>209614</v>
      </c>
      <c r="T836">
        <v>100247961</v>
      </c>
      <c r="V836">
        <v>614</v>
      </c>
      <c r="W836">
        <v>206918</v>
      </c>
      <c r="X836">
        <v>-108</v>
      </c>
      <c r="Y836">
        <v>-36396</v>
      </c>
      <c r="Z836">
        <v>99227258</v>
      </c>
      <c r="AB836">
        <v>585</v>
      </c>
      <c r="AC836">
        <v>197145</v>
      </c>
      <c r="AD836">
        <v>-217</v>
      </c>
      <c r="AE836">
        <v>-73129</v>
      </c>
      <c r="AF836">
        <v>99368583</v>
      </c>
      <c r="AH836">
        <v>-568</v>
      </c>
      <c r="AI836">
        <v>-191416</v>
      </c>
      <c r="AJ836">
        <v>259</v>
      </c>
      <c r="AK836">
        <v>87283</v>
      </c>
      <c r="AL836">
        <v>99239722</v>
      </c>
      <c r="AN836">
        <v>-112</v>
      </c>
      <c r="AO836">
        <v>-37744</v>
      </c>
      <c r="AP836">
        <v>615</v>
      </c>
      <c r="AQ836">
        <v>207255</v>
      </c>
      <c r="AR836">
        <v>100331794</v>
      </c>
    </row>
    <row r="837" spans="5:44" x14ac:dyDescent="0.25">
      <c r="E837">
        <v>16</v>
      </c>
      <c r="F837">
        <v>834</v>
      </c>
      <c r="G837">
        <f>B2+TRUNC(32*E837*SIN(72/E837))</f>
        <v>-1072</v>
      </c>
      <c r="H837">
        <f t="shared" si="61"/>
        <v>-268</v>
      </c>
      <c r="I837">
        <f t="shared" si="62"/>
        <v>-90316</v>
      </c>
      <c r="J837">
        <f>C2+TRUNC(32*E837*COS(72/E837))</f>
        <v>1859</v>
      </c>
      <c r="K837">
        <f t="shared" si="63"/>
        <v>464</v>
      </c>
      <c r="L837">
        <f t="shared" si="64"/>
        <v>156368</v>
      </c>
      <c r="M837">
        <f t="shared" si="65"/>
        <v>54288956</v>
      </c>
      <c r="P837">
        <v>-41</v>
      </c>
      <c r="Q837">
        <v>-13817</v>
      </c>
      <c r="R837">
        <v>624</v>
      </c>
      <c r="S837">
        <v>210288</v>
      </c>
      <c r="T837">
        <v>100541531</v>
      </c>
      <c r="V837">
        <v>605</v>
      </c>
      <c r="W837">
        <v>203885</v>
      </c>
      <c r="X837">
        <v>-156</v>
      </c>
      <c r="Y837">
        <v>-52572</v>
      </c>
      <c r="Z837">
        <v>99900248</v>
      </c>
      <c r="AB837">
        <v>546</v>
      </c>
      <c r="AC837">
        <v>184002</v>
      </c>
      <c r="AD837">
        <v>-302</v>
      </c>
      <c r="AE837">
        <v>-101774</v>
      </c>
      <c r="AF837">
        <v>99380833</v>
      </c>
      <c r="AH837">
        <v>-559</v>
      </c>
      <c r="AI837">
        <v>-188383</v>
      </c>
      <c r="AJ837">
        <v>280</v>
      </c>
      <c r="AK837">
        <v>94360</v>
      </c>
      <c r="AL837">
        <v>99773887</v>
      </c>
      <c r="AN837">
        <v>-136</v>
      </c>
      <c r="AO837">
        <v>-45832</v>
      </c>
      <c r="AP837">
        <v>611</v>
      </c>
      <c r="AQ837">
        <v>205907</v>
      </c>
      <c r="AR837">
        <v>100506784</v>
      </c>
    </row>
    <row r="838" spans="5:44" x14ac:dyDescent="0.25">
      <c r="E838">
        <v>16</v>
      </c>
      <c r="F838">
        <v>835</v>
      </c>
      <c r="G838">
        <f>B2+TRUNC(32*E838*SIN(73/E838))</f>
        <v>-1078</v>
      </c>
      <c r="H838">
        <f t="shared" ref="H838:H865" si="66">FLOOR(G838/4,1)</f>
        <v>-270</v>
      </c>
      <c r="I838">
        <f t="shared" ref="I838:I865" si="67">H838*337</f>
        <v>-90990</v>
      </c>
      <c r="J838">
        <f>C2+TRUNC(32*E838*COS(73/E838))</f>
        <v>1890</v>
      </c>
      <c r="K838">
        <f t="shared" ref="K838:K865" si="68">FLOOR(J838/4,1)</f>
        <v>472</v>
      </c>
      <c r="L838">
        <f t="shared" ref="L838:L865" si="69">K838*337</f>
        <v>159064</v>
      </c>
      <c r="M838">
        <f t="shared" si="65"/>
        <v>57375995</v>
      </c>
      <c r="P838">
        <v>39</v>
      </c>
      <c r="Q838">
        <v>13143</v>
      </c>
      <c r="R838">
        <v>625</v>
      </c>
      <c r="S838">
        <v>210625</v>
      </c>
      <c r="T838">
        <v>100951050</v>
      </c>
      <c r="V838">
        <v>622</v>
      </c>
      <c r="W838">
        <v>209614</v>
      </c>
      <c r="X838">
        <v>-71</v>
      </c>
      <c r="Y838">
        <v>-23927</v>
      </c>
      <c r="Z838">
        <v>100666707</v>
      </c>
      <c r="AB838">
        <v>584</v>
      </c>
      <c r="AC838">
        <v>196808</v>
      </c>
      <c r="AD838">
        <v>-225</v>
      </c>
      <c r="AE838">
        <v>-75825</v>
      </c>
      <c r="AF838">
        <v>100818628</v>
      </c>
      <c r="AH838">
        <v>-516</v>
      </c>
      <c r="AI838">
        <v>-173892</v>
      </c>
      <c r="AJ838">
        <v>355</v>
      </c>
      <c r="AK838">
        <v>119635</v>
      </c>
      <c r="AL838">
        <v>100584660</v>
      </c>
      <c r="AN838">
        <v>-213</v>
      </c>
      <c r="AO838">
        <v>-71781</v>
      </c>
      <c r="AP838">
        <v>589</v>
      </c>
      <c r="AQ838">
        <v>198493</v>
      </c>
      <c r="AR838">
        <v>100841764</v>
      </c>
    </row>
    <row r="839" spans="5:44" x14ac:dyDescent="0.25">
      <c r="E839">
        <v>16</v>
      </c>
      <c r="F839">
        <v>836</v>
      </c>
      <c r="G839">
        <f>B2+TRUNC(32*E839*SIN(74/E839))</f>
        <v>-1082</v>
      </c>
      <c r="H839">
        <f t="shared" si="66"/>
        <v>-271</v>
      </c>
      <c r="I839">
        <f t="shared" si="67"/>
        <v>-91327</v>
      </c>
      <c r="J839">
        <f>C2+TRUNC(32*E839*COS(74/E839))</f>
        <v>1922</v>
      </c>
      <c r="K839">
        <f t="shared" si="68"/>
        <v>480</v>
      </c>
      <c r="L839">
        <f t="shared" si="69"/>
        <v>161760</v>
      </c>
      <c r="M839">
        <f t="shared" si="65"/>
        <v>60585873</v>
      </c>
      <c r="P839">
        <v>61</v>
      </c>
      <c r="Q839">
        <v>20557</v>
      </c>
      <c r="R839">
        <v>624</v>
      </c>
      <c r="S839">
        <v>210288</v>
      </c>
      <c r="T839">
        <v>101446279</v>
      </c>
      <c r="V839">
        <v>609</v>
      </c>
      <c r="W839">
        <v>205233</v>
      </c>
      <c r="X839">
        <v>-149</v>
      </c>
      <c r="Y839">
        <v>-50213</v>
      </c>
      <c r="Z839">
        <v>101303999</v>
      </c>
      <c r="AB839">
        <v>552</v>
      </c>
      <c r="AC839">
        <v>186024</v>
      </c>
      <c r="AD839">
        <v>-296</v>
      </c>
      <c r="AE839">
        <v>-99752</v>
      </c>
      <c r="AF839">
        <v>100935618</v>
      </c>
      <c r="AH839">
        <v>-557</v>
      </c>
      <c r="AI839">
        <v>-187709</v>
      </c>
      <c r="AJ839">
        <v>288</v>
      </c>
      <c r="AK839">
        <v>97056</v>
      </c>
      <c r="AL839">
        <v>101249897</v>
      </c>
      <c r="AN839">
        <v>-234</v>
      </c>
      <c r="AO839">
        <v>-78858</v>
      </c>
      <c r="AP839">
        <v>582</v>
      </c>
      <c r="AQ839">
        <v>196134</v>
      </c>
      <c r="AR839">
        <v>101286446</v>
      </c>
    </row>
    <row r="840" spans="5:44" x14ac:dyDescent="0.25">
      <c r="E840">
        <v>16</v>
      </c>
      <c r="F840">
        <v>837</v>
      </c>
      <c r="G840">
        <f>B2+TRUNC(32*E840*SIN(75/E840))</f>
        <v>-1083</v>
      </c>
      <c r="H840">
        <f t="shared" si="66"/>
        <v>-271</v>
      </c>
      <c r="I840">
        <f t="shared" si="67"/>
        <v>-91327</v>
      </c>
      <c r="J840">
        <f>C2+TRUNC(32*E840*COS(75/E840))</f>
        <v>1954</v>
      </c>
      <c r="K840">
        <f t="shared" si="68"/>
        <v>488</v>
      </c>
      <c r="L840">
        <f t="shared" si="69"/>
        <v>164456</v>
      </c>
      <c r="M840">
        <f t="shared" si="65"/>
        <v>63769935</v>
      </c>
      <c r="P840">
        <v>-34</v>
      </c>
      <c r="Q840">
        <v>-11458</v>
      </c>
      <c r="R840">
        <v>627</v>
      </c>
      <c r="S840">
        <v>211299</v>
      </c>
      <c r="T840">
        <v>101865257</v>
      </c>
      <c r="V840">
        <v>625</v>
      </c>
      <c r="W840">
        <v>210625</v>
      </c>
      <c r="X840">
        <v>-51</v>
      </c>
      <c r="Y840">
        <v>-17187</v>
      </c>
      <c r="Z840">
        <v>101336145</v>
      </c>
      <c r="AB840">
        <v>593</v>
      </c>
      <c r="AC840">
        <v>199841</v>
      </c>
      <c r="AD840">
        <v>-204</v>
      </c>
      <c r="AE840">
        <v>-68748</v>
      </c>
      <c r="AF840">
        <v>101356247</v>
      </c>
      <c r="AH840">
        <v>-505</v>
      </c>
      <c r="AI840">
        <v>-170185</v>
      </c>
      <c r="AJ840">
        <v>372</v>
      </c>
      <c r="AK840">
        <v>125364</v>
      </c>
      <c r="AL840">
        <v>101300360</v>
      </c>
      <c r="AN840">
        <v>-143</v>
      </c>
      <c r="AO840">
        <v>-48191</v>
      </c>
      <c r="AP840">
        <v>611</v>
      </c>
      <c r="AQ840">
        <v>205907</v>
      </c>
      <c r="AR840">
        <v>101932446</v>
      </c>
    </row>
    <row r="841" spans="5:44" x14ac:dyDescent="0.25">
      <c r="E841">
        <v>16</v>
      </c>
      <c r="F841">
        <v>838</v>
      </c>
      <c r="G841">
        <f>B2+TRUNC(32*E841*SIN(76/E841))</f>
        <v>-1083</v>
      </c>
      <c r="H841">
        <f t="shared" si="66"/>
        <v>-271</v>
      </c>
      <c r="I841">
        <f t="shared" si="67"/>
        <v>-91327</v>
      </c>
      <c r="J841">
        <f>C2+TRUNC(32*E841*COS(76/E841))</f>
        <v>1985</v>
      </c>
      <c r="K841">
        <f t="shared" si="68"/>
        <v>496</v>
      </c>
      <c r="L841">
        <f t="shared" si="69"/>
        <v>167152</v>
      </c>
      <c r="M841">
        <f t="shared" si="65"/>
        <v>66928473</v>
      </c>
      <c r="P841">
        <v>31</v>
      </c>
      <c r="Q841">
        <v>10447</v>
      </c>
      <c r="R841">
        <v>627</v>
      </c>
      <c r="S841">
        <v>211299</v>
      </c>
      <c r="T841">
        <v>102284807</v>
      </c>
      <c r="V841">
        <v>603</v>
      </c>
      <c r="W841">
        <v>203211</v>
      </c>
      <c r="X841">
        <v>-172</v>
      </c>
      <c r="Y841">
        <v>-57964</v>
      </c>
      <c r="Z841">
        <v>101386049</v>
      </c>
      <c r="AB841">
        <v>542</v>
      </c>
      <c r="AC841">
        <v>182654</v>
      </c>
      <c r="AD841">
        <v>-316</v>
      </c>
      <c r="AE841">
        <v>-106492</v>
      </c>
      <c r="AF841">
        <v>101376480</v>
      </c>
      <c r="AH841">
        <v>-568</v>
      </c>
      <c r="AI841">
        <v>-191416</v>
      </c>
      <c r="AJ841">
        <v>266</v>
      </c>
      <c r="AK841">
        <v>89642</v>
      </c>
      <c r="AL841">
        <v>101328833</v>
      </c>
      <c r="AN841">
        <v>-145</v>
      </c>
      <c r="AO841">
        <v>-48865</v>
      </c>
      <c r="AP841">
        <v>611</v>
      </c>
      <c r="AQ841">
        <v>205907</v>
      </c>
      <c r="AR841">
        <v>102034758</v>
      </c>
    </row>
    <row r="842" spans="5:44" x14ac:dyDescent="0.25">
      <c r="E842">
        <v>16</v>
      </c>
      <c r="F842">
        <v>839</v>
      </c>
      <c r="G842">
        <f>B2+TRUNC(32*E842*SIN(77/E842))</f>
        <v>-1081</v>
      </c>
      <c r="H842">
        <f t="shared" si="66"/>
        <v>-271</v>
      </c>
      <c r="I842">
        <f t="shared" si="67"/>
        <v>-91327</v>
      </c>
      <c r="J842">
        <f>C2+TRUNC(32*E842*COS(77/E842))</f>
        <v>2017</v>
      </c>
      <c r="K842">
        <f t="shared" si="68"/>
        <v>504</v>
      </c>
      <c r="L842">
        <f t="shared" si="69"/>
        <v>169848</v>
      </c>
      <c r="M842">
        <f t="shared" si="65"/>
        <v>70206970</v>
      </c>
      <c r="P842">
        <v>-58</v>
      </c>
      <c r="Q842">
        <v>-19546</v>
      </c>
      <c r="R842">
        <v>626</v>
      </c>
      <c r="S842">
        <v>210962</v>
      </c>
      <c r="T842">
        <v>102376838</v>
      </c>
      <c r="V842">
        <v>623</v>
      </c>
      <c r="W842">
        <v>209951</v>
      </c>
      <c r="X842">
        <v>-79</v>
      </c>
      <c r="Y842">
        <v>-26623</v>
      </c>
      <c r="Z842">
        <v>101926631</v>
      </c>
      <c r="AB842">
        <v>583</v>
      </c>
      <c r="AC842">
        <v>196471</v>
      </c>
      <c r="AD842">
        <v>-233</v>
      </c>
      <c r="AE842">
        <v>-78521</v>
      </c>
      <c r="AF842">
        <v>102099416</v>
      </c>
      <c r="AH842">
        <v>-522</v>
      </c>
      <c r="AI842">
        <v>-175914</v>
      </c>
      <c r="AJ842">
        <v>349</v>
      </c>
      <c r="AK842">
        <v>117613</v>
      </c>
      <c r="AL842">
        <v>101883894</v>
      </c>
      <c r="AN842">
        <v>-206</v>
      </c>
      <c r="AO842">
        <v>-69422</v>
      </c>
      <c r="AP842">
        <v>593</v>
      </c>
      <c r="AQ842">
        <v>199841</v>
      </c>
      <c r="AR842">
        <v>102133144</v>
      </c>
    </row>
    <row r="843" spans="5:44" x14ac:dyDescent="0.25">
      <c r="E843">
        <v>16</v>
      </c>
      <c r="F843">
        <v>840</v>
      </c>
      <c r="G843">
        <f>B2+TRUNC(32*E843*SIN(78/E843))</f>
        <v>-1077</v>
      </c>
      <c r="H843">
        <f t="shared" si="66"/>
        <v>-270</v>
      </c>
      <c r="I843">
        <f t="shared" si="67"/>
        <v>-90990</v>
      </c>
      <c r="J843">
        <f>C2+TRUNC(32*E843*COS(78/E843))</f>
        <v>2048</v>
      </c>
      <c r="K843">
        <f t="shared" si="68"/>
        <v>512</v>
      </c>
      <c r="L843">
        <f t="shared" si="69"/>
        <v>172544</v>
      </c>
      <c r="M843">
        <f t="shared" ref="M843:M865" si="70">TRUNC((G843^2+J843^2)^2/390625)</f>
        <v>73389596</v>
      </c>
      <c r="P843">
        <v>-26</v>
      </c>
      <c r="Q843">
        <v>-8762</v>
      </c>
      <c r="R843">
        <v>629</v>
      </c>
      <c r="S843">
        <v>211973</v>
      </c>
      <c r="T843">
        <v>102928816</v>
      </c>
      <c r="V843">
        <v>612</v>
      </c>
      <c r="W843">
        <v>206244</v>
      </c>
      <c r="X843">
        <v>-141</v>
      </c>
      <c r="Y843">
        <v>-47517</v>
      </c>
      <c r="Z843">
        <v>102430495</v>
      </c>
      <c r="AB843">
        <v>557</v>
      </c>
      <c r="AC843">
        <v>187709</v>
      </c>
      <c r="AD843">
        <v>-290</v>
      </c>
      <c r="AE843">
        <v>-97730</v>
      </c>
      <c r="AF843">
        <v>102129004</v>
      </c>
      <c r="AH843">
        <v>-555</v>
      </c>
      <c r="AI843">
        <v>-187035</v>
      </c>
      <c r="AJ843">
        <v>296</v>
      </c>
      <c r="AK843">
        <v>99752</v>
      </c>
      <c r="AL843">
        <v>102440859</v>
      </c>
      <c r="AN843">
        <v>-120</v>
      </c>
      <c r="AO843">
        <v>-40440</v>
      </c>
      <c r="AP843">
        <v>617</v>
      </c>
      <c r="AQ843">
        <v>207929</v>
      </c>
      <c r="AR843">
        <v>102365505</v>
      </c>
    </row>
    <row r="844" spans="5:44" x14ac:dyDescent="0.25">
      <c r="E844">
        <v>16</v>
      </c>
      <c r="F844">
        <v>841</v>
      </c>
      <c r="G844">
        <f>B2+TRUNC(32*E844*SIN(79/E844))</f>
        <v>-1071</v>
      </c>
      <c r="H844">
        <f t="shared" si="66"/>
        <v>-268</v>
      </c>
      <c r="I844">
        <f t="shared" si="67"/>
        <v>-90316</v>
      </c>
      <c r="J844">
        <f>C2+TRUNC(32*E844*COS(79/E844))</f>
        <v>2080</v>
      </c>
      <c r="K844">
        <f t="shared" si="68"/>
        <v>520</v>
      </c>
      <c r="L844">
        <f t="shared" si="69"/>
        <v>175240</v>
      </c>
      <c r="M844">
        <f t="shared" si="70"/>
        <v>76693904</v>
      </c>
      <c r="P844">
        <v>23</v>
      </c>
      <c r="Q844">
        <v>7751</v>
      </c>
      <c r="R844">
        <v>629</v>
      </c>
      <c r="S844">
        <v>211973</v>
      </c>
      <c r="T844">
        <v>103204435</v>
      </c>
      <c r="V844">
        <v>623</v>
      </c>
      <c r="W844">
        <v>209951</v>
      </c>
      <c r="X844">
        <v>-87</v>
      </c>
      <c r="Y844">
        <v>-29319</v>
      </c>
      <c r="Z844">
        <v>102937744</v>
      </c>
      <c r="AB844">
        <v>582</v>
      </c>
      <c r="AC844">
        <v>196134</v>
      </c>
      <c r="AD844">
        <v>-241</v>
      </c>
      <c r="AE844">
        <v>-81217</v>
      </c>
      <c r="AF844">
        <v>103152850</v>
      </c>
      <c r="AH844">
        <v>-527</v>
      </c>
      <c r="AI844">
        <v>-177599</v>
      </c>
      <c r="AJ844">
        <v>344</v>
      </c>
      <c r="AK844">
        <v>115928</v>
      </c>
      <c r="AL844">
        <v>102804674</v>
      </c>
      <c r="AN844">
        <v>-153</v>
      </c>
      <c r="AO844">
        <v>-51561</v>
      </c>
      <c r="AP844">
        <v>611</v>
      </c>
      <c r="AQ844">
        <v>205907</v>
      </c>
      <c r="AR844">
        <v>103110442</v>
      </c>
    </row>
    <row r="845" spans="5:44" x14ac:dyDescent="0.25">
      <c r="E845">
        <v>16</v>
      </c>
      <c r="F845">
        <v>842</v>
      </c>
      <c r="G845">
        <f>B2+TRUNC(32*E845*SIN(80/E845))</f>
        <v>-1062</v>
      </c>
      <c r="H845">
        <f t="shared" si="66"/>
        <v>-266</v>
      </c>
      <c r="I845">
        <f t="shared" si="67"/>
        <v>-89642</v>
      </c>
      <c r="J845">
        <f>C2+TRUNC(32*E845*COS(80/E845))</f>
        <v>2111</v>
      </c>
      <c r="K845">
        <f t="shared" si="68"/>
        <v>527</v>
      </c>
      <c r="L845">
        <f t="shared" si="69"/>
        <v>177599</v>
      </c>
      <c r="M845">
        <f t="shared" si="70"/>
        <v>79828220</v>
      </c>
      <c r="P845">
        <v>54</v>
      </c>
      <c r="Q845">
        <v>18198</v>
      </c>
      <c r="R845">
        <v>627</v>
      </c>
      <c r="S845">
        <v>211299</v>
      </c>
      <c r="T845">
        <v>103283381</v>
      </c>
      <c r="V845">
        <v>608</v>
      </c>
      <c r="W845">
        <v>204896</v>
      </c>
      <c r="X845">
        <v>-166</v>
      </c>
      <c r="Y845">
        <v>-55942</v>
      </c>
      <c r="Z845">
        <v>103275837</v>
      </c>
      <c r="AB845">
        <v>562</v>
      </c>
      <c r="AC845">
        <v>189394</v>
      </c>
      <c r="AD845">
        <v>-284</v>
      </c>
      <c r="AE845">
        <v>-95708</v>
      </c>
      <c r="AF845">
        <v>103175407</v>
      </c>
      <c r="AH845">
        <v>-512</v>
      </c>
      <c r="AI845">
        <v>-172544</v>
      </c>
      <c r="AJ845">
        <v>367</v>
      </c>
      <c r="AK845">
        <v>123679</v>
      </c>
      <c r="AL845">
        <v>103224201</v>
      </c>
      <c r="AN845">
        <v>-228</v>
      </c>
      <c r="AO845">
        <v>-76836</v>
      </c>
      <c r="AP845">
        <v>587</v>
      </c>
      <c r="AQ845">
        <v>197819</v>
      </c>
      <c r="AR845">
        <v>103185971</v>
      </c>
    </row>
    <row r="846" spans="5:44" x14ac:dyDescent="0.25">
      <c r="E846">
        <v>16</v>
      </c>
      <c r="F846">
        <v>843</v>
      </c>
      <c r="G846">
        <f>B2+TRUNC(32*E846*SIN(81/E846))</f>
        <v>-1052</v>
      </c>
      <c r="H846">
        <f t="shared" si="66"/>
        <v>-263</v>
      </c>
      <c r="I846">
        <f t="shared" si="67"/>
        <v>-88631</v>
      </c>
      <c r="J846">
        <f>C2+TRUNC(32*E846*COS(81/E846))</f>
        <v>2141</v>
      </c>
      <c r="K846">
        <f t="shared" si="68"/>
        <v>535</v>
      </c>
      <c r="L846">
        <f t="shared" si="69"/>
        <v>180295</v>
      </c>
      <c r="M846">
        <f t="shared" si="70"/>
        <v>82899859</v>
      </c>
      <c r="P846">
        <v>-18</v>
      </c>
      <c r="Q846">
        <v>-6066</v>
      </c>
      <c r="R846">
        <v>630</v>
      </c>
      <c r="S846">
        <v>212310</v>
      </c>
      <c r="T846">
        <v>103730965</v>
      </c>
      <c r="V846">
        <v>615</v>
      </c>
      <c r="W846">
        <v>207255</v>
      </c>
      <c r="X846">
        <v>-134</v>
      </c>
      <c r="Y846">
        <v>-45158</v>
      </c>
      <c r="Z846">
        <v>103309953</v>
      </c>
      <c r="AB846">
        <v>593</v>
      </c>
      <c r="AC846">
        <v>199841</v>
      </c>
      <c r="AD846">
        <v>-212</v>
      </c>
      <c r="AE846">
        <v>-71444</v>
      </c>
      <c r="AF846">
        <v>103233175</v>
      </c>
      <c r="AH846">
        <v>-567</v>
      </c>
      <c r="AI846">
        <v>-191079</v>
      </c>
      <c r="AJ846">
        <v>274</v>
      </c>
      <c r="AK846">
        <v>92338</v>
      </c>
      <c r="AL846">
        <v>103278438</v>
      </c>
      <c r="AN846">
        <v>-199</v>
      </c>
      <c r="AO846">
        <v>-67063</v>
      </c>
      <c r="AP846">
        <v>597</v>
      </c>
      <c r="AQ846">
        <v>201189</v>
      </c>
      <c r="AR846">
        <v>103190034</v>
      </c>
    </row>
    <row r="847" spans="5:44" x14ac:dyDescent="0.25">
      <c r="E847">
        <v>16</v>
      </c>
      <c r="F847">
        <v>844</v>
      </c>
      <c r="G847">
        <f>B2+TRUNC(32*E847*SIN(82/E847))</f>
        <v>-1041</v>
      </c>
      <c r="H847">
        <f t="shared" si="66"/>
        <v>-261</v>
      </c>
      <c r="I847">
        <f t="shared" si="67"/>
        <v>-87957</v>
      </c>
      <c r="J847">
        <f>C2+TRUNC(32*E847*COS(82/E847))</f>
        <v>2171</v>
      </c>
      <c r="K847">
        <f t="shared" si="68"/>
        <v>542</v>
      </c>
      <c r="L847">
        <f t="shared" si="69"/>
        <v>182654</v>
      </c>
      <c r="M847">
        <f t="shared" si="70"/>
        <v>86027019</v>
      </c>
      <c r="P847">
        <v>15</v>
      </c>
      <c r="Q847">
        <v>5055</v>
      </c>
      <c r="R847">
        <v>630</v>
      </c>
      <c r="S847">
        <v>212310</v>
      </c>
      <c r="T847">
        <v>103860492</v>
      </c>
      <c r="V847">
        <v>627</v>
      </c>
      <c r="W847">
        <v>211299</v>
      </c>
      <c r="X847">
        <v>-59</v>
      </c>
      <c r="Y847">
        <v>-19883</v>
      </c>
      <c r="Z847">
        <v>103398798</v>
      </c>
      <c r="AB847">
        <v>548</v>
      </c>
      <c r="AC847">
        <v>184676</v>
      </c>
      <c r="AD847">
        <v>-311</v>
      </c>
      <c r="AE847">
        <v>-104807</v>
      </c>
      <c r="AF847">
        <v>103284552</v>
      </c>
      <c r="AH847">
        <v>-553</v>
      </c>
      <c r="AI847">
        <v>-186361</v>
      </c>
      <c r="AJ847">
        <v>303</v>
      </c>
      <c r="AK847">
        <v>102111</v>
      </c>
      <c r="AL847">
        <v>103338675</v>
      </c>
      <c r="AN847">
        <v>-192</v>
      </c>
      <c r="AO847">
        <v>-64704</v>
      </c>
      <c r="AP847">
        <v>601</v>
      </c>
      <c r="AQ847">
        <v>202537</v>
      </c>
      <c r="AR847">
        <v>103745534</v>
      </c>
    </row>
    <row r="848" spans="5:44" x14ac:dyDescent="0.25">
      <c r="E848">
        <v>16</v>
      </c>
      <c r="F848">
        <v>845</v>
      </c>
      <c r="G848">
        <f>B2+TRUNC(32*E848*SIN(83/E848))</f>
        <v>-1027</v>
      </c>
      <c r="H848">
        <f t="shared" si="66"/>
        <v>-257</v>
      </c>
      <c r="I848">
        <f t="shared" si="67"/>
        <v>-86609</v>
      </c>
      <c r="J848">
        <f>C2+TRUNC(32*E848*COS(83/E848))</f>
        <v>2200</v>
      </c>
      <c r="K848">
        <f t="shared" si="68"/>
        <v>550</v>
      </c>
      <c r="L848">
        <f t="shared" si="69"/>
        <v>185350</v>
      </c>
      <c r="M848">
        <f t="shared" si="70"/>
        <v>88954444</v>
      </c>
      <c r="P848">
        <v>-51</v>
      </c>
      <c r="Q848">
        <v>-17187</v>
      </c>
      <c r="R848">
        <v>629</v>
      </c>
      <c r="S848">
        <v>211973</v>
      </c>
      <c r="T848">
        <v>104088900</v>
      </c>
      <c r="V848">
        <v>623</v>
      </c>
      <c r="W848">
        <v>209951</v>
      </c>
      <c r="X848">
        <v>-95</v>
      </c>
      <c r="Y848">
        <v>-32015</v>
      </c>
      <c r="Z848">
        <v>103670745</v>
      </c>
      <c r="AB848">
        <v>580</v>
      </c>
      <c r="AC848">
        <v>195460</v>
      </c>
      <c r="AD848">
        <v>-248</v>
      </c>
      <c r="AE848">
        <v>-83576</v>
      </c>
      <c r="AF848">
        <v>103848230</v>
      </c>
      <c r="AH848">
        <v>-533</v>
      </c>
      <c r="AI848">
        <v>-179621</v>
      </c>
      <c r="AJ848">
        <v>338</v>
      </c>
      <c r="AK848">
        <v>113906</v>
      </c>
      <c r="AL848">
        <v>103568723</v>
      </c>
      <c r="AN848">
        <v>-161</v>
      </c>
      <c r="AO848">
        <v>-54257</v>
      </c>
      <c r="AP848">
        <v>610</v>
      </c>
      <c r="AQ848">
        <v>205570</v>
      </c>
      <c r="AR848">
        <v>103780641</v>
      </c>
    </row>
    <row r="849" spans="5:44" x14ac:dyDescent="0.25">
      <c r="E849">
        <v>16</v>
      </c>
      <c r="F849">
        <v>846</v>
      </c>
      <c r="G849">
        <f>B2+TRUNC(32*E849*SIN(84/E849))</f>
        <v>-1011</v>
      </c>
      <c r="H849">
        <f t="shared" si="66"/>
        <v>-253</v>
      </c>
      <c r="I849">
        <f t="shared" si="67"/>
        <v>-85261</v>
      </c>
      <c r="J849">
        <f>C2+TRUNC(32*E849*COS(84/E849))</f>
        <v>2228</v>
      </c>
      <c r="K849">
        <f t="shared" si="68"/>
        <v>557</v>
      </c>
      <c r="L849">
        <f t="shared" si="69"/>
        <v>187709</v>
      </c>
      <c r="M849">
        <f t="shared" si="70"/>
        <v>91733639</v>
      </c>
      <c r="P849">
        <v>7</v>
      </c>
      <c r="Q849">
        <v>2359</v>
      </c>
      <c r="R849">
        <v>631</v>
      </c>
      <c r="S849">
        <v>212647</v>
      </c>
      <c r="T849">
        <v>104256744</v>
      </c>
      <c r="V849">
        <v>618</v>
      </c>
      <c r="W849">
        <v>208266</v>
      </c>
      <c r="X849">
        <v>-126</v>
      </c>
      <c r="Y849">
        <v>-42462</v>
      </c>
      <c r="Z849">
        <v>104029947</v>
      </c>
      <c r="AB849">
        <v>567</v>
      </c>
      <c r="AC849">
        <v>191079</v>
      </c>
      <c r="AD849">
        <v>-277</v>
      </c>
      <c r="AE849">
        <v>-93349</v>
      </c>
      <c r="AF849">
        <v>103925399</v>
      </c>
      <c r="AH849">
        <v>-550</v>
      </c>
      <c r="AI849">
        <v>-185350</v>
      </c>
      <c r="AJ849">
        <v>311</v>
      </c>
      <c r="AK849">
        <v>104807</v>
      </c>
      <c r="AL849">
        <v>104018621</v>
      </c>
      <c r="AN849">
        <v>-184</v>
      </c>
      <c r="AO849">
        <v>-62008</v>
      </c>
      <c r="AP849">
        <v>604</v>
      </c>
      <c r="AQ849">
        <v>203548</v>
      </c>
      <c r="AR849">
        <v>104162501</v>
      </c>
    </row>
    <row r="850" spans="5:44" x14ac:dyDescent="0.25">
      <c r="E850">
        <v>16</v>
      </c>
      <c r="F850">
        <v>847</v>
      </c>
      <c r="G850">
        <f>B2+TRUNC(32*E850*SIN(85/E850))</f>
        <v>-994</v>
      </c>
      <c r="H850">
        <f t="shared" si="66"/>
        <v>-249</v>
      </c>
      <c r="I850">
        <f t="shared" si="67"/>
        <v>-83913</v>
      </c>
      <c r="J850">
        <f>C2+TRUNC(32*E850*COS(85/E850))</f>
        <v>2255</v>
      </c>
      <c r="K850">
        <f t="shared" si="68"/>
        <v>563</v>
      </c>
      <c r="L850">
        <f t="shared" si="69"/>
        <v>189731</v>
      </c>
      <c r="M850">
        <f t="shared" si="70"/>
        <v>94418098</v>
      </c>
      <c r="P850">
        <v>-10</v>
      </c>
      <c r="Q850">
        <v>-3370</v>
      </c>
      <c r="R850">
        <v>631</v>
      </c>
      <c r="S850">
        <v>212647</v>
      </c>
      <c r="T850">
        <v>104275042</v>
      </c>
      <c r="V850">
        <v>623</v>
      </c>
      <c r="W850">
        <v>209951</v>
      </c>
      <c r="X850">
        <v>-103</v>
      </c>
      <c r="Y850">
        <v>-34711</v>
      </c>
      <c r="Z850">
        <v>104143298</v>
      </c>
      <c r="AB850">
        <v>577</v>
      </c>
      <c r="AC850">
        <v>194449</v>
      </c>
      <c r="AD850">
        <v>-256</v>
      </c>
      <c r="AE850">
        <v>-86272</v>
      </c>
      <c r="AF850">
        <v>104222341</v>
      </c>
      <c r="AH850">
        <v>-538</v>
      </c>
      <c r="AI850">
        <v>-181306</v>
      </c>
      <c r="AJ850">
        <v>331</v>
      </c>
      <c r="AK850">
        <v>111547</v>
      </c>
      <c r="AL850">
        <v>104174846</v>
      </c>
      <c r="AN850">
        <v>-128</v>
      </c>
      <c r="AO850">
        <v>-43136</v>
      </c>
      <c r="AP850">
        <v>618</v>
      </c>
      <c r="AQ850">
        <v>208266</v>
      </c>
      <c r="AR850">
        <v>104195326</v>
      </c>
    </row>
    <row r="851" spans="5:44" x14ac:dyDescent="0.25">
      <c r="E851">
        <v>16</v>
      </c>
      <c r="F851">
        <v>848</v>
      </c>
      <c r="G851">
        <f>B2+TRUNC(32*E851*SIN(86/E851))</f>
        <v>-975</v>
      </c>
      <c r="H851">
        <f t="shared" si="66"/>
        <v>-244</v>
      </c>
      <c r="I851">
        <f t="shared" si="67"/>
        <v>-82228</v>
      </c>
      <c r="J851">
        <f>C2+TRUNC(32*E851*COS(86/E851))</f>
        <v>2280</v>
      </c>
      <c r="K851">
        <f t="shared" si="68"/>
        <v>570</v>
      </c>
      <c r="L851">
        <f t="shared" si="69"/>
        <v>192090</v>
      </c>
      <c r="M851">
        <f t="shared" si="70"/>
        <v>96794901</v>
      </c>
      <c r="P851">
        <v>-2</v>
      </c>
      <c r="Q851">
        <v>-674</v>
      </c>
      <c r="R851">
        <v>631</v>
      </c>
      <c r="S851">
        <v>212647</v>
      </c>
      <c r="T851">
        <v>104392091</v>
      </c>
      <c r="V851">
        <v>620</v>
      </c>
      <c r="W851">
        <v>208940</v>
      </c>
      <c r="X851">
        <v>-119</v>
      </c>
      <c r="Y851">
        <v>-40103</v>
      </c>
      <c r="Z851">
        <v>104366656</v>
      </c>
      <c r="AB851">
        <v>571</v>
      </c>
      <c r="AC851">
        <v>192427</v>
      </c>
      <c r="AD851">
        <v>-270</v>
      </c>
      <c r="AE851">
        <v>-90990</v>
      </c>
      <c r="AF851">
        <v>104303113</v>
      </c>
      <c r="AH851">
        <v>-546</v>
      </c>
      <c r="AI851">
        <v>-184002</v>
      </c>
      <c r="AJ851">
        <v>318</v>
      </c>
      <c r="AK851">
        <v>107166</v>
      </c>
      <c r="AL851">
        <v>104316742</v>
      </c>
      <c r="AN851">
        <v>-169</v>
      </c>
      <c r="AO851">
        <v>-56953</v>
      </c>
      <c r="AP851">
        <v>608</v>
      </c>
      <c r="AQ851">
        <v>204896</v>
      </c>
      <c r="AR851">
        <v>104202643</v>
      </c>
    </row>
    <row r="852" spans="5:44" x14ac:dyDescent="0.25">
      <c r="E852">
        <v>16</v>
      </c>
      <c r="F852">
        <v>849</v>
      </c>
      <c r="G852">
        <f>B2+TRUNC(32*E852*SIN(87/E852))</f>
        <v>-955</v>
      </c>
      <c r="H852">
        <f t="shared" si="66"/>
        <v>-239</v>
      </c>
      <c r="I852">
        <f t="shared" si="67"/>
        <v>-80543</v>
      </c>
      <c r="J852">
        <f>C2+TRUNC(32*E852*COS(87/E852))</f>
        <v>2305</v>
      </c>
      <c r="K852">
        <f t="shared" si="68"/>
        <v>576</v>
      </c>
      <c r="L852">
        <f t="shared" si="69"/>
        <v>194112</v>
      </c>
      <c r="M852">
        <f t="shared" si="70"/>
        <v>99203193</v>
      </c>
      <c r="P852">
        <v>0</v>
      </c>
      <c r="Q852">
        <v>0</v>
      </c>
      <c r="R852">
        <v>632</v>
      </c>
      <c r="S852">
        <v>212984</v>
      </c>
      <c r="T852">
        <v>104555827</v>
      </c>
      <c r="V852">
        <v>622</v>
      </c>
      <c r="W852">
        <v>209614</v>
      </c>
      <c r="X852">
        <v>-111</v>
      </c>
      <c r="Y852">
        <v>-37407</v>
      </c>
      <c r="Z852">
        <v>104383263</v>
      </c>
      <c r="AB852">
        <v>574</v>
      </c>
      <c r="AC852">
        <v>193438</v>
      </c>
      <c r="AD852">
        <v>-263</v>
      </c>
      <c r="AE852">
        <v>-88631</v>
      </c>
      <c r="AF852">
        <v>104379896</v>
      </c>
      <c r="AH852">
        <v>-542</v>
      </c>
      <c r="AI852">
        <v>-182654</v>
      </c>
      <c r="AJ852">
        <v>325</v>
      </c>
      <c r="AK852">
        <v>109525</v>
      </c>
      <c r="AL852">
        <v>104395720</v>
      </c>
      <c r="AN852">
        <v>-177</v>
      </c>
      <c r="AO852">
        <v>-59649</v>
      </c>
      <c r="AP852">
        <v>606</v>
      </c>
      <c r="AQ852">
        <v>204222</v>
      </c>
      <c r="AR852">
        <v>104331091</v>
      </c>
    </row>
    <row r="853" spans="5:44" x14ac:dyDescent="0.25">
      <c r="E853">
        <v>16</v>
      </c>
      <c r="F853">
        <v>850</v>
      </c>
      <c r="G853">
        <f>B2+TRUNC(32*E853*SIN(88/E853))</f>
        <v>-933</v>
      </c>
      <c r="H853">
        <f t="shared" si="66"/>
        <v>-234</v>
      </c>
      <c r="I853">
        <f t="shared" si="67"/>
        <v>-78858</v>
      </c>
      <c r="J853">
        <f>C2+TRUNC(32*E853*COS(88/E853))</f>
        <v>2328</v>
      </c>
      <c r="K853">
        <f t="shared" si="68"/>
        <v>582</v>
      </c>
      <c r="L853">
        <f t="shared" si="69"/>
        <v>196134</v>
      </c>
      <c r="M853">
        <f t="shared" si="70"/>
        <v>101286446</v>
      </c>
      <c r="P853">
        <v>46</v>
      </c>
      <c r="Q853">
        <v>15502</v>
      </c>
      <c r="R853">
        <v>631</v>
      </c>
      <c r="S853">
        <v>212647</v>
      </c>
      <c r="T853">
        <v>105039377</v>
      </c>
      <c r="V853">
        <v>612</v>
      </c>
      <c r="W853">
        <v>206244</v>
      </c>
      <c r="X853">
        <v>-159</v>
      </c>
      <c r="Y853">
        <v>-53583</v>
      </c>
      <c r="Z853">
        <v>105003665</v>
      </c>
      <c r="AB853">
        <v>554</v>
      </c>
      <c r="AC853">
        <v>186698</v>
      </c>
      <c r="AD853">
        <v>-305</v>
      </c>
      <c r="AE853">
        <v>-102785</v>
      </c>
      <c r="AF853">
        <v>104971958</v>
      </c>
      <c r="AH853">
        <v>-566</v>
      </c>
      <c r="AI853">
        <v>-190742</v>
      </c>
      <c r="AJ853">
        <v>282</v>
      </c>
      <c r="AK853">
        <v>95034</v>
      </c>
      <c r="AL853">
        <v>104942682</v>
      </c>
      <c r="AN853">
        <v>-222</v>
      </c>
      <c r="AO853">
        <v>-74814</v>
      </c>
      <c r="AP853">
        <v>592</v>
      </c>
      <c r="AQ853">
        <v>199504</v>
      </c>
      <c r="AR853">
        <v>105017109</v>
      </c>
    </row>
    <row r="854" spans="5:44" x14ac:dyDescent="0.25">
      <c r="E854">
        <v>16</v>
      </c>
      <c r="F854">
        <v>851</v>
      </c>
      <c r="G854">
        <f>B2+TRUNC(32*E854*SIN(89/E854))</f>
        <v>-909</v>
      </c>
      <c r="H854">
        <f t="shared" si="66"/>
        <v>-228</v>
      </c>
      <c r="I854">
        <f t="shared" si="67"/>
        <v>-76836</v>
      </c>
      <c r="J854">
        <f>C2+TRUNC(32*E854*COS(89/E854))</f>
        <v>2350</v>
      </c>
      <c r="K854">
        <f t="shared" si="68"/>
        <v>587</v>
      </c>
      <c r="L854">
        <f t="shared" si="69"/>
        <v>197819</v>
      </c>
      <c r="M854">
        <f t="shared" si="70"/>
        <v>103185971</v>
      </c>
      <c r="P854">
        <v>-44</v>
      </c>
      <c r="Q854">
        <v>-14828</v>
      </c>
      <c r="R854">
        <v>632</v>
      </c>
      <c r="S854">
        <v>212984</v>
      </c>
      <c r="T854">
        <v>105703731</v>
      </c>
      <c r="V854">
        <v>629</v>
      </c>
      <c r="W854">
        <v>211973</v>
      </c>
      <c r="X854">
        <v>-67</v>
      </c>
      <c r="Y854">
        <v>-22579</v>
      </c>
      <c r="Z854">
        <v>105055776</v>
      </c>
      <c r="AB854">
        <v>593</v>
      </c>
      <c r="AC854">
        <v>199841</v>
      </c>
      <c r="AD854">
        <v>-220</v>
      </c>
      <c r="AE854">
        <v>-74140</v>
      </c>
      <c r="AF854">
        <v>104981171</v>
      </c>
      <c r="AH854">
        <v>-518</v>
      </c>
      <c r="AI854">
        <v>-174566</v>
      </c>
      <c r="AJ854">
        <v>363</v>
      </c>
      <c r="AK854">
        <v>122331</v>
      </c>
      <c r="AL854">
        <v>105001599</v>
      </c>
      <c r="AN854">
        <v>-136</v>
      </c>
      <c r="AO854">
        <v>-45832</v>
      </c>
      <c r="AP854">
        <v>619</v>
      </c>
      <c r="AQ854">
        <v>208603</v>
      </c>
      <c r="AR854">
        <v>105784022</v>
      </c>
    </row>
    <row r="855" spans="5:44" x14ac:dyDescent="0.25">
      <c r="E855">
        <v>16</v>
      </c>
      <c r="F855">
        <v>852</v>
      </c>
      <c r="G855">
        <f>B2+TRUNC(32*E855*SIN(90/E855))</f>
        <v>-885</v>
      </c>
      <c r="H855">
        <f t="shared" si="66"/>
        <v>-222</v>
      </c>
      <c r="I855">
        <f t="shared" si="67"/>
        <v>-74814</v>
      </c>
      <c r="J855">
        <f>C2+TRUNC(32*E855*COS(90/E855))</f>
        <v>2371</v>
      </c>
      <c r="K855">
        <f t="shared" si="68"/>
        <v>592</v>
      </c>
      <c r="L855">
        <f t="shared" si="69"/>
        <v>199504</v>
      </c>
      <c r="M855">
        <f t="shared" si="70"/>
        <v>105017109</v>
      </c>
      <c r="P855">
        <v>39</v>
      </c>
      <c r="Q855">
        <v>13143</v>
      </c>
      <c r="R855">
        <v>633</v>
      </c>
      <c r="S855">
        <v>213321</v>
      </c>
      <c r="T855">
        <v>106531264</v>
      </c>
      <c r="V855">
        <v>616</v>
      </c>
      <c r="W855">
        <v>207592</v>
      </c>
      <c r="X855">
        <v>-152</v>
      </c>
      <c r="Y855">
        <v>-51224</v>
      </c>
      <c r="Z855">
        <v>106449304</v>
      </c>
      <c r="AB855">
        <v>559</v>
      </c>
      <c r="AC855">
        <v>188383</v>
      </c>
      <c r="AD855">
        <v>-300</v>
      </c>
      <c r="AE855">
        <v>-101100</v>
      </c>
      <c r="AF855">
        <v>106368034</v>
      </c>
      <c r="AH855">
        <v>-524</v>
      </c>
      <c r="AI855">
        <v>-176588</v>
      </c>
      <c r="AJ855">
        <v>358</v>
      </c>
      <c r="AK855">
        <v>120646</v>
      </c>
      <c r="AL855">
        <v>106299069</v>
      </c>
      <c r="AN855">
        <v>-215</v>
      </c>
      <c r="AO855">
        <v>-72455</v>
      </c>
      <c r="AP855">
        <v>597</v>
      </c>
      <c r="AQ855">
        <v>201189</v>
      </c>
      <c r="AR855">
        <v>106344009</v>
      </c>
    </row>
    <row r="856" spans="5:44" x14ac:dyDescent="0.25">
      <c r="E856">
        <v>16</v>
      </c>
      <c r="F856">
        <v>853</v>
      </c>
      <c r="G856">
        <f>B2+TRUNC(32*E856*SIN(91/E856))</f>
        <v>-859</v>
      </c>
      <c r="H856">
        <f t="shared" si="66"/>
        <v>-215</v>
      </c>
      <c r="I856">
        <f t="shared" si="67"/>
        <v>-72455</v>
      </c>
      <c r="J856">
        <f>C2+TRUNC(32*E856*COS(91/E856))</f>
        <v>2389</v>
      </c>
      <c r="K856">
        <f t="shared" si="68"/>
        <v>597</v>
      </c>
      <c r="L856">
        <f t="shared" si="69"/>
        <v>201189</v>
      </c>
      <c r="M856">
        <f t="shared" si="70"/>
        <v>106344009</v>
      </c>
      <c r="P856">
        <v>-36</v>
      </c>
      <c r="Q856">
        <v>-12132</v>
      </c>
      <c r="R856">
        <v>634</v>
      </c>
      <c r="S856">
        <v>213658</v>
      </c>
      <c r="T856">
        <v>107063554</v>
      </c>
      <c r="V856">
        <v>630</v>
      </c>
      <c r="W856">
        <v>212310</v>
      </c>
      <c r="X856">
        <v>-75</v>
      </c>
      <c r="Y856">
        <v>-25275</v>
      </c>
      <c r="Z856">
        <v>106459242</v>
      </c>
      <c r="AB856">
        <v>592</v>
      </c>
      <c r="AC856">
        <v>199504</v>
      </c>
      <c r="AD856">
        <v>-228</v>
      </c>
      <c r="AE856">
        <v>-76836</v>
      </c>
      <c r="AF856">
        <v>106397442</v>
      </c>
      <c r="AH856">
        <v>-565</v>
      </c>
      <c r="AI856">
        <v>-190405</v>
      </c>
      <c r="AJ856">
        <v>290</v>
      </c>
      <c r="AK856">
        <v>97730</v>
      </c>
      <c r="AL856">
        <v>106463039</v>
      </c>
      <c r="AN856">
        <v>-143</v>
      </c>
      <c r="AO856">
        <v>-48191</v>
      </c>
      <c r="AP856">
        <v>619</v>
      </c>
      <c r="AQ856">
        <v>208603</v>
      </c>
      <c r="AR856">
        <v>107086667</v>
      </c>
    </row>
    <row r="857" spans="5:44" x14ac:dyDescent="0.25">
      <c r="E857">
        <v>16</v>
      </c>
      <c r="F857">
        <v>854</v>
      </c>
      <c r="G857">
        <f>B2+TRUNC(32*E857*SIN(92/E857))</f>
        <v>-832</v>
      </c>
      <c r="H857">
        <f t="shared" si="66"/>
        <v>-208</v>
      </c>
      <c r="I857">
        <f t="shared" si="67"/>
        <v>-70096</v>
      </c>
      <c r="J857">
        <f>C2+TRUNC(32*E857*COS(92/E857))</f>
        <v>2406</v>
      </c>
      <c r="K857">
        <f t="shared" si="68"/>
        <v>601</v>
      </c>
      <c r="L857">
        <f t="shared" si="69"/>
        <v>202537</v>
      </c>
      <c r="M857">
        <f t="shared" si="70"/>
        <v>107530595</v>
      </c>
      <c r="P857">
        <v>31</v>
      </c>
      <c r="Q857">
        <v>10447</v>
      </c>
      <c r="R857">
        <v>636</v>
      </c>
      <c r="S857">
        <v>214332</v>
      </c>
      <c r="T857">
        <v>107754763</v>
      </c>
      <c r="V857">
        <v>631</v>
      </c>
      <c r="W857">
        <v>212647</v>
      </c>
      <c r="X857">
        <v>-83</v>
      </c>
      <c r="Y857">
        <v>-27971</v>
      </c>
      <c r="Z857">
        <v>107623726</v>
      </c>
      <c r="AB857">
        <v>591</v>
      </c>
      <c r="AC857">
        <v>199167</v>
      </c>
      <c r="AD857">
        <v>-236</v>
      </c>
      <c r="AE857">
        <v>-79532</v>
      </c>
      <c r="AF857">
        <v>107577521</v>
      </c>
      <c r="AH857">
        <v>-563</v>
      </c>
      <c r="AI857">
        <v>-189731</v>
      </c>
      <c r="AJ857">
        <v>298</v>
      </c>
      <c r="AK857">
        <v>100426</v>
      </c>
      <c r="AL857">
        <v>107536900</v>
      </c>
      <c r="AN857">
        <v>-208</v>
      </c>
      <c r="AO857">
        <v>-70096</v>
      </c>
      <c r="AP857">
        <v>601</v>
      </c>
      <c r="AQ857">
        <v>202537</v>
      </c>
      <c r="AR857">
        <v>107530595</v>
      </c>
    </row>
    <row r="858" spans="5:44" x14ac:dyDescent="0.25">
      <c r="E858">
        <v>16</v>
      </c>
      <c r="F858">
        <v>855</v>
      </c>
      <c r="G858">
        <f>B2+TRUNC(32*E858*SIN(93/E858))</f>
        <v>-804</v>
      </c>
      <c r="H858">
        <f t="shared" si="66"/>
        <v>-201</v>
      </c>
      <c r="I858">
        <f t="shared" si="67"/>
        <v>-67737</v>
      </c>
      <c r="J858">
        <f>C2+TRUNC(32*E858*COS(93/E858))</f>
        <v>2422</v>
      </c>
      <c r="K858">
        <f t="shared" si="68"/>
        <v>605</v>
      </c>
      <c r="L858">
        <f t="shared" si="69"/>
        <v>203885</v>
      </c>
      <c r="M858">
        <f t="shared" si="70"/>
        <v>108576400</v>
      </c>
      <c r="P858">
        <v>-28</v>
      </c>
      <c r="Q858">
        <v>-9436</v>
      </c>
      <c r="R858">
        <v>636</v>
      </c>
      <c r="S858">
        <v>214332</v>
      </c>
      <c r="T858">
        <v>108151779</v>
      </c>
      <c r="V858">
        <v>620</v>
      </c>
      <c r="W858">
        <v>208940</v>
      </c>
      <c r="X858">
        <v>-145</v>
      </c>
      <c r="Y858">
        <v>-48865</v>
      </c>
      <c r="Z858">
        <v>107644243</v>
      </c>
      <c r="AB858">
        <v>565</v>
      </c>
      <c r="AC858">
        <v>190405</v>
      </c>
      <c r="AD858">
        <v>-294</v>
      </c>
      <c r="AE858">
        <v>-99078</v>
      </c>
      <c r="AF858">
        <v>107612539</v>
      </c>
      <c r="AH858">
        <v>-530</v>
      </c>
      <c r="AI858">
        <v>-178610</v>
      </c>
      <c r="AJ858">
        <v>352</v>
      </c>
      <c r="AK858">
        <v>118624</v>
      </c>
      <c r="AL858">
        <v>107578384</v>
      </c>
      <c r="AN858">
        <v>-147</v>
      </c>
      <c r="AO858">
        <v>-49539</v>
      </c>
      <c r="AP858">
        <v>619</v>
      </c>
      <c r="AQ858">
        <v>208603</v>
      </c>
      <c r="AR858">
        <v>107537663</v>
      </c>
    </row>
    <row r="859" spans="5:44" x14ac:dyDescent="0.25">
      <c r="E859">
        <v>16</v>
      </c>
      <c r="F859">
        <v>856</v>
      </c>
      <c r="G859">
        <f>B2+TRUNC(32*E859*SIN(94/E859))</f>
        <v>-775</v>
      </c>
      <c r="H859">
        <f t="shared" si="66"/>
        <v>-194</v>
      </c>
      <c r="I859">
        <f t="shared" si="67"/>
        <v>-65378</v>
      </c>
      <c r="J859">
        <f>C2+TRUNC(32*E859*COS(94/E859))</f>
        <v>2435</v>
      </c>
      <c r="K859">
        <f t="shared" si="68"/>
        <v>608</v>
      </c>
      <c r="L859">
        <f t="shared" si="69"/>
        <v>204896</v>
      </c>
      <c r="M859">
        <f t="shared" si="70"/>
        <v>109155689</v>
      </c>
      <c r="P859">
        <v>23</v>
      </c>
      <c r="Q859">
        <v>7751</v>
      </c>
      <c r="R859">
        <v>637</v>
      </c>
      <c r="S859">
        <v>214669</v>
      </c>
      <c r="T859">
        <v>108714020</v>
      </c>
      <c r="V859">
        <v>623</v>
      </c>
      <c r="W859">
        <v>209951</v>
      </c>
      <c r="X859">
        <v>-137</v>
      </c>
      <c r="Y859">
        <v>-46169</v>
      </c>
      <c r="Z859">
        <v>108505322</v>
      </c>
      <c r="AB859">
        <v>569</v>
      </c>
      <c r="AC859">
        <v>191753</v>
      </c>
      <c r="AD859">
        <v>-287</v>
      </c>
      <c r="AE859">
        <v>-96719</v>
      </c>
      <c r="AF859">
        <v>108551226</v>
      </c>
      <c r="AH859">
        <v>-560</v>
      </c>
      <c r="AI859">
        <v>-188720</v>
      </c>
      <c r="AJ859">
        <v>305</v>
      </c>
      <c r="AK859">
        <v>102785</v>
      </c>
      <c r="AL859">
        <v>108454728</v>
      </c>
      <c r="AN859">
        <v>-155</v>
      </c>
      <c r="AO859">
        <v>-52235</v>
      </c>
      <c r="AP859">
        <v>618</v>
      </c>
      <c r="AQ859">
        <v>208266</v>
      </c>
      <c r="AR859">
        <v>108493889</v>
      </c>
    </row>
    <row r="860" spans="5:44" x14ac:dyDescent="0.25">
      <c r="E860">
        <v>16</v>
      </c>
      <c r="F860">
        <v>857</v>
      </c>
      <c r="G860">
        <f>B2+TRUNC(32*E860*SIN(95/E860))</f>
        <v>-745</v>
      </c>
      <c r="H860">
        <f t="shared" si="66"/>
        <v>-187</v>
      </c>
      <c r="I860">
        <f t="shared" si="67"/>
        <v>-63019</v>
      </c>
      <c r="J860">
        <f>C2+TRUNC(32*E860*COS(95/E860))</f>
        <v>2447</v>
      </c>
      <c r="K860">
        <f t="shared" si="68"/>
        <v>611</v>
      </c>
      <c r="L860">
        <f t="shared" si="69"/>
        <v>205907</v>
      </c>
      <c r="M860">
        <f t="shared" si="70"/>
        <v>109590212</v>
      </c>
      <c r="P860">
        <v>-20</v>
      </c>
      <c r="Q860">
        <v>-6740</v>
      </c>
      <c r="R860">
        <v>638</v>
      </c>
      <c r="S860">
        <v>215006</v>
      </c>
      <c r="T860">
        <v>108967175</v>
      </c>
      <c r="V860">
        <v>631</v>
      </c>
      <c r="W860">
        <v>212647</v>
      </c>
      <c r="X860">
        <v>-91</v>
      </c>
      <c r="Y860">
        <v>-30667</v>
      </c>
      <c r="Z860">
        <v>108526289</v>
      </c>
      <c r="AB860">
        <v>589</v>
      </c>
      <c r="AC860">
        <v>198493</v>
      </c>
      <c r="AD860">
        <v>-244</v>
      </c>
      <c r="AE860">
        <v>-82228</v>
      </c>
      <c r="AF860">
        <v>108611647</v>
      </c>
      <c r="AH860">
        <v>-536</v>
      </c>
      <c r="AI860">
        <v>-180632</v>
      </c>
      <c r="AJ860">
        <v>346</v>
      </c>
      <c r="AK860">
        <v>116602</v>
      </c>
      <c r="AL860">
        <v>108557494</v>
      </c>
      <c r="AN860">
        <v>-201</v>
      </c>
      <c r="AO860">
        <v>-67737</v>
      </c>
      <c r="AP860">
        <v>605</v>
      </c>
      <c r="AQ860">
        <v>203885</v>
      </c>
      <c r="AR860">
        <v>108576400</v>
      </c>
    </row>
    <row r="861" spans="5:44" x14ac:dyDescent="0.25">
      <c r="E861">
        <v>16</v>
      </c>
      <c r="F861">
        <v>858</v>
      </c>
      <c r="G861">
        <f>B2+TRUNC(32*E861*SIN(96/E861))</f>
        <v>-715</v>
      </c>
      <c r="H861">
        <f t="shared" si="66"/>
        <v>-179</v>
      </c>
      <c r="I861">
        <f t="shared" si="67"/>
        <v>-60323</v>
      </c>
      <c r="J861">
        <f>C2+TRUNC(32*E861*COS(96/E861))</f>
        <v>2457</v>
      </c>
      <c r="K861">
        <f t="shared" si="68"/>
        <v>614</v>
      </c>
      <c r="L861">
        <f t="shared" si="69"/>
        <v>206918</v>
      </c>
      <c r="M861">
        <f t="shared" si="70"/>
        <v>109765819</v>
      </c>
      <c r="P861">
        <v>15</v>
      </c>
      <c r="Q861">
        <v>5055</v>
      </c>
      <c r="R861">
        <v>639</v>
      </c>
      <c r="S861">
        <v>215343</v>
      </c>
      <c r="T861">
        <v>109398378</v>
      </c>
      <c r="V861">
        <v>625</v>
      </c>
      <c r="W861">
        <v>210625</v>
      </c>
      <c r="X861">
        <v>-130</v>
      </c>
      <c r="Y861">
        <v>-43810</v>
      </c>
      <c r="Z861">
        <v>109272166</v>
      </c>
      <c r="AB861">
        <v>587</v>
      </c>
      <c r="AC861">
        <v>197819</v>
      </c>
      <c r="AD861">
        <v>-252</v>
      </c>
      <c r="AE861">
        <v>-84924</v>
      </c>
      <c r="AF861">
        <v>109245140</v>
      </c>
      <c r="AH861">
        <v>-541</v>
      </c>
      <c r="AI861">
        <v>-182317</v>
      </c>
      <c r="AJ861">
        <v>340</v>
      </c>
      <c r="AK861">
        <v>114580</v>
      </c>
      <c r="AL861">
        <v>109136900</v>
      </c>
      <c r="AN861">
        <v>-194</v>
      </c>
      <c r="AO861">
        <v>-65378</v>
      </c>
      <c r="AP861">
        <v>608</v>
      </c>
      <c r="AQ861">
        <v>204896</v>
      </c>
      <c r="AR861">
        <v>109155689</v>
      </c>
    </row>
    <row r="862" spans="5:44" x14ac:dyDescent="0.25">
      <c r="E862">
        <v>16</v>
      </c>
      <c r="F862">
        <v>859</v>
      </c>
      <c r="G862">
        <f>B2+TRUNC(32*E862*SIN(97/E862))</f>
        <v>-684</v>
      </c>
      <c r="H862">
        <f t="shared" si="66"/>
        <v>-171</v>
      </c>
      <c r="I862">
        <f t="shared" si="67"/>
        <v>-57627</v>
      </c>
      <c r="J862">
        <f>C2+TRUNC(32*E862*COS(97/E862))</f>
        <v>2465</v>
      </c>
      <c r="K862">
        <f t="shared" si="68"/>
        <v>616</v>
      </c>
      <c r="L862">
        <f t="shared" si="69"/>
        <v>207592</v>
      </c>
      <c r="M862">
        <f t="shared" si="70"/>
        <v>109631990</v>
      </c>
      <c r="P862">
        <v>-12</v>
      </c>
      <c r="Q862">
        <v>-4044</v>
      </c>
      <c r="R862">
        <v>639</v>
      </c>
      <c r="S862">
        <v>215343</v>
      </c>
      <c r="T862">
        <v>109513813</v>
      </c>
      <c r="V862">
        <v>631</v>
      </c>
      <c r="W862">
        <v>212647</v>
      </c>
      <c r="X862">
        <v>-98</v>
      </c>
      <c r="Y862">
        <v>-33026</v>
      </c>
      <c r="Z862">
        <v>109305854</v>
      </c>
      <c r="AB862">
        <v>574</v>
      </c>
      <c r="AC862">
        <v>193438</v>
      </c>
      <c r="AD862">
        <v>-281</v>
      </c>
      <c r="AE862">
        <v>-94697</v>
      </c>
      <c r="AF862">
        <v>109256010</v>
      </c>
      <c r="AH862">
        <v>-557</v>
      </c>
      <c r="AI862">
        <v>-187709</v>
      </c>
      <c r="AJ862">
        <v>313</v>
      </c>
      <c r="AK862">
        <v>105481</v>
      </c>
      <c r="AL862">
        <v>109294245</v>
      </c>
      <c r="AN862">
        <v>-163</v>
      </c>
      <c r="AO862">
        <v>-54931</v>
      </c>
      <c r="AP862">
        <v>617</v>
      </c>
      <c r="AQ862">
        <v>207929</v>
      </c>
      <c r="AR862">
        <v>109192301</v>
      </c>
    </row>
    <row r="863" spans="5:44" x14ac:dyDescent="0.25">
      <c r="E863">
        <v>16</v>
      </c>
      <c r="F863">
        <v>860</v>
      </c>
      <c r="G863">
        <f>B2+TRUNC(32*E863*SIN(98/E863))</f>
        <v>-652</v>
      </c>
      <c r="H863">
        <f t="shared" si="66"/>
        <v>-163</v>
      </c>
      <c r="I863">
        <f t="shared" si="67"/>
        <v>-54931</v>
      </c>
      <c r="J863">
        <f>C2+TRUNC(32*E863*COS(98/E863))</f>
        <v>2471</v>
      </c>
      <c r="K863">
        <f t="shared" si="68"/>
        <v>617</v>
      </c>
      <c r="L863">
        <f t="shared" si="69"/>
        <v>207929</v>
      </c>
      <c r="M863">
        <f t="shared" si="70"/>
        <v>109192301</v>
      </c>
      <c r="P863">
        <v>-4</v>
      </c>
      <c r="Q863">
        <v>-1348</v>
      </c>
      <c r="R863">
        <v>639</v>
      </c>
      <c r="S863">
        <v>215343</v>
      </c>
      <c r="T863">
        <v>109788048</v>
      </c>
      <c r="V863">
        <v>630</v>
      </c>
      <c r="W863">
        <v>212310</v>
      </c>
      <c r="X863">
        <v>-106</v>
      </c>
      <c r="Y863">
        <v>-35722</v>
      </c>
      <c r="Z863">
        <v>109673004</v>
      </c>
      <c r="AB863">
        <v>584</v>
      </c>
      <c r="AC863">
        <v>196808</v>
      </c>
      <c r="AD863">
        <v>-259</v>
      </c>
      <c r="AE863">
        <v>-87283</v>
      </c>
      <c r="AF863">
        <v>109567166</v>
      </c>
      <c r="AH863">
        <v>-546</v>
      </c>
      <c r="AI863">
        <v>-184002</v>
      </c>
      <c r="AJ863">
        <v>334</v>
      </c>
      <c r="AK863">
        <v>112558</v>
      </c>
      <c r="AL863">
        <v>109640333</v>
      </c>
      <c r="AN863">
        <v>-187</v>
      </c>
      <c r="AO863">
        <v>-63019</v>
      </c>
      <c r="AP863">
        <v>611</v>
      </c>
      <c r="AQ863">
        <v>205907</v>
      </c>
      <c r="AR863">
        <v>109590212</v>
      </c>
    </row>
    <row r="864" spans="5:44" x14ac:dyDescent="0.25">
      <c r="E864">
        <v>16</v>
      </c>
      <c r="F864">
        <v>861</v>
      </c>
      <c r="G864">
        <f>B2+TRUNC(32*E864*SIN(99/E864))</f>
        <v>-620</v>
      </c>
      <c r="H864">
        <f t="shared" si="66"/>
        <v>-155</v>
      </c>
      <c r="I864">
        <f t="shared" si="67"/>
        <v>-52235</v>
      </c>
      <c r="J864">
        <f>C2+TRUNC(32*E864*COS(99/E864))</f>
        <v>2475</v>
      </c>
      <c r="K864">
        <f t="shared" si="68"/>
        <v>618</v>
      </c>
      <c r="L864">
        <f t="shared" si="69"/>
        <v>208266</v>
      </c>
      <c r="M864">
        <f t="shared" si="70"/>
        <v>108493889</v>
      </c>
      <c r="P864">
        <v>7</v>
      </c>
      <c r="Q864">
        <v>2359</v>
      </c>
      <c r="R864">
        <v>639</v>
      </c>
      <c r="S864">
        <v>215343</v>
      </c>
      <c r="T864">
        <v>109811687</v>
      </c>
      <c r="V864">
        <v>628</v>
      </c>
      <c r="W864">
        <v>211636</v>
      </c>
      <c r="X864">
        <v>-122</v>
      </c>
      <c r="Y864">
        <v>-41114</v>
      </c>
      <c r="Z864">
        <v>109740307</v>
      </c>
      <c r="AB864">
        <v>578</v>
      </c>
      <c r="AC864">
        <v>194786</v>
      </c>
      <c r="AD864">
        <v>-274</v>
      </c>
      <c r="AE864">
        <v>-92338</v>
      </c>
      <c r="AF864">
        <v>109649983</v>
      </c>
      <c r="AH864">
        <v>-554</v>
      </c>
      <c r="AI864">
        <v>-186698</v>
      </c>
      <c r="AJ864">
        <v>320</v>
      </c>
      <c r="AK864">
        <v>107840</v>
      </c>
      <c r="AL864">
        <v>109673507</v>
      </c>
      <c r="AN864">
        <v>-171</v>
      </c>
      <c r="AO864">
        <v>-57627</v>
      </c>
      <c r="AP864">
        <v>616</v>
      </c>
      <c r="AQ864">
        <v>207592</v>
      </c>
      <c r="AR864">
        <v>109631990</v>
      </c>
    </row>
    <row r="865" spans="5:44" x14ac:dyDescent="0.25">
      <c r="E865">
        <v>16</v>
      </c>
      <c r="F865">
        <v>862</v>
      </c>
      <c r="G865">
        <f>B2+TRUNC(32*E865*SIN(100/E865))</f>
        <v>-588</v>
      </c>
      <c r="H865">
        <f t="shared" si="66"/>
        <v>-147</v>
      </c>
      <c r="I865">
        <f t="shared" si="67"/>
        <v>-49539</v>
      </c>
      <c r="J865">
        <f>C2+TRUNC(32*E865*COS(100/E865))</f>
        <v>2477</v>
      </c>
      <c r="K865">
        <f t="shared" si="68"/>
        <v>619</v>
      </c>
      <c r="L865">
        <f t="shared" si="69"/>
        <v>208603</v>
      </c>
      <c r="M865">
        <f t="shared" si="70"/>
        <v>107537663</v>
      </c>
      <c r="P865">
        <v>0</v>
      </c>
      <c r="Q865">
        <v>0</v>
      </c>
      <c r="R865">
        <v>640</v>
      </c>
      <c r="S865">
        <v>215680</v>
      </c>
      <c r="T865">
        <v>109951162</v>
      </c>
      <c r="V865">
        <v>629</v>
      </c>
      <c r="W865">
        <v>211973</v>
      </c>
      <c r="X865">
        <v>-114</v>
      </c>
      <c r="Y865">
        <v>-38418</v>
      </c>
      <c r="Z865">
        <v>109772055</v>
      </c>
      <c r="AB865">
        <v>581</v>
      </c>
      <c r="AC865">
        <v>195797</v>
      </c>
      <c r="AD865">
        <v>-267</v>
      </c>
      <c r="AE865">
        <v>-89979</v>
      </c>
      <c r="AF865">
        <v>109802030</v>
      </c>
      <c r="AH865">
        <v>-550</v>
      </c>
      <c r="AI865">
        <v>-185350</v>
      </c>
      <c r="AJ865">
        <v>327</v>
      </c>
      <c r="AK865">
        <v>110199</v>
      </c>
      <c r="AL865">
        <v>109740005</v>
      </c>
      <c r="AN865">
        <v>-179</v>
      </c>
      <c r="AO865">
        <v>-60323</v>
      </c>
      <c r="AP865">
        <v>614</v>
      </c>
      <c r="AQ865">
        <v>206918</v>
      </c>
      <c r="AR865">
        <v>109765819</v>
      </c>
    </row>
  </sheetData>
  <sortState xmlns:xlrd2="http://schemas.microsoft.com/office/spreadsheetml/2017/richdata2" ref="AN3:AR865">
    <sortCondition ref="AR3:AR86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6A31-3951-4C93-9486-724A3787F869}">
  <sheetPr codeName="Sheet3"/>
  <dimension ref="A1:J23"/>
  <sheetViews>
    <sheetView workbookViewId="0">
      <selection activeCell="D28" sqref="D28"/>
    </sheetView>
  </sheetViews>
  <sheetFormatPr defaultRowHeight="15" x14ac:dyDescent="0.25"/>
  <cols>
    <col min="1" max="1" width="18.5703125" customWidth="1"/>
    <col min="2" max="2" width="10.5703125" customWidth="1"/>
    <col min="3" max="3" width="11.42578125" customWidth="1"/>
    <col min="4" max="4" width="12.85546875" customWidth="1"/>
    <col min="5" max="5" width="15.7109375" customWidth="1"/>
    <col min="6" max="6" width="20" customWidth="1"/>
  </cols>
  <sheetData>
    <row r="1" spans="1:10" x14ac:dyDescent="0.25">
      <c r="A1" s="6" t="s">
        <v>97</v>
      </c>
      <c r="B1" t="s">
        <v>92</v>
      </c>
      <c r="C1" t="s">
        <v>93</v>
      </c>
      <c r="D1" t="s">
        <v>96</v>
      </c>
      <c r="E1" t="s">
        <v>94</v>
      </c>
      <c r="F1" t="s">
        <v>95</v>
      </c>
    </row>
    <row r="2" spans="1:10" x14ac:dyDescent="0.25">
      <c r="A2">
        <v>512</v>
      </c>
      <c r="B2">
        <f>(A2-1)^2+1</f>
        <v>261122</v>
      </c>
      <c r="C2">
        <f>-A2</f>
        <v>-512</v>
      </c>
      <c r="D2">
        <f>-A2</f>
        <v>-512</v>
      </c>
      <c r="E2">
        <f>A2</f>
        <v>512</v>
      </c>
      <c r="F2">
        <f>A2</f>
        <v>512</v>
      </c>
    </row>
    <row r="9" spans="1:10" x14ac:dyDescent="0.25">
      <c r="A9" t="s">
        <v>87</v>
      </c>
      <c r="B9" t="s">
        <v>86</v>
      </c>
      <c r="C9" t="s">
        <v>88</v>
      </c>
      <c r="D9" t="s">
        <v>89</v>
      </c>
      <c r="E9" t="s">
        <v>90</v>
      </c>
      <c r="F9" t="s">
        <v>91</v>
      </c>
      <c r="G9" t="s">
        <v>98</v>
      </c>
      <c r="H9" t="s">
        <v>100</v>
      </c>
      <c r="I9" t="s">
        <v>99</v>
      </c>
      <c r="J9" t="s">
        <v>101</v>
      </c>
    </row>
    <row r="10" spans="1:10" x14ac:dyDescent="0.25">
      <c r="A10" t="s">
        <v>56</v>
      </c>
      <c r="B10">
        <v>14357617</v>
      </c>
      <c r="C10">
        <v>32</v>
      </c>
      <c r="D10">
        <v>24</v>
      </c>
      <c r="E10" t="s">
        <v>57</v>
      </c>
      <c r="F10">
        <v>0</v>
      </c>
      <c r="G10">
        <f>IF(C2&gt;=0,_xlfn.BITRSHIFT(C2,9),-_xlfn.BITRSHIFT(-C2,9))</f>
        <v>-1</v>
      </c>
      <c r="H10">
        <f>IF(D2&gt;=0,_xlfn.BITRSHIFT(D2,9),-_xlfn.BITRSHIFT(-D2,9))</f>
        <v>-1</v>
      </c>
      <c r="I10">
        <f>IF(E2&gt;=0,_xlfn.BITRSHIFT(E2,9),-_xlfn.BITRSHIFT(-E2,9))</f>
        <v>1</v>
      </c>
      <c r="J10">
        <f>IF(F2&gt;=0,_xlfn.BITRSHIFT(F2,9),-_xlfn.BITRSHIFT(-F2,9))</f>
        <v>1</v>
      </c>
    </row>
    <row r="11" spans="1:10" x14ac:dyDescent="0.25">
      <c r="A11" t="s">
        <v>60</v>
      </c>
      <c r="B11">
        <v>14357619</v>
      </c>
      <c r="C11">
        <v>32</v>
      </c>
      <c r="D11">
        <v>24</v>
      </c>
      <c r="E11" t="s">
        <v>61</v>
      </c>
      <c r="F11">
        <v>0</v>
      </c>
      <c r="G11">
        <f>IF(C2&gt;=0,_xlfn.BITRSHIFT(C2,9),-_xlfn.BITRSHIFT(-C2,9))</f>
        <v>-1</v>
      </c>
      <c r="H11">
        <f>IF(D2&gt;=0,_xlfn.BITRSHIFT(D2,9),-_xlfn.BITRSHIFT(-D2,9))</f>
        <v>-1</v>
      </c>
      <c r="I11">
        <f>IF(E2&gt;=0,_xlfn.BITRSHIFT(E2,9),-_xlfn.BITRSHIFT(-E2,9))</f>
        <v>1</v>
      </c>
      <c r="J11">
        <f>IF(F2&gt;=0,_xlfn.BITRSHIFT(F2,9),-_xlfn.BITRSHIFT(-F2,9))</f>
        <v>1</v>
      </c>
    </row>
    <row r="12" spans="1:10" x14ac:dyDescent="0.25">
      <c r="A12" t="s">
        <v>62</v>
      </c>
      <c r="B12">
        <v>14357620</v>
      </c>
      <c r="C12">
        <v>32</v>
      </c>
      <c r="D12">
        <v>24</v>
      </c>
      <c r="E12" t="s">
        <v>63</v>
      </c>
      <c r="F12">
        <v>0</v>
      </c>
      <c r="G12">
        <f>IF(C2&gt;=0,_xlfn.BITRSHIFT(C2,9),-_xlfn.BITRSHIFT(-C2,9))</f>
        <v>-1</v>
      </c>
      <c r="H12">
        <f>IF(D2&gt;=0,_xlfn.BITRSHIFT(D2,9),-_xlfn.BITRSHIFT(-D2,9))</f>
        <v>-1</v>
      </c>
      <c r="I12">
        <f>IF(E2&gt;=0,_xlfn.BITRSHIFT(E2,9),-_xlfn.BITRSHIFT(-E2,9))</f>
        <v>1</v>
      </c>
      <c r="J12">
        <f>IF(F2&gt;=0,_xlfn.BITRSHIFT(F2,9),-_xlfn.BITRSHIFT(-F2,9))</f>
        <v>1</v>
      </c>
    </row>
    <row r="13" spans="1:10" x14ac:dyDescent="0.25">
      <c r="A13" t="s">
        <v>58</v>
      </c>
      <c r="B13">
        <v>14357618</v>
      </c>
      <c r="C13">
        <v>32</v>
      </c>
      <c r="D13">
        <v>24</v>
      </c>
      <c r="E13" t="s">
        <v>59</v>
      </c>
      <c r="F13">
        <v>0</v>
      </c>
      <c r="G13">
        <f>IF(C2&gt;=0,_xlfn.BITRSHIFT(C2,9),-_xlfn.BITRSHIFT(-C2,9))</f>
        <v>-1</v>
      </c>
      <c r="H13">
        <f>IF(D2&gt;=0,_xlfn.BITRSHIFT(D2,9),-_xlfn.BITRSHIFT(-D2,9))</f>
        <v>-1</v>
      </c>
      <c r="I13">
        <f>IF(E2&gt;=0,_xlfn.BITRSHIFT(E2,9),-_xlfn.BITRSHIFT(-E2,9))</f>
        <v>1</v>
      </c>
      <c r="J13">
        <f>IF(F2&gt;=0,_xlfn.BITRSHIFT(F2,9),-_xlfn.BITRSHIFT(-F2,9))</f>
        <v>1</v>
      </c>
    </row>
    <row r="14" spans="1:10" x14ac:dyDescent="0.25">
      <c r="A14" t="s">
        <v>84</v>
      </c>
      <c r="B14">
        <v>165745296</v>
      </c>
      <c r="C14">
        <v>32</v>
      </c>
      <c r="D14">
        <v>24</v>
      </c>
      <c r="E14" t="s">
        <v>64</v>
      </c>
      <c r="F14">
        <v>0</v>
      </c>
      <c r="G14">
        <f>IF(C2&gt;=0,_xlfn.BITRSHIFT(C2,9),-_xlfn.BITRSHIFT(-C2,9))</f>
        <v>-1</v>
      </c>
      <c r="H14">
        <f>IF(D2&gt;=0,_xlfn.BITRSHIFT(D2,9),-_xlfn.BITRSHIFT(-D2,9))</f>
        <v>-1</v>
      </c>
      <c r="I14">
        <f>IF(E2&gt;=0,_xlfn.BITRSHIFT(E2,9),-_xlfn.BITRSHIFT(-E2,9))</f>
        <v>1</v>
      </c>
      <c r="J14">
        <f>IF(F2&gt;=0,_xlfn.BITRSHIFT(F2,9),-_xlfn.BITRSHIFT(-F2,9))</f>
        <v>1</v>
      </c>
    </row>
    <row r="15" spans="1:10" x14ac:dyDescent="0.25">
      <c r="A15" t="s">
        <v>65</v>
      </c>
      <c r="B15">
        <v>10387312</v>
      </c>
      <c r="C15">
        <v>34</v>
      </c>
      <c r="D15">
        <v>26</v>
      </c>
      <c r="E15" t="s">
        <v>66</v>
      </c>
      <c r="F15">
        <v>0</v>
      </c>
      <c r="G15">
        <f>TRUNC(C2/_xlfn.BITLSHIFT(C15,4))-IF(C2&lt;0,1,0)</f>
        <v>-1</v>
      </c>
      <c r="H15">
        <f>TRUNC(D2/_xlfn.BITLSHIFT(C15,4))-IF(D2&lt;0,1,0)</f>
        <v>-1</v>
      </c>
      <c r="I15">
        <f>TRUNC(E2/_xlfn.BITLSHIFT(C15,4))-IF(E2&lt;0,1,0)</f>
        <v>0</v>
      </c>
      <c r="J15">
        <f>TRUNC(F2/_xlfn.BITLSHIFT(C15,4))-IF(F2&lt;0,1,0)</f>
        <v>0</v>
      </c>
    </row>
    <row r="16" spans="1:10" x14ac:dyDescent="0.25">
      <c r="A16" s="7" t="s">
        <v>67</v>
      </c>
      <c r="B16" s="7">
        <v>14357621</v>
      </c>
      <c r="C16" s="7">
        <v>20</v>
      </c>
      <c r="D16" s="7">
        <v>12</v>
      </c>
      <c r="E16" s="7" t="s">
        <v>68</v>
      </c>
      <c r="F16" s="7">
        <v>0</v>
      </c>
      <c r="G16" s="7">
        <f>TRUNC(C2/_xlfn.BITLSHIFT(C16,4))-IF(C2&lt;0,1,0)</f>
        <v>-2</v>
      </c>
      <c r="H16" s="7">
        <f>TRUNC(D2/_xlfn.BITLSHIFT(C16,4))-IF(D2&lt;0,1,0)</f>
        <v>-2</v>
      </c>
      <c r="I16" s="7">
        <f>TRUNC(E2/_xlfn.BITLSHIFT(C16,4))-IF(E2&lt;0,1,0)</f>
        <v>1</v>
      </c>
      <c r="J16" s="7">
        <f>TRUNC(F2/_xlfn.BITLSHIFT(C16,4))-IF(F2&lt;0,1,0)</f>
        <v>1</v>
      </c>
    </row>
    <row r="17" spans="1:10" x14ac:dyDescent="0.25">
      <c r="A17" s="7" t="s">
        <v>85</v>
      </c>
      <c r="B17" s="7">
        <v>165745295</v>
      </c>
      <c r="C17" s="7">
        <v>24</v>
      </c>
      <c r="D17" s="7">
        <v>20</v>
      </c>
      <c r="E17" s="7" t="s">
        <v>69</v>
      </c>
      <c r="F17" s="7">
        <v>0</v>
      </c>
      <c r="G17" s="7">
        <f>TRUNC(C2/_xlfn.BITLSHIFT(C17,4))-IF(C2&lt;0,1,0)</f>
        <v>-2</v>
      </c>
      <c r="H17" s="7">
        <f>TRUNC(D2/_xlfn.BITLSHIFT(C17,4))-IF(D2&lt;0,1,0)</f>
        <v>-2</v>
      </c>
      <c r="I17" s="7">
        <f>TRUNC(E2/_xlfn.BITLSHIFT(C17,4))-IF(E2&lt;0,1,0)</f>
        <v>1</v>
      </c>
      <c r="J17" s="7">
        <f>TRUNC(F2/_xlfn.BITLSHIFT(C17,4))-IF(F2&lt;0,1,0)</f>
        <v>1</v>
      </c>
    </row>
    <row r="18" spans="1:10" x14ac:dyDescent="0.25">
      <c r="A18" s="7" t="s">
        <v>70</v>
      </c>
      <c r="B18" s="7">
        <v>10387313</v>
      </c>
      <c r="C18" s="7">
        <v>32</v>
      </c>
      <c r="D18" s="7">
        <v>27</v>
      </c>
      <c r="E18" s="7" t="s">
        <v>71</v>
      </c>
      <c r="F18" s="7" t="s">
        <v>82</v>
      </c>
      <c r="G18" s="7">
        <f>IF(C2&gt;=0,_xlfn.BITRSHIFT(C2,9),-_xlfn.BITRSHIFT(-C2,9))</f>
        <v>-1</v>
      </c>
      <c r="H18" s="7">
        <f>IF(D2&gt;=0,_xlfn.BITRSHIFT(D2,9),-_xlfn.BITRSHIFT(-D2,9))</f>
        <v>-1</v>
      </c>
      <c r="I18" s="7">
        <f>IF(E2&gt;=0,_xlfn.BITRSHIFT(E2,9),-_xlfn.BITRSHIFT(-E2,9))</f>
        <v>1</v>
      </c>
      <c r="J18" s="7">
        <f>IF(F2&gt;=0,_xlfn.BITRSHIFT(F2,9),-_xlfn.BITRSHIFT(-F2,9))</f>
        <v>1</v>
      </c>
    </row>
    <row r="19" spans="1:10" x14ac:dyDescent="0.25">
      <c r="A19" t="s">
        <v>72</v>
      </c>
      <c r="B19">
        <v>10387319</v>
      </c>
      <c r="C19">
        <v>80</v>
      </c>
      <c r="D19">
        <v>60</v>
      </c>
      <c r="E19" t="s">
        <v>73</v>
      </c>
      <c r="F19" t="s">
        <v>82</v>
      </c>
      <c r="G19">
        <f>TRUNC(C2/_xlfn.BITLSHIFT(C19,4))-IF(C2&lt;0,1,0)</f>
        <v>-1</v>
      </c>
      <c r="H19">
        <f>TRUNC(D2/_xlfn.BITLSHIFT(C19,4))-IF(D2&lt;0,1,0)</f>
        <v>-1</v>
      </c>
      <c r="I19">
        <f>TRUNC(E2/_xlfn.BITLSHIFT(C19,4))-IF(E2&lt;0,1,0)</f>
        <v>0</v>
      </c>
      <c r="J19">
        <f>TRUNC(F2/_xlfn.BITLSHIFT(C19,4))-IF(F2&lt;0,1,0)</f>
        <v>0</v>
      </c>
    </row>
    <row r="20" spans="1:10" x14ac:dyDescent="0.25">
      <c r="A20" s="7" t="s">
        <v>74</v>
      </c>
      <c r="B20" s="7">
        <v>34222645</v>
      </c>
      <c r="C20" s="7">
        <v>40</v>
      </c>
      <c r="D20" s="7">
        <v>25</v>
      </c>
      <c r="E20" s="7" t="s">
        <v>75</v>
      </c>
      <c r="F20" s="7">
        <v>0</v>
      </c>
      <c r="G20" s="7">
        <f>TRUNC(C2/_xlfn.BITLSHIFT(C20,4))-IF(C2&lt;0,1,0)</f>
        <v>-1</v>
      </c>
      <c r="H20" s="7">
        <f>TRUNC(D2/_xlfn.BITLSHIFT(C20,4))-IF(D2&lt;0,1,0)</f>
        <v>-1</v>
      </c>
      <c r="I20" s="7">
        <f>TRUNC(E2/_xlfn.BITLSHIFT(C20,4))-IF(E2&lt;0,1,0)</f>
        <v>0</v>
      </c>
      <c r="J20" s="7">
        <f>TRUNC(F2/_xlfn.BITLSHIFT(C20,4))-IF(F2&lt;0,1,0)</f>
        <v>0</v>
      </c>
    </row>
    <row r="21" spans="1:10" x14ac:dyDescent="0.25">
      <c r="A21" s="2" t="s">
        <v>76</v>
      </c>
      <c r="B21" s="2">
        <v>20083232</v>
      </c>
      <c r="C21" s="2">
        <v>24</v>
      </c>
      <c r="D21" s="2">
        <v>16</v>
      </c>
      <c r="E21" s="2" t="s">
        <v>77</v>
      </c>
      <c r="F21" s="2">
        <v>0</v>
      </c>
      <c r="G21" s="2">
        <f>TRUNC(C2/_xlfn.BITLSHIFT(C21,4))-IF(C2&lt;0,1,0)</f>
        <v>-2</v>
      </c>
      <c r="H21" s="2">
        <f>TRUNC(D2/_xlfn.BITLSHIFT(C21,4))-IF(D2&lt;0,1,0)</f>
        <v>-2</v>
      </c>
      <c r="I21" s="2">
        <f>TRUNC(E2/_xlfn.BITLSHIFT(C21,4))-IF(E2&lt;0,1,0)</f>
        <v>1</v>
      </c>
      <c r="J21" s="2">
        <f>TRUNC(F2/_xlfn.BITLSHIFT(C21,4))-IF(F2&lt;0,1,0)</f>
        <v>1</v>
      </c>
    </row>
    <row r="22" spans="1:10" x14ac:dyDescent="0.25">
      <c r="A22" s="2" t="s">
        <v>78</v>
      </c>
      <c r="B22" s="2">
        <v>10387320</v>
      </c>
      <c r="C22" s="2">
        <v>1</v>
      </c>
      <c r="D22" s="2">
        <v>1</v>
      </c>
      <c r="E22" s="2" t="s">
        <v>79</v>
      </c>
      <c r="F22" s="2" t="s">
        <v>83</v>
      </c>
      <c r="G22" s="2">
        <f>IF(C2&gt;=0,_xlfn.BITRSHIFT(C2,4),-_xlfn.BITRSHIFT(-C2,4))</f>
        <v>-32</v>
      </c>
      <c r="H22" s="2">
        <f>IF(D2&gt;=0,_xlfn.BITRSHIFT(D2,4),-_xlfn.BITRSHIFT(-D2,4))</f>
        <v>-32</v>
      </c>
      <c r="I22" s="2">
        <f>IF(E2&gt;=0,_xlfn.BITRSHIFT(E2,4),-_xlfn.BITRSHIFT(-E2,4))</f>
        <v>32</v>
      </c>
      <c r="J22" s="2">
        <f>IF(F2&gt;=0,_xlfn.BITRSHIFT(F2,4),-_xlfn.BITRSHIFT(-F2,4))</f>
        <v>32</v>
      </c>
    </row>
    <row r="23" spans="1:10" x14ac:dyDescent="0.25">
      <c r="A23" s="2" t="s">
        <v>80</v>
      </c>
      <c r="B23" s="2">
        <v>0</v>
      </c>
      <c r="C23" s="2">
        <v>1</v>
      </c>
      <c r="D23" s="2">
        <v>1</v>
      </c>
      <c r="E23" s="2" t="s">
        <v>81</v>
      </c>
      <c r="F23" s="2" t="s">
        <v>83</v>
      </c>
      <c r="G23" s="2">
        <f>IF(C2&gt;=0,_xlfn.BITRSHIFT(C2,4),-_xlfn.BITRSHIFT(-C2,4))</f>
        <v>-32</v>
      </c>
      <c r="H23" s="2">
        <f>IF(D2&gt;=0,_xlfn.BITRSHIFT(D2,4),-_xlfn.BITRSHIFT(-D2,4))</f>
        <v>-32</v>
      </c>
      <c r="I23" s="2">
        <f>IF(E2&gt;=0,_xlfn.BITRSHIFT(E2,4),-_xlfn.BITRSHIFT(-E2,4))</f>
        <v>32</v>
      </c>
      <c r="J23" s="2">
        <f>IF(F2&gt;=0,_xlfn.BITRSHIFT(F2,4),-_xlfn.BITRSHIFT(-F2,4))</f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Spawn Rings and d-values</vt:lpstr>
      <vt:lpstr>Second-Stage Spawn Rings</vt:lpstr>
      <vt:lpstr>Structure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2024-03-04T07:53:35Z</dcterms:created>
  <dcterms:modified xsi:type="dcterms:W3CDTF">2024-03-04T07:53:44Z</dcterms:modified>
</cp:coreProperties>
</file>