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G:\Office certificate\"/>
    </mc:Choice>
  </mc:AlternateContent>
  <xr:revisionPtr revIDLastSave="0" documentId="13_ncr:1_{622B2498-58DD-4746-8816-2FE6A4D61C6A}" xr6:coauthVersionLast="47" xr6:coauthVersionMax="47" xr10:uidLastSave="{00000000-0000-0000-0000-000000000000}"/>
  <bookViews>
    <workbookView xWindow="-120" yWindow="-120" windowWidth="20730" windowHeight="11160" tabRatio="618" activeTab="2" xr2:uid="{00000000-000D-0000-FFFF-FFFF00000000}"/>
  </bookViews>
  <sheets>
    <sheet name="F.Contar" sheetId="1" r:id="rId1"/>
    <sheet name="F.Contara" sheetId="2" r:id="rId2"/>
    <sheet name="F.Contar.Si" sheetId="4" r:id="rId3"/>
    <sheet name="F.Contar.Si.Conjunto" sheetId="5" r:id="rId4"/>
    <sheet name="F.Contar.Blanco" sheetId="6" r:id="rId5"/>
    <sheet name="F.K.Esimo.Mayor" sheetId="11" r:id="rId6"/>
    <sheet name="F.K.Esimo.Menor" sheetId="12" r:id="rId7"/>
    <sheet name="F.Pronostico" sheetId="9" r:id="rId8"/>
    <sheet name="F.Jerarquia.Eqv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3" i="4" l="1"/>
  <c r="R32" i="4"/>
  <c r="R31" i="4"/>
  <c r="R28" i="4"/>
  <c r="R27" i="4"/>
  <c r="R24" i="4"/>
  <c r="R23" i="4"/>
  <c r="R22" i="4"/>
  <c r="P31" i="2"/>
  <c r="P30" i="2"/>
  <c r="P29" i="2"/>
  <c r="P28" i="2"/>
  <c r="I31" i="2"/>
  <c r="I30" i="2"/>
  <c r="I29" i="2"/>
  <c r="I28" i="2"/>
  <c r="S35" i="1"/>
  <c r="S34" i="1"/>
  <c r="S33" i="1"/>
  <c r="S32" i="1"/>
  <c r="J34" i="1"/>
  <c r="J33" i="1"/>
  <c r="J32" i="1"/>
  <c r="I30" i="14"/>
  <c r="I29" i="14"/>
  <c r="I28" i="14"/>
  <c r="I27" i="14"/>
  <c r="I26" i="14"/>
  <c r="I25" i="14"/>
  <c r="I24" i="14"/>
  <c r="I23" i="14"/>
  <c r="I22" i="14"/>
  <c r="I21" i="14"/>
  <c r="N18" i="5" l="1"/>
</calcChain>
</file>

<file path=xl/sharedStrings.xml><?xml version="1.0" encoding="utf-8"?>
<sst xmlns="http://schemas.openxmlformats.org/spreadsheetml/2006/main" count="854" uniqueCount="201">
  <si>
    <t>Concepto:</t>
  </si>
  <si>
    <t>Sintaxis:</t>
  </si>
  <si>
    <t>Ejemplo1:</t>
  </si>
  <si>
    <t>Ejemplo2:</t>
  </si>
  <si>
    <t>Planilla de Pagos del Personal Fundo "San Juan"</t>
  </si>
  <si>
    <t>Mes: Agosto</t>
  </si>
  <si>
    <t>Personal</t>
  </si>
  <si>
    <t>Turno</t>
  </si>
  <si>
    <t>Sexo</t>
  </si>
  <si>
    <t>Estado Civil</t>
  </si>
  <si>
    <t>Sueldo</t>
  </si>
  <si>
    <t>Hijos</t>
  </si>
  <si>
    <t>Tardanza</t>
  </si>
  <si>
    <t>Bonificación</t>
  </si>
  <si>
    <t>Rodriguez Mayurí María</t>
  </si>
  <si>
    <t>Castañeda Cedillo Rosangela</t>
  </si>
  <si>
    <t>Agurto Campos Miguel</t>
  </si>
  <si>
    <t>Paz Ayulo Sujgey</t>
  </si>
  <si>
    <t>Quispe Flores Patricia</t>
  </si>
  <si>
    <t>Soto Rivera Melisa</t>
  </si>
  <si>
    <t>Rivera Rodriguez Tito</t>
  </si>
  <si>
    <t>Espinoza Alegre Mariana</t>
  </si>
  <si>
    <t>Pinillos Gutierres Zaida</t>
  </si>
  <si>
    <t>Huacache Alvarado Ronald</t>
  </si>
  <si>
    <t>Hilario Paucar Paola</t>
  </si>
  <si>
    <t>Villar Orihuela Jessica</t>
  </si>
  <si>
    <t>Guevara Rodríguez José</t>
  </si>
  <si>
    <t>Lozana Ravichagua Erika</t>
  </si>
  <si>
    <t>Marcos Vales Sofia</t>
  </si>
  <si>
    <t>Poma Suvilca Eder</t>
  </si>
  <si>
    <t>Ledesma Paco Teresa</t>
  </si>
  <si>
    <t>Miranda Sefler Omar</t>
  </si>
  <si>
    <t>Carrazco Montoya Yaya</t>
  </si>
  <si>
    <t>Ovando Leton Camila</t>
  </si>
  <si>
    <t>Renteria Velez Linda</t>
  </si>
  <si>
    <t>Kaser Cespedes Itan</t>
  </si>
  <si>
    <t>Falcon Matias Raul</t>
  </si>
  <si>
    <t>Lopez Davalos Roymer</t>
  </si>
  <si>
    <t>Linares Paredes Esteban</t>
  </si>
  <si>
    <t>Morales Duarez Dario</t>
  </si>
  <si>
    <t>Enriquez Lujan Damian</t>
  </si>
  <si>
    <t>Castro Paz Sandra</t>
  </si>
  <si>
    <t>Klinton Ferrer Fatima</t>
  </si>
  <si>
    <t>Santos Farfan Gabriela</t>
  </si>
  <si>
    <t>A</t>
  </si>
  <si>
    <t>B</t>
  </si>
  <si>
    <t>C</t>
  </si>
  <si>
    <t>M</t>
  </si>
  <si>
    <t>T</t>
  </si>
  <si>
    <t>N</t>
  </si>
  <si>
    <t>F</t>
  </si>
  <si>
    <t>S</t>
  </si>
  <si>
    <t>Mejía Tirado Manuel</t>
  </si>
  <si>
    <t>Categoría</t>
  </si>
  <si>
    <t>Categoria B</t>
  </si>
  <si>
    <t>Categoria A</t>
  </si>
  <si>
    <t>Producto</t>
  </si>
  <si>
    <t>Cantidad</t>
  </si>
  <si>
    <t>TEMA: FUNCIONES ESTADÍSTICAS</t>
  </si>
  <si>
    <t>Función CONTAR</t>
  </si>
  <si>
    <r>
      <t xml:space="preserve">La </t>
    </r>
    <r>
      <rPr>
        <b/>
        <sz val="12"/>
        <color rgb="FF008F49"/>
        <rFont val="Century Gothic"/>
        <family val="2"/>
      </rPr>
      <t>función Contar</t>
    </r>
    <r>
      <rPr>
        <sz val="12"/>
        <color theme="1"/>
        <rFont val="Century Gothic"/>
        <family val="2"/>
      </rPr>
      <t xml:space="preserve"> permite conocer cuántos números hay en la lista de argumentos.</t>
    </r>
  </si>
  <si>
    <t>NOMBRE</t>
  </si>
  <si>
    <t>EDAD</t>
  </si>
  <si>
    <t>PESO</t>
  </si>
  <si>
    <t>ALTURA</t>
  </si>
  <si>
    <t>CARLOS</t>
  </si>
  <si>
    <t>KEVIN</t>
  </si>
  <si>
    <t>RENZO</t>
  </si>
  <si>
    <t>JAIR</t>
  </si>
  <si>
    <t>CLAUDIA</t>
  </si>
  <si>
    <t>ERICK</t>
  </si>
  <si>
    <t>LORENA</t>
  </si>
  <si>
    <t>FIORELLA</t>
  </si>
  <si>
    <t>-</t>
  </si>
  <si>
    <t>JACQUELINE</t>
  </si>
  <si>
    <t>ARTURO</t>
  </si>
  <si>
    <t>DE CUÁNTAS PERSONAS CONOZCO EL DATO ALTURA</t>
  </si>
  <si>
    <t>DE CUÁNTAS PERSONAS CONOZCO EL DATO PESO</t>
  </si>
  <si>
    <t>ALUMNO</t>
  </si>
  <si>
    <t>PRÁCTICA 1</t>
  </si>
  <si>
    <t>PRÁCTICA 2</t>
  </si>
  <si>
    <t>PRÁCTICA 3</t>
  </si>
  <si>
    <t>EXAMEN FINAL</t>
  </si>
  <si>
    <t>PEDRO</t>
  </si>
  <si>
    <t>CAMILA</t>
  </si>
  <si>
    <t>EVA</t>
  </si>
  <si>
    <t>GEISON</t>
  </si>
  <si>
    <t>ALEXANDRA</t>
  </si>
  <si>
    <t>MICHAEL</t>
  </si>
  <si>
    <t>ALDO</t>
  </si>
  <si>
    <t>ANA</t>
  </si>
  <si>
    <t>ALEX</t>
  </si>
  <si>
    <t>JOSÉ</t>
  </si>
  <si>
    <t>DETERMINAR CUÁNTOS ALUMNOS PARTICIPAN EN LA CLASE</t>
  </si>
  <si>
    <t>CUÁNTOS ALUMNOS RIENDIERON LA PRÁCTICA 1</t>
  </si>
  <si>
    <t>CUÁNTOS ALUMNOS RIENDIERON LA PRÁCTICA 2</t>
  </si>
  <si>
    <t>CUÁNTOS ALUMNOS RIENDIERON EL EXAMEN FINAL</t>
  </si>
  <si>
    <t>DETERMINAR DE CUÁNTAS PERSONAS TENGO LOS DATOS COMPLETOS</t>
  </si>
  <si>
    <t>Función Contara</t>
  </si>
  <si>
    <t>No toma en cuenta las celdas con contenido de tipo texto.</t>
  </si>
  <si>
    <r>
      <t xml:space="preserve">La </t>
    </r>
    <r>
      <rPr>
        <b/>
        <sz val="12"/>
        <color rgb="FF008F49"/>
        <rFont val="Century Gothic"/>
        <family val="2"/>
      </rPr>
      <t>función Contara</t>
    </r>
    <r>
      <rPr>
        <sz val="12"/>
        <color theme="1"/>
        <rFont val="Century Gothic"/>
        <family val="2"/>
      </rPr>
      <t xml:space="preserve"> te permite contar el número de celdas no vacías de un rango.</t>
    </r>
  </si>
  <si>
    <t>Toma en cuenta las celdas con contenido de tipo texto y númerico.</t>
  </si>
  <si>
    <t>Código</t>
  </si>
  <si>
    <t>Computadoras</t>
  </si>
  <si>
    <t>Impresoras</t>
  </si>
  <si>
    <t>A001</t>
  </si>
  <si>
    <t>Área</t>
  </si>
  <si>
    <t>Ventas</t>
  </si>
  <si>
    <t>Logística</t>
  </si>
  <si>
    <t>Operaciones</t>
  </si>
  <si>
    <t>Recursos Humanos</t>
  </si>
  <si>
    <t>Marketing</t>
  </si>
  <si>
    <t>Activos de la empresa "Santo Domingo"</t>
  </si>
  <si>
    <t>Contabilidad</t>
  </si>
  <si>
    <t>A045</t>
  </si>
  <si>
    <t>A022</t>
  </si>
  <si>
    <t>A89F</t>
  </si>
  <si>
    <t>Calcular cuántas áreas poseen computadoras</t>
  </si>
  <si>
    <t>Calcular cuántas áreas poseen folders</t>
  </si>
  <si>
    <t>Calcular cuántas áreas poseen impresoras</t>
  </si>
  <si>
    <t>Calcular cuántos activos poseen un código de identificación</t>
  </si>
  <si>
    <t>Mesas</t>
  </si>
  <si>
    <t>Cuadernos</t>
  </si>
  <si>
    <t>Lapiceros</t>
  </si>
  <si>
    <t>Plumones</t>
  </si>
  <si>
    <t>Útiles de oficina de la empresa "Soluciones Digitales S.A.C"</t>
  </si>
  <si>
    <t>SD02231</t>
  </si>
  <si>
    <t>SD0241</t>
  </si>
  <si>
    <t>SD1P32</t>
  </si>
  <si>
    <t>SD741H</t>
  </si>
  <si>
    <t>Función Contar.Si</t>
  </si>
  <si>
    <r>
      <t xml:space="preserve">La </t>
    </r>
    <r>
      <rPr>
        <b/>
        <sz val="12"/>
        <color rgb="FF008F49"/>
        <rFont val="Century Gothic"/>
        <family val="2"/>
      </rPr>
      <t>función Contar.Si</t>
    </r>
    <r>
      <rPr>
        <sz val="12"/>
        <color theme="1"/>
        <rFont val="Century Gothic"/>
        <family val="2"/>
      </rPr>
      <t xml:space="preserve"> permite contar las celdas, dentro del rango, que no están en blanco y que cumplen con el criterio especificado. </t>
    </r>
  </si>
  <si>
    <t>Determinar el total de las siguientes categorías</t>
  </si>
  <si>
    <t>Categoria C</t>
  </si>
  <si>
    <t>Determinar el total de los siguientes estados</t>
  </si>
  <si>
    <t>Soltero - S</t>
  </si>
  <si>
    <t>Casados - C</t>
  </si>
  <si>
    <t>Determinar el total de los siguientes turnos</t>
  </si>
  <si>
    <t>Mañana - M</t>
  </si>
  <si>
    <t>Tarde - T</t>
  </si>
  <si>
    <t>Noche - N</t>
  </si>
  <si>
    <t>Función Contar.Si.Conjunto</t>
  </si>
  <si>
    <r>
      <t xml:space="preserve">La </t>
    </r>
    <r>
      <rPr>
        <b/>
        <sz val="12"/>
        <color rgb="FF008F49"/>
        <rFont val="Century Gothic"/>
        <family val="2"/>
      </rPr>
      <t>función Potencia</t>
    </r>
    <r>
      <rPr>
        <sz val="12"/>
        <color theme="1"/>
        <rFont val="Century Gothic"/>
        <family val="2"/>
      </rPr>
      <t xml:space="preserve"> permite contar el número de celdas que cumplen un determinado conjunto de condiciones o criterios.</t>
    </r>
  </si>
  <si>
    <t>Fecha</t>
  </si>
  <si>
    <t>Almacén</t>
  </si>
  <si>
    <t>Ciudad</t>
  </si>
  <si>
    <t>Importe</t>
  </si>
  <si>
    <t>Intercambiador</t>
  </si>
  <si>
    <t>Chincha</t>
  </si>
  <si>
    <t>Pisco</t>
  </si>
  <si>
    <t>Puerto</t>
  </si>
  <si>
    <t>Ica</t>
  </si>
  <si>
    <t>General</t>
  </si>
  <si>
    <t>PC fijo</t>
  </si>
  <si>
    <t>Aeropuerto</t>
  </si>
  <si>
    <t>Cañete</t>
  </si>
  <si>
    <t>Determinar la cantidad de los siguientes criterios</t>
  </si>
  <si>
    <t>Portátil</t>
  </si>
  <si>
    <t>Función Contar.Blanco</t>
  </si>
  <si>
    <r>
      <t xml:space="preserve">La </t>
    </r>
    <r>
      <rPr>
        <b/>
        <sz val="12"/>
        <color rgb="FF008F49"/>
        <rFont val="Century Gothic"/>
        <family val="2"/>
      </rPr>
      <t>función Contar.Blanco</t>
    </r>
    <r>
      <rPr>
        <sz val="12"/>
        <color theme="1"/>
        <rFont val="Century Gothic"/>
        <family val="2"/>
      </rPr>
      <t xml:space="preserve"> te permite contar el número de celdas en blanco dentro de un rango especificado.</t>
    </r>
  </si>
  <si>
    <t>Calcular cuántos activos no poseen un código de identificación</t>
  </si>
  <si>
    <t>Calcular cuántas áreas no poseen computadoras</t>
  </si>
  <si>
    <t>Calcular cuántas áreas no poseen folders</t>
  </si>
  <si>
    <t>Calcular cuántas áreas no poseen impresoras</t>
  </si>
  <si>
    <t>Calcular cuántos activos  no poseen un código de identificación</t>
  </si>
  <si>
    <t>Función K.ESIMO.MAYOR</t>
  </si>
  <si>
    <r>
      <t xml:space="preserve">La </t>
    </r>
    <r>
      <rPr>
        <b/>
        <sz val="12"/>
        <color rgb="FF008F49"/>
        <rFont val="Century Gothic"/>
        <family val="2"/>
      </rPr>
      <t>función K.Esimo.Mayor</t>
    </r>
    <r>
      <rPr>
        <sz val="12"/>
        <color theme="1"/>
        <rFont val="Century Gothic"/>
        <family val="2"/>
      </rPr>
      <t xml:space="preserve"> devuelve el valor k-ésimo mayor de un conjunto de datos. Por ejemplo, el trigésimo número más grande.</t>
    </r>
  </si>
  <si>
    <t>Determinar el 2º sueldo mayor</t>
  </si>
  <si>
    <t>Determinar el 4º sueldo mayor</t>
  </si>
  <si>
    <t>Determinar la 3cera bonificación mayor</t>
  </si>
  <si>
    <t>Determinar la 6ta bonificación mayor</t>
  </si>
  <si>
    <t>Determinar la 5ta bonificación mayor</t>
  </si>
  <si>
    <r>
      <t xml:space="preserve">La </t>
    </r>
    <r>
      <rPr>
        <b/>
        <sz val="12"/>
        <color rgb="FF008F49"/>
        <rFont val="Century Gothic"/>
        <family val="2"/>
      </rPr>
      <t>función K.Esimo.Mayor</t>
    </r>
    <r>
      <rPr>
        <sz val="12"/>
        <color theme="1"/>
        <rFont val="Century Gothic"/>
        <family val="2"/>
      </rPr>
      <t xml:space="preserve"> devuelve el valor k-ésimo menor de un conjunto de datos. Por ejemplo, el trigésimo número menos grande.</t>
    </r>
  </si>
  <si>
    <t>Determinar el 3º sueldo menor</t>
  </si>
  <si>
    <t>Determinar el 6º sueldo menor</t>
  </si>
  <si>
    <t>Determinar la 7tima bonificación menor</t>
  </si>
  <si>
    <t>Determinar la 3cera bonificación menor</t>
  </si>
  <si>
    <t>Determinar la 9vena bonificación menor</t>
  </si>
  <si>
    <t>Función PRONOSTICO</t>
  </si>
  <si>
    <r>
      <t xml:space="preserve">La </t>
    </r>
    <r>
      <rPr>
        <b/>
        <sz val="12"/>
        <color rgb="FF008F49"/>
        <rFont val="Century Gothic"/>
        <family val="2"/>
      </rPr>
      <t>función Pronostico</t>
    </r>
    <r>
      <rPr>
        <sz val="12"/>
        <color theme="1"/>
        <rFont val="Century Gothic"/>
        <family val="2"/>
      </rPr>
      <t xml:space="preserve"> permite calcular o predecir un valor futuro en una tendencia lineal usando valores existentes.</t>
    </r>
  </si>
  <si>
    <t>Zona</t>
  </si>
  <si>
    <t>Norte</t>
  </si>
  <si>
    <t>Cuadro de ventas de lámparas</t>
  </si>
  <si>
    <t>Lámparas</t>
  </si>
  <si>
    <t>Halógenas</t>
  </si>
  <si>
    <t>LHA-202</t>
  </si>
  <si>
    <t>LHA-302</t>
  </si>
  <si>
    <t>LHA-402</t>
  </si>
  <si>
    <t>LHA-502</t>
  </si>
  <si>
    <t>LHA-602</t>
  </si>
  <si>
    <t>LHA-702</t>
  </si>
  <si>
    <t>LHA-802</t>
  </si>
  <si>
    <t>LHA-902</t>
  </si>
  <si>
    <t>Promedio Final</t>
  </si>
  <si>
    <t xml:space="preserve"> valores de la lista; si más de un valor tiene la misma jerarquía, se devuelve la jerarquía superior de ese conjunto de valores.</t>
  </si>
  <si>
    <t>Determina el orden de mérito de mayor a menor nota (0)</t>
  </si>
  <si>
    <t>Determina el orden de mérito de menor a mayor nota (1)</t>
  </si>
  <si>
    <r>
      <t xml:space="preserve">La </t>
    </r>
    <r>
      <rPr>
        <b/>
        <sz val="12"/>
        <color rgb="FF008F49"/>
        <rFont val="Century Gothic"/>
        <family val="2"/>
      </rPr>
      <t>función jerarquia.Eqv</t>
    </r>
    <r>
      <rPr>
        <sz val="12"/>
        <color theme="1"/>
        <rFont val="Century Gothic"/>
        <family val="2"/>
      </rPr>
      <t xml:space="preserve"> devuelve la jerarquía de un número dentro de una lista de números: su tamaño en relación con otros</t>
    </r>
  </si>
  <si>
    <t>AÑO</t>
  </si>
  <si>
    <t>VENTAS</t>
  </si>
  <si>
    <t>Función JERARQUIA.EQV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</si>
</sst>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29"/>
      <color rgb="FF0187CE"/>
      <name val="Century Gothic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entury Gothic"/>
      <family val="2"/>
    </font>
    <font>
      <b/>
      <sz val="12"/>
      <color rgb="FF008F49"/>
      <name val="Century Gothic"/>
      <family val="2"/>
    </font>
    <font>
      <b/>
      <sz val="16"/>
      <color rgb="FF008F49"/>
      <name val="Century Gothic"/>
      <family val="2"/>
    </font>
    <font>
      <b/>
      <sz val="12"/>
      <color rgb="FF013C64"/>
      <name val="Century Gothic"/>
      <family val="2"/>
    </font>
    <font>
      <sz val="12"/>
      <color theme="1"/>
      <name val="Century Gothic"/>
      <family val="2"/>
    </font>
    <font>
      <sz val="11"/>
      <color theme="0"/>
      <name val="Century Gothic"/>
      <family val="2"/>
    </font>
    <font>
      <sz val="12"/>
      <name val="Century Gothic"/>
      <family val="2"/>
    </font>
    <font>
      <sz val="11"/>
      <name val="Calibri"/>
      <family val="2"/>
      <scheme val="minor"/>
    </font>
    <font>
      <sz val="12"/>
      <color theme="0"/>
      <name val="Century Gothic"/>
      <family val="2"/>
    </font>
    <font>
      <b/>
      <sz val="12"/>
      <name val="Century Gothic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13C64"/>
        <bgColor indexed="64"/>
      </patternFill>
    </fill>
    <fill>
      <patternFill patternType="solid">
        <fgColor rgb="FF0187CE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rgb="FFE84F13"/>
      </bottom>
      <diagonal/>
    </border>
    <border>
      <left style="medium">
        <color rgb="FF838383"/>
      </left>
      <right style="medium">
        <color rgb="FF838383"/>
      </right>
      <top style="medium">
        <color rgb="FF838383"/>
      </top>
      <bottom style="medium">
        <color rgb="FF838383"/>
      </bottom>
      <diagonal/>
    </border>
    <border>
      <left style="medium">
        <color rgb="FF838383"/>
      </left>
      <right/>
      <top/>
      <bottom/>
      <diagonal/>
    </border>
    <border>
      <left style="medium">
        <color rgb="FF838383"/>
      </left>
      <right/>
      <top style="medium">
        <color rgb="FF838383"/>
      </top>
      <bottom style="medium">
        <color rgb="FF838383"/>
      </bottom>
      <diagonal/>
    </border>
    <border>
      <left/>
      <right style="medium">
        <color rgb="FF838383"/>
      </right>
      <top style="medium">
        <color rgb="FF838383"/>
      </top>
      <bottom style="medium">
        <color rgb="FF838383"/>
      </bottom>
      <diagonal/>
    </border>
    <border>
      <left/>
      <right style="medium">
        <color rgb="FF838383"/>
      </right>
      <top/>
      <bottom/>
      <diagonal/>
    </border>
    <border>
      <left style="medium">
        <color rgb="FF838383"/>
      </left>
      <right/>
      <top/>
      <bottom style="medium">
        <color rgb="FF838383"/>
      </bottom>
      <diagonal/>
    </border>
    <border>
      <left/>
      <right style="medium">
        <color rgb="FF838383"/>
      </right>
      <top/>
      <bottom style="medium">
        <color rgb="FF838383"/>
      </bottom>
      <diagonal/>
    </border>
    <border>
      <left/>
      <right/>
      <top/>
      <bottom style="medium">
        <color rgb="FF838383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15" fillId="0" borderId="0"/>
  </cellStyleXfs>
  <cellXfs count="56">
    <xf numFmtId="0" fontId="0" fillId="0" borderId="0" xfId="0"/>
    <xf numFmtId="0" fontId="0" fillId="0" borderId="0" xfId="0" applyFont="1"/>
    <xf numFmtId="0" fontId="1" fillId="0" borderId="2" xfId="1" applyBorder="1" applyAlignment="1">
      <alignment vertical="center"/>
    </xf>
    <xf numFmtId="0" fontId="2" fillId="0" borderId="2" xfId="1" applyFont="1" applyBorder="1" applyAlignment="1">
      <alignment vertical="center"/>
    </xf>
    <xf numFmtId="0" fontId="0" fillId="2" borderId="0" xfId="0" applyFill="1"/>
    <xf numFmtId="0" fontId="3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/>
    <xf numFmtId="49" fontId="9" fillId="0" borderId="0" xfId="0" applyNumberFormat="1" applyFont="1" applyAlignment="1"/>
    <xf numFmtId="0" fontId="0" fillId="0" borderId="0" xfId="0" applyAlignment="1">
      <alignment horizontal="center"/>
    </xf>
    <xf numFmtId="0" fontId="10" fillId="3" borderId="0" xfId="0" applyFont="1" applyFill="1" applyAlignment="1">
      <alignment horizontal="center" vertical="center"/>
    </xf>
    <xf numFmtId="0" fontId="4" fillId="0" borderId="0" xfId="0" applyFont="1"/>
    <xf numFmtId="0" fontId="10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0" fillId="3" borderId="0" xfId="0" applyFont="1" applyFill="1" applyAlignment="1">
      <alignment horizontal="center" vertical="center" wrapText="1"/>
    </xf>
    <xf numFmtId="0" fontId="0" fillId="3" borderId="0" xfId="0" applyFill="1"/>
    <xf numFmtId="0" fontId="9" fillId="0" borderId="0" xfId="0" applyFont="1" applyAlignment="1">
      <alignment horizontal="center"/>
    </xf>
    <xf numFmtId="0" fontId="12" fillId="0" borderId="0" xfId="0" applyFont="1" applyFill="1"/>
    <xf numFmtId="0" fontId="14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 vertical="center" wrapText="1"/>
    </xf>
    <xf numFmtId="2" fontId="5" fillId="0" borderId="0" xfId="0" applyNumberFormat="1" applyFont="1"/>
    <xf numFmtId="0" fontId="5" fillId="0" borderId="0" xfId="0" applyNumberFormat="1" applyFont="1"/>
    <xf numFmtId="0" fontId="0" fillId="0" borderId="0" xfId="0" applyFill="1"/>
    <xf numFmtId="0" fontId="12" fillId="0" borderId="0" xfId="0" applyFont="1"/>
    <xf numFmtId="0" fontId="16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3" borderId="0" xfId="0" applyNumberFormat="1" applyFont="1" applyFill="1"/>
    <xf numFmtId="0" fontId="13" fillId="3" borderId="0" xfId="0" applyFont="1" applyFill="1"/>
    <xf numFmtId="2" fontId="13" fillId="3" borderId="0" xfId="0" applyNumberFormat="1" applyFont="1" applyFill="1" applyAlignment="1">
      <alignment horizontal="center"/>
    </xf>
    <xf numFmtId="0" fontId="13" fillId="3" borderId="0" xfId="0" applyNumberFormat="1" applyFont="1" applyFill="1"/>
    <xf numFmtId="0" fontId="0" fillId="0" borderId="0" xfId="0" applyAlignment="1"/>
    <xf numFmtId="0" fontId="9" fillId="3" borderId="0" xfId="0" applyNumberFormat="1" applyFont="1" applyFill="1"/>
    <xf numFmtId="0" fontId="13" fillId="3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5" fillId="4" borderId="0" xfId="0" applyFont="1" applyFill="1"/>
    <xf numFmtId="14" fontId="9" fillId="0" borderId="0" xfId="2" applyNumberFormat="1" applyFont="1" applyFill="1"/>
    <xf numFmtId="0" fontId="9" fillId="0" borderId="0" xfId="2" applyNumberFormat="1" applyFont="1" applyFill="1"/>
    <xf numFmtId="0" fontId="9" fillId="0" borderId="0" xfId="2" applyNumberFormat="1" applyFont="1" applyFill="1" applyBorder="1"/>
    <xf numFmtId="0" fontId="9" fillId="0" borderId="0" xfId="2" applyNumberFormat="1" applyFont="1" applyFill="1" applyAlignment="1">
      <alignment horizontal="center"/>
    </xf>
    <xf numFmtId="0" fontId="9" fillId="0" borderId="0" xfId="2" applyNumberFormat="1" applyFont="1" applyFill="1" applyBorder="1" applyAlignment="1">
      <alignment horizontal="center"/>
    </xf>
    <xf numFmtId="0" fontId="13" fillId="3" borderId="0" xfId="0" applyFont="1" applyFill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8" xfId="0" applyFont="1" applyFill="1" applyBorder="1" applyAlignment="1">
      <alignment horizontal="center"/>
    </xf>
    <xf numFmtId="0" fontId="11" fillId="0" borderId="10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/>
    </xf>
    <xf numFmtId="0" fontId="17" fillId="0" borderId="0" xfId="0" applyFont="1"/>
  </cellXfs>
  <cellStyles count="3">
    <cellStyle name="Encabezado 1" xfId="1" builtinId="16"/>
    <cellStyle name="Normal" xfId="0" builtinId="0"/>
    <cellStyle name="Normal 3" xfId="2" xr:uid="{00000000-0005-0000-0000-000002000000}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187CE"/>
      <color rgb="FF838383"/>
      <color rgb="FF013C64"/>
      <color rgb="FF008F49"/>
      <color rgb="FFE84F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809623</xdr:colOff>
      <xdr:row>14</xdr:row>
      <xdr:rowOff>171450</xdr:rowOff>
    </xdr:from>
    <xdr:to>
      <xdr:col>6</xdr:col>
      <xdr:colOff>628650</xdr:colOff>
      <xdr:row>16</xdr:row>
      <xdr:rowOff>47625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33548" y="3152775"/>
          <a:ext cx="3181352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latin typeface="Century Gothic" panose="020B0502020202020204" pitchFamily="34" charset="0"/>
            </a:rPr>
            <a:t>=CONTAR(VALOR1, [VALOR2], …)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830404</xdr:colOff>
      <xdr:row>14</xdr:row>
      <xdr:rowOff>161925</xdr:rowOff>
    </xdr:from>
    <xdr:to>
      <xdr:col>6</xdr:col>
      <xdr:colOff>133349</xdr:colOff>
      <xdr:row>16</xdr:row>
      <xdr:rowOff>38100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754329" y="3143250"/>
          <a:ext cx="3436795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latin typeface="Century Gothic" panose="020B0502020202020204" pitchFamily="34" charset="0"/>
            </a:rPr>
            <a:t>=CONTARA(VALOR1, [VALOR2], …)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800097</xdr:colOff>
      <xdr:row>13</xdr:row>
      <xdr:rowOff>171450</xdr:rowOff>
    </xdr:from>
    <xdr:to>
      <xdr:col>5</xdr:col>
      <xdr:colOff>219075</xdr:colOff>
      <xdr:row>15</xdr:row>
      <xdr:rowOff>47625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724022" y="2933700"/>
          <a:ext cx="2714628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latin typeface="Century Gothic" panose="020B0502020202020204" pitchFamily="34" charset="0"/>
            </a:rPr>
            <a:t>=CONTAR.SI(RANGO, CRITERIO)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781047</xdr:colOff>
      <xdr:row>13</xdr:row>
      <xdr:rowOff>171450</xdr:rowOff>
    </xdr:from>
    <xdr:to>
      <xdr:col>6</xdr:col>
      <xdr:colOff>57150</xdr:colOff>
      <xdr:row>15</xdr:row>
      <xdr:rowOff>47625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1704972" y="2933700"/>
          <a:ext cx="3514728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latin typeface="Century Gothic" panose="020B0502020202020204" pitchFamily="34" charset="0"/>
            </a:rPr>
            <a:t>=CONTAR.SI.CONJUNTO(RANGO, CRITERIO)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790572</xdr:colOff>
      <xdr:row>13</xdr:row>
      <xdr:rowOff>171450</xdr:rowOff>
    </xdr:from>
    <xdr:to>
      <xdr:col>5</xdr:col>
      <xdr:colOff>628649</xdr:colOff>
      <xdr:row>15</xdr:row>
      <xdr:rowOff>47625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1714497" y="2933700"/>
          <a:ext cx="2943227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latin typeface="Century Gothic" panose="020B0502020202020204" pitchFamily="34" charset="0"/>
            </a:rPr>
            <a:t>=CONTAR.BLANCO(RANGO)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809623</xdr:colOff>
      <xdr:row>13</xdr:row>
      <xdr:rowOff>142875</xdr:rowOff>
    </xdr:from>
    <xdr:to>
      <xdr:col>4</xdr:col>
      <xdr:colOff>352425</xdr:colOff>
      <xdr:row>15</xdr:row>
      <xdr:rowOff>19050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1733548" y="2905125"/>
          <a:ext cx="2676527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latin typeface="Century Gothic" panose="020B0502020202020204" pitchFamily="34" charset="0"/>
            </a:rPr>
            <a:t>=ABS(argumento1)</a:t>
          </a:r>
        </a:p>
      </xdr:txBody>
    </xdr:sp>
    <xdr:clientData/>
  </xdr:twoCellAnchor>
  <xdr:twoCellAnchor>
    <xdr:from>
      <xdr:col>2</xdr:col>
      <xdr:colOff>809623</xdr:colOff>
      <xdr:row>13</xdr:row>
      <xdr:rowOff>142875</xdr:rowOff>
    </xdr:from>
    <xdr:to>
      <xdr:col>4</xdr:col>
      <xdr:colOff>352425</xdr:colOff>
      <xdr:row>15</xdr:row>
      <xdr:rowOff>19050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1733548" y="2905125"/>
          <a:ext cx="2676527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latin typeface="Century Gothic" panose="020B0502020202020204" pitchFamily="34" charset="0"/>
            </a:rPr>
            <a:t>=ABS(argumento1)</a:t>
          </a:r>
        </a:p>
      </xdr:txBody>
    </xdr:sp>
    <xdr:clientData/>
  </xdr:twoCellAnchor>
  <xdr:twoCellAnchor>
    <xdr:from>
      <xdr:col>2</xdr:col>
      <xdr:colOff>809623</xdr:colOff>
      <xdr:row>13</xdr:row>
      <xdr:rowOff>142875</xdr:rowOff>
    </xdr:from>
    <xdr:to>
      <xdr:col>4</xdr:col>
      <xdr:colOff>352425</xdr:colOff>
      <xdr:row>15</xdr:row>
      <xdr:rowOff>19050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1733548" y="2905125"/>
          <a:ext cx="2676527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latin typeface="Century Gothic" panose="020B0502020202020204" pitchFamily="34" charset="0"/>
            </a:rPr>
            <a:t>=ABS(argumento1)</a:t>
          </a:r>
        </a:p>
      </xdr:txBody>
    </xdr:sp>
    <xdr:clientData/>
  </xdr:twoCellAnchor>
  <xdr:twoCellAnchor>
    <xdr:from>
      <xdr:col>2</xdr:col>
      <xdr:colOff>809622</xdr:colOff>
      <xdr:row>13</xdr:row>
      <xdr:rowOff>171450</xdr:rowOff>
    </xdr:from>
    <xdr:to>
      <xdr:col>3</xdr:col>
      <xdr:colOff>2257425</xdr:colOff>
      <xdr:row>15</xdr:row>
      <xdr:rowOff>47625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1733547" y="3028950"/>
          <a:ext cx="2286003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latin typeface="Century Gothic" panose="020B0502020202020204" pitchFamily="34" charset="0"/>
            </a:rPr>
            <a:t>=K.ESIMO.MAYOR(MATRIZ,K)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809623</xdr:colOff>
      <xdr:row>13</xdr:row>
      <xdr:rowOff>142875</xdr:rowOff>
    </xdr:from>
    <xdr:to>
      <xdr:col>4</xdr:col>
      <xdr:colOff>352425</xdr:colOff>
      <xdr:row>15</xdr:row>
      <xdr:rowOff>19050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1733548" y="3000375"/>
          <a:ext cx="2676527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latin typeface="Century Gothic" panose="020B0502020202020204" pitchFamily="34" charset="0"/>
            </a:rPr>
            <a:t>=ABS(argumento1)</a:t>
          </a:r>
        </a:p>
      </xdr:txBody>
    </xdr:sp>
    <xdr:clientData/>
  </xdr:twoCellAnchor>
  <xdr:twoCellAnchor>
    <xdr:from>
      <xdr:col>2</xdr:col>
      <xdr:colOff>809623</xdr:colOff>
      <xdr:row>13</xdr:row>
      <xdr:rowOff>142875</xdr:rowOff>
    </xdr:from>
    <xdr:to>
      <xdr:col>4</xdr:col>
      <xdr:colOff>352425</xdr:colOff>
      <xdr:row>15</xdr:row>
      <xdr:rowOff>19050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1733548" y="3000375"/>
          <a:ext cx="2676527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latin typeface="Century Gothic" panose="020B0502020202020204" pitchFamily="34" charset="0"/>
            </a:rPr>
            <a:t>=ABS(argumento1)</a:t>
          </a:r>
        </a:p>
      </xdr:txBody>
    </xdr:sp>
    <xdr:clientData/>
  </xdr:twoCellAnchor>
  <xdr:twoCellAnchor>
    <xdr:from>
      <xdr:col>2</xdr:col>
      <xdr:colOff>809623</xdr:colOff>
      <xdr:row>13</xdr:row>
      <xdr:rowOff>142875</xdr:rowOff>
    </xdr:from>
    <xdr:to>
      <xdr:col>4</xdr:col>
      <xdr:colOff>352425</xdr:colOff>
      <xdr:row>15</xdr:row>
      <xdr:rowOff>19050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1733548" y="3000375"/>
          <a:ext cx="2676527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latin typeface="Century Gothic" panose="020B0502020202020204" pitchFamily="34" charset="0"/>
            </a:rPr>
            <a:t>=ABS(argumento1)</a:t>
          </a:r>
        </a:p>
      </xdr:txBody>
    </xdr:sp>
    <xdr:clientData/>
  </xdr:twoCellAnchor>
  <xdr:twoCellAnchor>
    <xdr:from>
      <xdr:col>2</xdr:col>
      <xdr:colOff>809622</xdr:colOff>
      <xdr:row>13</xdr:row>
      <xdr:rowOff>171450</xdr:rowOff>
    </xdr:from>
    <xdr:to>
      <xdr:col>3</xdr:col>
      <xdr:colOff>2257425</xdr:colOff>
      <xdr:row>15</xdr:row>
      <xdr:rowOff>47625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1733547" y="3028950"/>
          <a:ext cx="2286003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latin typeface="Century Gothic" panose="020B0502020202020204" pitchFamily="34" charset="0"/>
            </a:rPr>
            <a:t>=K.ESIMO.MENOR(MATRIZ,K)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800096</xdr:colOff>
      <xdr:row>13</xdr:row>
      <xdr:rowOff>171450</xdr:rowOff>
    </xdr:from>
    <xdr:to>
      <xdr:col>6</xdr:col>
      <xdr:colOff>714375</xdr:colOff>
      <xdr:row>15</xdr:row>
      <xdr:rowOff>47625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 txBox="1"/>
      </xdr:nvSpPr>
      <xdr:spPr>
        <a:xfrm>
          <a:off x="1724021" y="3152775"/>
          <a:ext cx="3724279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latin typeface="Century Gothic" panose="020B0502020202020204" pitchFamily="34" charset="0"/>
            </a:rPr>
            <a:t>PRONOSTICO(X,CONOCIDO_Y,CONOCIDO_X)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800096</xdr:colOff>
      <xdr:row>14</xdr:row>
      <xdr:rowOff>171450</xdr:rowOff>
    </xdr:from>
    <xdr:to>
      <xdr:col>7</xdr:col>
      <xdr:colOff>809625</xdr:colOff>
      <xdr:row>16</xdr:row>
      <xdr:rowOff>47625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1724021" y="3152775"/>
          <a:ext cx="4686304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latin typeface="Century Gothic" panose="020B0502020202020204" pitchFamily="34" charset="0"/>
            </a:rPr>
            <a:t>=JERARQUIA.EQV(NÚMERO, REFERENCIA, ORDEN)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9:S35"/>
  <sheetViews>
    <sheetView showGridLines="0" topLeftCell="K4" zoomScaleNormal="100" workbookViewId="0">
      <selection activeCell="T35" sqref="T35"/>
    </sheetView>
  </sheetViews>
  <sheetFormatPr baseColWidth="10" defaultRowHeight="15" x14ac:dyDescent="0.25"/>
  <cols>
    <col min="1" max="1" width="8.7109375" style="4" customWidth="1"/>
    <col min="2" max="2" width="3.28515625" customWidth="1"/>
    <col min="3" max="3" width="13.42578125" customWidth="1"/>
    <col min="4" max="4" width="14.85546875" bestFit="1" customWidth="1"/>
    <col min="5" max="7" width="9.140625" customWidth="1"/>
    <col min="8" max="8" width="16.85546875" bestFit="1" customWidth="1"/>
    <col min="9" max="9" width="29.28515625" customWidth="1"/>
    <col min="10" max="10" width="10.7109375" customWidth="1"/>
    <col min="11" max="11" width="5.7109375" customWidth="1"/>
    <col min="12" max="12" width="11" customWidth="1"/>
    <col min="13" max="13" width="12.42578125" bestFit="1" customWidth="1"/>
    <col min="14" max="14" width="13.7109375" customWidth="1"/>
    <col min="15" max="15" width="14.7109375" customWidth="1"/>
    <col min="16" max="16" width="15" customWidth="1"/>
    <col min="17" max="17" width="15.7109375" customWidth="1"/>
  </cols>
  <sheetData>
    <row r="9" spans="3:19" ht="36.75" customHeight="1" thickBot="1" x14ac:dyDescent="0.3">
      <c r="C9" s="3" t="s">
        <v>58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3:19" ht="15.75" thickTop="1" x14ac:dyDescent="0.25">
      <c r="C10" s="1"/>
    </row>
    <row r="11" spans="3:19" ht="20.25" x14ac:dyDescent="0.3">
      <c r="H11" s="7" t="s">
        <v>59</v>
      </c>
    </row>
    <row r="12" spans="3:19" ht="7.5" customHeight="1" x14ac:dyDescent="0.25"/>
    <row r="13" spans="3:19" ht="17.25" x14ac:dyDescent="0.3">
      <c r="C13" s="8" t="s">
        <v>0</v>
      </c>
      <c r="D13" s="10" t="s">
        <v>60</v>
      </c>
    </row>
    <row r="14" spans="3:19" ht="17.25" x14ac:dyDescent="0.3">
      <c r="C14" s="8"/>
      <c r="D14" s="10" t="s">
        <v>99</v>
      </c>
    </row>
    <row r="16" spans="3:19" ht="17.25" x14ac:dyDescent="0.3">
      <c r="C16" s="8" t="s">
        <v>1</v>
      </c>
      <c r="D16" s="11"/>
    </row>
    <row r="17" spans="3:19" x14ac:dyDescent="0.25">
      <c r="Q17" s="5"/>
    </row>
    <row r="18" spans="3:19" ht="15.75" x14ac:dyDescent="0.25">
      <c r="C18" s="8" t="s">
        <v>2</v>
      </c>
      <c r="H18" s="8"/>
      <c r="L18" s="8" t="s">
        <v>3</v>
      </c>
      <c r="Q18" s="8"/>
    </row>
    <row r="20" spans="3:19" ht="16.5" x14ac:dyDescent="0.3">
      <c r="D20" s="13" t="s">
        <v>61</v>
      </c>
      <c r="E20" s="15" t="s">
        <v>64</v>
      </c>
      <c r="F20" s="15" t="s">
        <v>62</v>
      </c>
      <c r="G20" s="15" t="s">
        <v>63</v>
      </c>
      <c r="I20" s="6"/>
      <c r="J20" s="6"/>
      <c r="K20" s="6"/>
      <c r="M20" s="15" t="s">
        <v>78</v>
      </c>
      <c r="N20" s="15" t="s">
        <v>79</v>
      </c>
      <c r="O20" s="15" t="s">
        <v>80</v>
      </c>
      <c r="P20" s="15" t="s">
        <v>81</v>
      </c>
      <c r="Q20" s="15" t="s">
        <v>82</v>
      </c>
      <c r="R20" s="6"/>
    </row>
    <row r="21" spans="3:19" ht="16.5" x14ac:dyDescent="0.3">
      <c r="D21" s="6" t="s">
        <v>70</v>
      </c>
      <c r="E21" s="23">
        <v>1.8</v>
      </c>
      <c r="F21" s="24">
        <v>18</v>
      </c>
      <c r="G21" s="24">
        <v>44</v>
      </c>
      <c r="I21" s="6"/>
      <c r="J21" s="6"/>
      <c r="K21" s="6"/>
      <c r="M21" s="6" t="s">
        <v>83</v>
      </c>
      <c r="N21" s="24">
        <v>16</v>
      </c>
      <c r="O21" s="24">
        <v>12</v>
      </c>
      <c r="P21" s="24">
        <v>20</v>
      </c>
      <c r="Q21" s="24" t="s">
        <v>73</v>
      </c>
      <c r="R21" s="6"/>
    </row>
    <row r="22" spans="3:19" ht="16.5" x14ac:dyDescent="0.3">
      <c r="D22" s="6" t="s">
        <v>68</v>
      </c>
      <c r="E22" s="23">
        <v>1.75</v>
      </c>
      <c r="F22" s="24">
        <v>61</v>
      </c>
      <c r="G22" s="24" t="s">
        <v>73</v>
      </c>
      <c r="I22" s="6"/>
      <c r="J22" s="6"/>
      <c r="K22" s="6"/>
      <c r="M22" s="6" t="s">
        <v>84</v>
      </c>
      <c r="N22" s="24">
        <v>4</v>
      </c>
      <c r="O22" s="24">
        <v>5</v>
      </c>
      <c r="P22" s="24">
        <v>13</v>
      </c>
      <c r="Q22" s="24">
        <v>16</v>
      </c>
      <c r="R22" s="6"/>
    </row>
    <row r="23" spans="3:19" ht="15.75" customHeight="1" x14ac:dyDescent="0.3">
      <c r="D23" s="6" t="s">
        <v>66</v>
      </c>
      <c r="E23" s="23" t="s">
        <v>73</v>
      </c>
      <c r="F23" s="24">
        <v>31</v>
      </c>
      <c r="G23" s="24">
        <v>60</v>
      </c>
      <c r="I23" s="6"/>
      <c r="J23" s="6"/>
      <c r="K23" s="6"/>
      <c r="M23" s="6" t="s">
        <v>85</v>
      </c>
      <c r="N23" s="24">
        <v>17</v>
      </c>
      <c r="O23" s="24" t="s">
        <v>73</v>
      </c>
      <c r="P23" s="24">
        <v>14</v>
      </c>
      <c r="Q23" s="24">
        <v>20</v>
      </c>
      <c r="R23" s="6"/>
    </row>
    <row r="24" spans="3:19" ht="16.5" x14ac:dyDescent="0.3">
      <c r="D24" s="6" t="s">
        <v>65</v>
      </c>
      <c r="E24" s="23" t="s">
        <v>73</v>
      </c>
      <c r="F24" s="24">
        <v>42</v>
      </c>
      <c r="G24" s="24" t="s">
        <v>73</v>
      </c>
      <c r="I24" s="6"/>
      <c r="J24" s="6"/>
      <c r="K24" s="6"/>
      <c r="M24" s="6" t="s">
        <v>86</v>
      </c>
      <c r="N24" s="24" t="s">
        <v>73</v>
      </c>
      <c r="O24" s="24">
        <v>9</v>
      </c>
      <c r="P24" s="24">
        <v>2</v>
      </c>
      <c r="Q24" s="24" t="s">
        <v>73</v>
      </c>
      <c r="R24" s="6"/>
    </row>
    <row r="25" spans="3:19" ht="16.5" x14ac:dyDescent="0.3">
      <c r="D25" s="6" t="s">
        <v>69</v>
      </c>
      <c r="E25" s="23">
        <v>1.6</v>
      </c>
      <c r="F25" s="24">
        <v>70</v>
      </c>
      <c r="G25" s="24" t="s">
        <v>73</v>
      </c>
      <c r="I25" s="6"/>
      <c r="J25" s="6"/>
      <c r="K25" s="6"/>
      <c r="M25" s="6" t="s">
        <v>87</v>
      </c>
      <c r="N25" s="24">
        <v>20</v>
      </c>
      <c r="O25" s="24">
        <v>6</v>
      </c>
      <c r="P25" s="24">
        <v>11</v>
      </c>
      <c r="Q25" s="24">
        <v>6</v>
      </c>
      <c r="R25" s="6"/>
    </row>
    <row r="26" spans="3:19" ht="16.5" x14ac:dyDescent="0.3">
      <c r="D26" s="6" t="s">
        <v>67</v>
      </c>
      <c r="E26" s="23">
        <v>1.9</v>
      </c>
      <c r="F26" s="24">
        <v>90</v>
      </c>
      <c r="G26" s="24">
        <v>111</v>
      </c>
      <c r="I26" s="6"/>
      <c r="J26" s="6"/>
      <c r="K26" s="6"/>
      <c r="M26" s="6" t="s">
        <v>88</v>
      </c>
      <c r="N26" s="24">
        <v>7</v>
      </c>
      <c r="O26" s="24">
        <v>12</v>
      </c>
      <c r="P26" s="24">
        <v>13</v>
      </c>
      <c r="Q26" s="24">
        <v>20</v>
      </c>
      <c r="R26" s="6"/>
    </row>
    <row r="27" spans="3:19" ht="16.5" x14ac:dyDescent="0.3">
      <c r="D27" s="6" t="s">
        <v>71</v>
      </c>
      <c r="E27" s="23" t="s">
        <v>73</v>
      </c>
      <c r="F27" s="24">
        <v>25</v>
      </c>
      <c r="G27" s="24">
        <v>81</v>
      </c>
      <c r="M27" s="6" t="s">
        <v>89</v>
      </c>
      <c r="N27" s="24" t="s">
        <v>73</v>
      </c>
      <c r="O27" s="24" t="s">
        <v>73</v>
      </c>
      <c r="P27" s="24">
        <v>10</v>
      </c>
      <c r="Q27" s="24">
        <v>8</v>
      </c>
    </row>
    <row r="28" spans="3:19" ht="16.5" x14ac:dyDescent="0.3">
      <c r="D28" s="6" t="s">
        <v>72</v>
      </c>
      <c r="E28" s="23">
        <v>1.66</v>
      </c>
      <c r="F28" s="24">
        <v>24</v>
      </c>
      <c r="G28" s="24" t="s">
        <v>73</v>
      </c>
      <c r="M28" s="6" t="s">
        <v>90</v>
      </c>
      <c r="N28" s="24">
        <v>6</v>
      </c>
      <c r="O28" s="24" t="s">
        <v>73</v>
      </c>
      <c r="P28" s="24">
        <v>4</v>
      </c>
      <c r="Q28" s="24">
        <v>12</v>
      </c>
    </row>
    <row r="29" spans="3:19" ht="16.5" x14ac:dyDescent="0.3">
      <c r="D29" s="6" t="s">
        <v>74</v>
      </c>
      <c r="E29" s="23">
        <v>1.53</v>
      </c>
      <c r="F29" s="24">
        <v>80</v>
      </c>
      <c r="G29" s="24">
        <v>98</v>
      </c>
      <c r="M29" s="6" t="s">
        <v>91</v>
      </c>
      <c r="N29" s="24">
        <v>12</v>
      </c>
      <c r="O29" s="24">
        <v>14</v>
      </c>
      <c r="P29" s="24">
        <v>3</v>
      </c>
      <c r="Q29" s="24" t="s">
        <v>73</v>
      </c>
    </row>
    <row r="30" spans="3:19" ht="16.5" x14ac:dyDescent="0.3">
      <c r="D30" s="6" t="s">
        <v>75</v>
      </c>
      <c r="E30" s="23" t="s">
        <v>73</v>
      </c>
      <c r="F30" s="24">
        <v>20</v>
      </c>
      <c r="G30" s="24">
        <v>72</v>
      </c>
      <c r="M30" s="6" t="s">
        <v>92</v>
      </c>
      <c r="N30" s="24" t="s">
        <v>73</v>
      </c>
      <c r="O30" s="24">
        <v>16</v>
      </c>
      <c r="P30" s="24">
        <v>6</v>
      </c>
      <c r="Q30" s="24">
        <v>14</v>
      </c>
    </row>
    <row r="32" spans="3:19" ht="17.25" customHeight="1" x14ac:dyDescent="0.25">
      <c r="D32" s="43" t="s">
        <v>97</v>
      </c>
      <c r="E32" s="43"/>
      <c r="F32" s="43"/>
      <c r="G32" s="43"/>
      <c r="H32" s="43"/>
      <c r="I32" s="43"/>
      <c r="J32" s="22">
        <f>COUNT(F21:F30)</f>
        <v>10</v>
      </c>
      <c r="M32" s="43" t="s">
        <v>96</v>
      </c>
      <c r="N32" s="43"/>
      <c r="O32" s="43"/>
      <c r="P32" s="43"/>
      <c r="Q32" s="43"/>
      <c r="R32" s="43"/>
      <c r="S32" s="26">
        <f>COUNT(Q21:Q30)</f>
        <v>7</v>
      </c>
    </row>
    <row r="33" spans="4:19" ht="17.25" x14ac:dyDescent="0.25">
      <c r="D33" s="43" t="s">
        <v>76</v>
      </c>
      <c r="E33" s="43"/>
      <c r="F33" s="43"/>
      <c r="G33" s="43"/>
      <c r="H33" s="43"/>
      <c r="I33" s="43"/>
      <c r="J33" s="22">
        <f>COUNT(E21:E30)</f>
        <v>6</v>
      </c>
      <c r="M33" s="43" t="s">
        <v>94</v>
      </c>
      <c r="N33" s="43"/>
      <c r="O33" s="43"/>
      <c r="P33" s="43"/>
      <c r="Q33" s="43"/>
      <c r="R33" s="43"/>
      <c r="S33" s="26">
        <f>COUNT(N21:N30)</f>
        <v>7</v>
      </c>
    </row>
    <row r="34" spans="4:19" ht="17.25" customHeight="1" x14ac:dyDescent="0.25">
      <c r="D34" s="43" t="s">
        <v>77</v>
      </c>
      <c r="E34" s="43"/>
      <c r="F34" s="43"/>
      <c r="G34" s="43"/>
      <c r="H34" s="43"/>
      <c r="I34" s="43"/>
      <c r="J34" s="22">
        <f>COUNT(G21:G30)</f>
        <v>6</v>
      </c>
      <c r="M34" s="43" t="s">
        <v>95</v>
      </c>
      <c r="N34" s="43"/>
      <c r="O34" s="43"/>
      <c r="P34" s="43"/>
      <c r="Q34" s="43"/>
      <c r="R34" s="43"/>
      <c r="S34" s="26">
        <f>COUNT(O21:O30)</f>
        <v>7</v>
      </c>
    </row>
    <row r="35" spans="4:19" ht="17.25" customHeight="1" x14ac:dyDescent="0.25">
      <c r="J35" s="25"/>
      <c r="M35" s="43" t="s">
        <v>93</v>
      </c>
      <c r="N35" s="43"/>
      <c r="O35" s="43"/>
      <c r="P35" s="43"/>
      <c r="Q35" s="43"/>
      <c r="R35" s="43"/>
      <c r="S35" s="26">
        <f>COUNT(P21:P30)</f>
        <v>10</v>
      </c>
    </row>
  </sheetData>
  <mergeCells count="7">
    <mergeCell ref="M35:R35"/>
    <mergeCell ref="M32:R32"/>
    <mergeCell ref="D32:I32"/>
    <mergeCell ref="D33:I33"/>
    <mergeCell ref="D34:I34"/>
    <mergeCell ref="M33:R33"/>
    <mergeCell ref="M34:R34"/>
  </mergeCells>
  <conditionalFormatting sqref="D9">
    <cfRule type="duplicateValues" dxfId="53" priority="2"/>
    <cfRule type="duplicateValues" dxfId="52" priority="3"/>
    <cfRule type="duplicateValues" dxfId="51" priority="4"/>
    <cfRule type="duplicateValues" dxfId="50" priority="5"/>
    <cfRule type="duplicateValues" dxfId="49" priority="6"/>
  </conditionalFormatting>
  <conditionalFormatting sqref="D9">
    <cfRule type="duplicateValues" dxfId="48" priority="1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8:R32"/>
  <sheetViews>
    <sheetView showGridLines="0" topLeftCell="F17" zoomScaleNormal="100" workbookViewId="0">
      <selection activeCell="P32" sqref="P32"/>
    </sheetView>
  </sheetViews>
  <sheetFormatPr baseColWidth="10" defaultRowHeight="15" x14ac:dyDescent="0.25"/>
  <cols>
    <col min="1" max="1" width="8.7109375" style="4" customWidth="1"/>
    <col min="2" max="2" width="3.28515625" customWidth="1"/>
    <col min="4" max="4" width="12" customWidth="1"/>
    <col min="5" max="5" width="17.28515625" bestFit="1" customWidth="1"/>
    <col min="6" max="6" width="15.28515625" customWidth="1"/>
    <col min="7" max="7" width="13.42578125" customWidth="1"/>
    <col min="8" max="8" width="15.42578125" customWidth="1"/>
    <col min="9" max="9" width="16.85546875" bestFit="1" customWidth="1"/>
    <col min="10" max="10" width="15.7109375" customWidth="1"/>
    <col min="12" max="12" width="18" bestFit="1" customWidth="1"/>
    <col min="13" max="13" width="11.85546875" bestFit="1" customWidth="1"/>
    <col min="14" max="14" width="9.7109375" bestFit="1" customWidth="1"/>
    <col min="15" max="15" width="19.42578125" customWidth="1"/>
  </cols>
  <sheetData>
    <row r="8" spans="3:16" x14ac:dyDescent="0.25">
      <c r="K8" s="14"/>
    </row>
    <row r="9" spans="3:16" ht="36.75" customHeight="1" thickBot="1" x14ac:dyDescent="0.3">
      <c r="C9" s="3" t="s">
        <v>58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3:16" ht="15.75" thickTop="1" x14ac:dyDescent="0.25">
      <c r="C10" s="1"/>
    </row>
    <row r="11" spans="3:16" ht="20.25" x14ac:dyDescent="0.3">
      <c r="G11" s="7" t="s">
        <v>98</v>
      </c>
    </row>
    <row r="12" spans="3:16" ht="7.5" customHeight="1" x14ac:dyDescent="0.25"/>
    <row r="13" spans="3:16" ht="17.25" x14ac:dyDescent="0.3">
      <c r="C13" s="8" t="s">
        <v>0</v>
      </c>
      <c r="D13" s="10" t="s">
        <v>100</v>
      </c>
    </row>
    <row r="14" spans="3:16" ht="17.25" x14ac:dyDescent="0.3">
      <c r="C14" s="8"/>
      <c r="D14" s="10" t="s">
        <v>101</v>
      </c>
    </row>
    <row r="16" spans="3:16" ht="17.25" x14ac:dyDescent="0.3">
      <c r="C16" s="8" t="s">
        <v>1</v>
      </c>
      <c r="D16" s="11"/>
    </row>
    <row r="18" spans="3:18" ht="17.25" x14ac:dyDescent="0.3">
      <c r="C18" s="8" t="s">
        <v>2</v>
      </c>
      <c r="D18" s="10" t="s">
        <v>112</v>
      </c>
      <c r="I18" s="33"/>
      <c r="J18" s="8" t="s">
        <v>3</v>
      </c>
      <c r="K18" s="10" t="s">
        <v>125</v>
      </c>
      <c r="P18" s="27"/>
      <c r="Q18" s="27"/>
      <c r="R18" s="27"/>
    </row>
    <row r="19" spans="3:18" x14ac:dyDescent="0.25">
      <c r="I19" s="33"/>
    </row>
    <row r="20" spans="3:18" ht="17.25" x14ac:dyDescent="0.25">
      <c r="D20" s="35" t="s">
        <v>102</v>
      </c>
      <c r="E20" s="35" t="s">
        <v>106</v>
      </c>
      <c r="F20" s="35" t="s">
        <v>103</v>
      </c>
      <c r="G20" s="35" t="s">
        <v>104</v>
      </c>
      <c r="H20" s="35" t="s">
        <v>121</v>
      </c>
      <c r="K20" s="35" t="s">
        <v>102</v>
      </c>
      <c r="L20" s="35" t="s">
        <v>106</v>
      </c>
      <c r="M20" s="35" t="s">
        <v>122</v>
      </c>
      <c r="N20" s="35" t="s">
        <v>123</v>
      </c>
      <c r="O20" s="35" t="s">
        <v>124</v>
      </c>
    </row>
    <row r="21" spans="3:18" ht="16.5" x14ac:dyDescent="0.3">
      <c r="D21" s="6" t="s">
        <v>105</v>
      </c>
      <c r="E21" s="28" t="s">
        <v>107</v>
      </c>
      <c r="F21" s="24">
        <v>5</v>
      </c>
      <c r="G21" s="24">
        <v>2</v>
      </c>
      <c r="H21" s="24"/>
      <c r="K21" s="6" t="s">
        <v>126</v>
      </c>
      <c r="L21" s="28" t="s">
        <v>107</v>
      </c>
      <c r="M21" s="24">
        <v>70</v>
      </c>
      <c r="N21" s="24">
        <v>40</v>
      </c>
      <c r="O21" s="24">
        <v>43</v>
      </c>
    </row>
    <row r="22" spans="3:18" ht="16.5" x14ac:dyDescent="0.3">
      <c r="D22" s="6"/>
      <c r="E22" s="28" t="s">
        <v>108</v>
      </c>
      <c r="F22" s="24"/>
      <c r="G22" s="24">
        <v>4</v>
      </c>
      <c r="H22" s="24"/>
      <c r="K22" s="6" t="s">
        <v>127</v>
      </c>
      <c r="L22" s="28" t="s">
        <v>108</v>
      </c>
      <c r="M22" s="24">
        <v>60</v>
      </c>
      <c r="N22" s="24"/>
      <c r="O22" s="24">
        <v>50</v>
      </c>
    </row>
    <row r="23" spans="3:18" ht="16.5" x14ac:dyDescent="0.3">
      <c r="D23" s="6" t="s">
        <v>114</v>
      </c>
      <c r="E23" s="28" t="s">
        <v>113</v>
      </c>
      <c r="F23" s="24">
        <v>5</v>
      </c>
      <c r="G23" s="24">
        <v>2</v>
      </c>
      <c r="H23" s="24">
        <v>2</v>
      </c>
      <c r="K23" s="6"/>
      <c r="L23" s="28" t="s">
        <v>113</v>
      </c>
      <c r="M23" s="24">
        <v>5</v>
      </c>
      <c r="N23" s="24">
        <v>2</v>
      </c>
      <c r="O23" s="24"/>
    </row>
    <row r="24" spans="3:18" ht="16.5" x14ac:dyDescent="0.3">
      <c r="D24" s="6" t="s">
        <v>115</v>
      </c>
      <c r="E24" s="28" t="s">
        <v>109</v>
      </c>
      <c r="F24" s="24"/>
      <c r="G24" s="24"/>
      <c r="H24" s="24">
        <v>15</v>
      </c>
      <c r="K24" s="6" t="s">
        <v>129</v>
      </c>
      <c r="L24" s="28" t="s">
        <v>109</v>
      </c>
      <c r="M24" s="24"/>
      <c r="N24" s="24"/>
      <c r="O24" s="24">
        <v>73</v>
      </c>
    </row>
    <row r="25" spans="3:18" ht="16.5" x14ac:dyDescent="0.3">
      <c r="D25" s="6"/>
      <c r="E25" s="28" t="s">
        <v>110</v>
      </c>
      <c r="F25" s="24">
        <v>12</v>
      </c>
      <c r="G25" s="24">
        <v>5</v>
      </c>
      <c r="H25" s="24">
        <v>20</v>
      </c>
      <c r="K25" s="6" t="s">
        <v>128</v>
      </c>
      <c r="L25" s="28" t="s">
        <v>110</v>
      </c>
      <c r="M25" s="24"/>
      <c r="N25" s="24">
        <v>5</v>
      </c>
      <c r="O25" s="24">
        <v>60</v>
      </c>
    </row>
    <row r="26" spans="3:18" ht="16.5" x14ac:dyDescent="0.3">
      <c r="D26" s="6" t="s">
        <v>116</v>
      </c>
      <c r="E26" s="28" t="s">
        <v>111</v>
      </c>
      <c r="F26" s="24">
        <v>5</v>
      </c>
      <c r="G26" s="24">
        <v>3</v>
      </c>
      <c r="H26" s="24">
        <v>11</v>
      </c>
      <c r="K26" s="6"/>
      <c r="L26" s="28" t="s">
        <v>111</v>
      </c>
      <c r="M26" s="24">
        <v>31</v>
      </c>
      <c r="N26" s="24">
        <v>310</v>
      </c>
      <c r="O26" s="24">
        <v>36</v>
      </c>
    </row>
    <row r="27" spans="3:18" ht="16.5" x14ac:dyDescent="0.3">
      <c r="D27" s="6"/>
      <c r="E27" s="28"/>
      <c r="F27" s="24"/>
      <c r="G27" s="24"/>
      <c r="H27" s="24"/>
      <c r="K27" s="6"/>
      <c r="L27" s="28"/>
      <c r="M27" s="24"/>
      <c r="N27" s="24"/>
      <c r="O27" s="24"/>
    </row>
    <row r="28" spans="3:18" ht="17.25" x14ac:dyDescent="0.3">
      <c r="D28" s="30" t="s">
        <v>120</v>
      </c>
      <c r="E28" s="31"/>
      <c r="F28" s="32"/>
      <c r="G28" s="32"/>
      <c r="H28" s="34"/>
      <c r="I28">
        <f>COUNTA(D21:D26)</f>
        <v>4</v>
      </c>
      <c r="K28" s="30" t="s">
        <v>120</v>
      </c>
      <c r="L28" s="31"/>
      <c r="M28" s="32"/>
      <c r="N28" s="32"/>
      <c r="O28" s="34"/>
      <c r="P28" s="25">
        <f>COUNTA(K21:K26)</f>
        <v>4</v>
      </c>
    </row>
    <row r="29" spans="3:18" ht="17.25" x14ac:dyDescent="0.3">
      <c r="D29" s="30" t="s">
        <v>117</v>
      </c>
      <c r="E29" s="31"/>
      <c r="F29" s="32"/>
      <c r="G29" s="32"/>
      <c r="H29" s="29"/>
      <c r="I29">
        <f>COUNTA(F21:F26)</f>
        <v>4</v>
      </c>
      <c r="K29" s="30" t="s">
        <v>117</v>
      </c>
      <c r="L29" s="31"/>
      <c r="M29" s="32"/>
      <c r="N29" s="32"/>
      <c r="O29" s="29"/>
      <c r="P29">
        <f>COUNTA(M21:M26)</f>
        <v>4</v>
      </c>
    </row>
    <row r="30" spans="3:18" ht="17.25" x14ac:dyDescent="0.3">
      <c r="D30" s="30" t="s">
        <v>118</v>
      </c>
      <c r="E30" s="31"/>
      <c r="F30" s="32"/>
      <c r="G30" s="32"/>
      <c r="H30" s="29"/>
      <c r="I30">
        <f>COUNTA(H21:H26)</f>
        <v>4</v>
      </c>
      <c r="K30" s="30" t="s">
        <v>118</v>
      </c>
      <c r="L30" s="31"/>
      <c r="M30" s="32"/>
      <c r="N30" s="32"/>
      <c r="O30" s="29"/>
      <c r="P30">
        <f>COUNTA(N21:N26)</f>
        <v>4</v>
      </c>
    </row>
    <row r="31" spans="3:18" ht="17.25" x14ac:dyDescent="0.3">
      <c r="D31" s="30" t="s">
        <v>119</v>
      </c>
      <c r="E31" s="31"/>
      <c r="F31" s="32"/>
      <c r="G31" s="32"/>
      <c r="H31" s="29"/>
      <c r="I31">
        <f>COUNTA(G21:G26)</f>
        <v>5</v>
      </c>
      <c r="K31" s="30" t="s">
        <v>119</v>
      </c>
      <c r="L31" s="31"/>
      <c r="M31" s="32"/>
      <c r="N31" s="32"/>
      <c r="O31" s="29"/>
      <c r="P31">
        <f>COUNTA(O21:O26)</f>
        <v>5</v>
      </c>
    </row>
    <row r="32" spans="3:18" ht="16.5" x14ac:dyDescent="0.3">
      <c r="D32" s="6"/>
      <c r="E32" s="28"/>
      <c r="F32" s="24"/>
      <c r="G32" s="24"/>
      <c r="H32" s="24"/>
    </row>
  </sheetData>
  <conditionalFormatting sqref="D9">
    <cfRule type="duplicateValues" dxfId="47" priority="2"/>
    <cfRule type="duplicateValues" dxfId="46" priority="3"/>
    <cfRule type="duplicateValues" dxfId="45" priority="4"/>
    <cfRule type="duplicateValues" dxfId="44" priority="5"/>
    <cfRule type="duplicateValues" dxfId="43" priority="6"/>
  </conditionalFormatting>
  <conditionalFormatting sqref="D9">
    <cfRule type="duplicateValues" dxfId="42" priority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8:S52"/>
  <sheetViews>
    <sheetView showGridLines="0" tabSelected="1" topLeftCell="A28" zoomScale="69" zoomScaleNormal="69" workbookViewId="0">
      <selection activeCell="R43" sqref="R43"/>
    </sheetView>
  </sheetViews>
  <sheetFormatPr baseColWidth="10" defaultRowHeight="15" x14ac:dyDescent="0.25"/>
  <cols>
    <col min="1" max="1" width="8.7109375" style="4" customWidth="1"/>
    <col min="2" max="2" width="3.28515625" customWidth="1"/>
    <col min="4" max="4" width="30.7109375" customWidth="1"/>
    <col min="5" max="5" width="14.7109375" customWidth="1"/>
    <col min="7" max="7" width="11.85546875" customWidth="1"/>
    <col min="8" max="8" width="12.7109375" customWidth="1"/>
    <col min="9" max="9" width="12.28515625" customWidth="1"/>
    <col min="10" max="10" width="11.28515625" customWidth="1"/>
    <col min="11" max="11" width="10.140625" customWidth="1"/>
    <col min="12" max="12" width="12.28515625" customWidth="1"/>
  </cols>
  <sheetData>
    <row r="8" spans="3:16" x14ac:dyDescent="0.25">
      <c r="K8" s="14"/>
    </row>
    <row r="9" spans="3:16" ht="36.75" customHeight="1" thickBot="1" x14ac:dyDescent="0.3">
      <c r="C9" s="3" t="s">
        <v>58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3:16" ht="15.75" thickTop="1" x14ac:dyDescent="0.25">
      <c r="C10" s="1"/>
    </row>
    <row r="11" spans="3:16" ht="20.25" x14ac:dyDescent="0.3">
      <c r="G11" s="7" t="s">
        <v>130</v>
      </c>
    </row>
    <row r="12" spans="3:16" ht="7.5" customHeight="1" x14ac:dyDescent="0.25"/>
    <row r="13" spans="3:16" ht="17.25" x14ac:dyDescent="0.3">
      <c r="C13" s="8" t="s">
        <v>0</v>
      </c>
      <c r="D13" s="10" t="s">
        <v>131</v>
      </c>
    </row>
    <row r="15" spans="3:16" ht="17.25" x14ac:dyDescent="0.3">
      <c r="C15" s="8" t="s">
        <v>1</v>
      </c>
      <c r="D15" s="11"/>
    </row>
    <row r="17" spans="3:19" ht="15.75" x14ac:dyDescent="0.25">
      <c r="C17" s="8" t="s">
        <v>2</v>
      </c>
    </row>
    <row r="18" spans="3:19" ht="17.25" x14ac:dyDescent="0.3">
      <c r="D18" s="9" t="s">
        <v>4</v>
      </c>
    </row>
    <row r="19" spans="3:19" ht="17.25" x14ac:dyDescent="0.3">
      <c r="D19" s="9" t="s">
        <v>5</v>
      </c>
    </row>
    <row r="20" spans="3:19" ht="33" x14ac:dyDescent="0.25">
      <c r="D20" s="15" t="s">
        <v>6</v>
      </c>
      <c r="E20" s="15" t="s">
        <v>53</v>
      </c>
      <c r="F20" s="15" t="s">
        <v>7</v>
      </c>
      <c r="G20" s="15" t="s">
        <v>8</v>
      </c>
      <c r="H20" s="15" t="s">
        <v>9</v>
      </c>
      <c r="I20" s="15" t="s">
        <v>10</v>
      </c>
      <c r="J20" s="15" t="s">
        <v>11</v>
      </c>
      <c r="K20" s="17" t="s">
        <v>12</v>
      </c>
      <c r="L20" s="17" t="s">
        <v>13</v>
      </c>
    </row>
    <row r="21" spans="3:19" ht="18" customHeight="1" thickBot="1" x14ac:dyDescent="0.35">
      <c r="D21" s="9" t="s">
        <v>52</v>
      </c>
      <c r="E21" s="19" t="s">
        <v>44</v>
      </c>
      <c r="F21" s="19" t="s">
        <v>47</v>
      </c>
      <c r="G21" s="19" t="s">
        <v>47</v>
      </c>
      <c r="H21" s="19" t="s">
        <v>51</v>
      </c>
      <c r="I21" s="9">
        <v>1300</v>
      </c>
      <c r="J21" s="9">
        <v>0</v>
      </c>
      <c r="K21" s="9">
        <v>0</v>
      </c>
      <c r="L21" s="9">
        <v>450</v>
      </c>
      <c r="N21" s="43" t="s">
        <v>132</v>
      </c>
      <c r="O21" s="43"/>
      <c r="P21" s="43"/>
      <c r="Q21" s="43"/>
      <c r="R21" s="43"/>
      <c r="S21" s="43"/>
    </row>
    <row r="22" spans="3:19" ht="15.75" customHeight="1" thickBot="1" x14ac:dyDescent="0.35">
      <c r="D22" s="9" t="s">
        <v>15</v>
      </c>
      <c r="E22" s="19" t="s">
        <v>45</v>
      </c>
      <c r="F22" s="19" t="s">
        <v>47</v>
      </c>
      <c r="G22" s="19" t="s">
        <v>50</v>
      </c>
      <c r="H22" s="19" t="s">
        <v>46</v>
      </c>
      <c r="I22" s="9">
        <v>1500</v>
      </c>
      <c r="J22" s="9">
        <v>1</v>
      </c>
      <c r="K22" s="9">
        <v>1</v>
      </c>
      <c r="L22" s="9">
        <v>480</v>
      </c>
      <c r="N22" s="46" t="s">
        <v>55</v>
      </c>
      <c r="O22" s="46"/>
      <c r="P22" s="46"/>
      <c r="Q22" s="46"/>
      <c r="R22" s="44">
        <f>COUNTIF(E21:E52,"A")</f>
        <v>14</v>
      </c>
      <c r="S22" s="45"/>
    </row>
    <row r="23" spans="3:19" ht="18" thickBot="1" x14ac:dyDescent="0.35">
      <c r="D23" s="9" t="s">
        <v>16</v>
      </c>
      <c r="E23" s="19" t="s">
        <v>44</v>
      </c>
      <c r="F23" s="19" t="s">
        <v>47</v>
      </c>
      <c r="G23" s="19" t="s">
        <v>50</v>
      </c>
      <c r="H23" s="19" t="s">
        <v>51</v>
      </c>
      <c r="I23" s="9">
        <v>2000</v>
      </c>
      <c r="J23" s="9">
        <v>1</v>
      </c>
      <c r="K23" s="9">
        <v>0</v>
      </c>
      <c r="L23" s="9">
        <v>250</v>
      </c>
      <c r="N23" s="46" t="s">
        <v>54</v>
      </c>
      <c r="O23" s="46"/>
      <c r="P23" s="46"/>
      <c r="Q23" s="46"/>
      <c r="R23" s="44">
        <f>COUNTIF(E21:E52,"B")</f>
        <v>10</v>
      </c>
      <c r="S23" s="45"/>
    </row>
    <row r="24" spans="3:19" ht="18" thickBot="1" x14ac:dyDescent="0.35">
      <c r="D24" s="9" t="s">
        <v>17</v>
      </c>
      <c r="E24" s="19" t="s">
        <v>45</v>
      </c>
      <c r="F24" s="19" t="s">
        <v>48</v>
      </c>
      <c r="G24" s="19" t="s">
        <v>50</v>
      </c>
      <c r="H24" s="19" t="s">
        <v>46</v>
      </c>
      <c r="I24" s="9">
        <v>1500</v>
      </c>
      <c r="J24" s="9">
        <v>2</v>
      </c>
      <c r="K24" s="9">
        <v>3</v>
      </c>
      <c r="L24" s="9">
        <v>480</v>
      </c>
      <c r="N24" s="46" t="s">
        <v>133</v>
      </c>
      <c r="O24" s="46"/>
      <c r="P24" s="46"/>
      <c r="Q24" s="46"/>
      <c r="R24" s="44">
        <f>COUNTIF(E21:E52,"C")</f>
        <v>8</v>
      </c>
      <c r="S24" s="45"/>
    </row>
    <row r="25" spans="3:19" ht="17.25" x14ac:dyDescent="0.3">
      <c r="D25" s="9" t="s">
        <v>18</v>
      </c>
      <c r="E25" s="19" t="s">
        <v>44</v>
      </c>
      <c r="F25" s="19" t="s">
        <v>47</v>
      </c>
      <c r="G25" s="19" t="s">
        <v>50</v>
      </c>
      <c r="H25" s="19" t="s">
        <v>51</v>
      </c>
      <c r="I25" s="9">
        <v>2100</v>
      </c>
      <c r="J25" s="9">
        <v>1</v>
      </c>
      <c r="K25" s="9">
        <v>2</v>
      </c>
      <c r="L25" s="9">
        <v>420</v>
      </c>
    </row>
    <row r="26" spans="3:19" ht="18" thickBot="1" x14ac:dyDescent="0.35">
      <c r="D26" s="9" t="s">
        <v>19</v>
      </c>
      <c r="E26" s="19" t="s">
        <v>46</v>
      </c>
      <c r="F26" s="19" t="s">
        <v>48</v>
      </c>
      <c r="G26" s="19" t="s">
        <v>50</v>
      </c>
      <c r="H26" s="19" t="s">
        <v>46</v>
      </c>
      <c r="I26" s="9">
        <v>1200</v>
      </c>
      <c r="J26" s="9">
        <v>2</v>
      </c>
      <c r="K26" s="9">
        <v>3</v>
      </c>
      <c r="L26" s="9">
        <v>480</v>
      </c>
      <c r="N26" s="43" t="s">
        <v>134</v>
      </c>
      <c r="O26" s="43"/>
      <c r="P26" s="43"/>
      <c r="Q26" s="43"/>
      <c r="R26" s="43"/>
      <c r="S26" s="43"/>
    </row>
    <row r="27" spans="3:19" ht="18" thickBot="1" x14ac:dyDescent="0.35">
      <c r="D27" s="9" t="s">
        <v>20</v>
      </c>
      <c r="E27" s="19" t="s">
        <v>45</v>
      </c>
      <c r="F27" s="19" t="s">
        <v>47</v>
      </c>
      <c r="G27" s="19" t="s">
        <v>50</v>
      </c>
      <c r="H27" s="19" t="s">
        <v>51</v>
      </c>
      <c r="I27" s="9">
        <v>1500</v>
      </c>
      <c r="J27" s="9">
        <v>0</v>
      </c>
      <c r="K27" s="9">
        <v>2</v>
      </c>
      <c r="L27" s="9">
        <v>410</v>
      </c>
      <c r="N27" s="46" t="s">
        <v>135</v>
      </c>
      <c r="O27" s="46"/>
      <c r="P27" s="46"/>
      <c r="Q27" s="46"/>
      <c r="R27" s="44">
        <f>COUNTIF(H21:H52,"S")</f>
        <v>17</v>
      </c>
      <c r="S27" s="45"/>
    </row>
    <row r="28" spans="3:19" ht="18" thickBot="1" x14ac:dyDescent="0.35">
      <c r="D28" s="9" t="s">
        <v>21</v>
      </c>
      <c r="E28" s="19" t="s">
        <v>44</v>
      </c>
      <c r="F28" s="19" t="s">
        <v>49</v>
      </c>
      <c r="G28" s="19" t="s">
        <v>47</v>
      </c>
      <c r="H28" s="19" t="s">
        <v>46</v>
      </c>
      <c r="I28" s="9">
        <v>1200</v>
      </c>
      <c r="J28" s="9">
        <v>1</v>
      </c>
      <c r="K28" s="9">
        <v>4</v>
      </c>
      <c r="L28" s="9">
        <v>450</v>
      </c>
      <c r="N28" s="46" t="s">
        <v>136</v>
      </c>
      <c r="O28" s="46"/>
      <c r="P28" s="46"/>
      <c r="Q28" s="46"/>
      <c r="R28" s="47">
        <f>COUNTIF(H21:H52,"C")</f>
        <v>15</v>
      </c>
      <c r="S28" s="48"/>
    </row>
    <row r="29" spans="3:19" ht="17.25" x14ac:dyDescent="0.3">
      <c r="D29" s="9" t="s">
        <v>22</v>
      </c>
      <c r="E29" s="19" t="s">
        <v>45</v>
      </c>
      <c r="F29" s="19" t="s">
        <v>48</v>
      </c>
      <c r="G29" s="19" t="s">
        <v>47</v>
      </c>
      <c r="H29" s="19" t="s">
        <v>51</v>
      </c>
      <c r="I29" s="9">
        <v>1500</v>
      </c>
      <c r="J29" s="9">
        <v>1</v>
      </c>
      <c r="K29" s="9">
        <v>8</v>
      </c>
      <c r="L29" s="9">
        <v>320</v>
      </c>
    </row>
    <row r="30" spans="3:19" ht="18" thickBot="1" x14ac:dyDescent="0.35">
      <c r="D30" s="9" t="s">
        <v>23</v>
      </c>
      <c r="E30" s="19" t="s">
        <v>46</v>
      </c>
      <c r="F30" s="19" t="s">
        <v>49</v>
      </c>
      <c r="G30" s="19" t="s">
        <v>47</v>
      </c>
      <c r="H30" s="19" t="s">
        <v>46</v>
      </c>
      <c r="I30" s="9">
        <v>2500</v>
      </c>
      <c r="J30" s="9">
        <v>0</v>
      </c>
      <c r="K30" s="9">
        <v>1</v>
      </c>
      <c r="L30" s="9">
        <v>150</v>
      </c>
      <c r="N30" s="43" t="s">
        <v>137</v>
      </c>
      <c r="O30" s="43"/>
      <c r="P30" s="43"/>
      <c r="Q30" s="43"/>
      <c r="R30" s="43"/>
      <c r="S30" s="43"/>
    </row>
    <row r="31" spans="3:19" ht="18" thickBot="1" x14ac:dyDescent="0.35">
      <c r="D31" s="9" t="s">
        <v>24</v>
      </c>
      <c r="E31" s="19" t="s">
        <v>44</v>
      </c>
      <c r="F31" s="19" t="s">
        <v>47</v>
      </c>
      <c r="G31" s="19" t="s">
        <v>50</v>
      </c>
      <c r="H31" s="19" t="s">
        <v>51</v>
      </c>
      <c r="I31" s="9">
        <v>3000</v>
      </c>
      <c r="J31" s="9">
        <v>1</v>
      </c>
      <c r="K31" s="9">
        <v>0</v>
      </c>
      <c r="L31" s="9">
        <v>250</v>
      </c>
      <c r="N31" s="46" t="s">
        <v>138</v>
      </c>
      <c r="O31" s="46"/>
      <c r="P31" s="46"/>
      <c r="Q31" s="46"/>
      <c r="R31" s="44">
        <f>COUNTIF(F21:F52,"M")</f>
        <v>12</v>
      </c>
      <c r="S31" s="45"/>
    </row>
    <row r="32" spans="3:19" ht="18" thickBot="1" x14ac:dyDescent="0.35">
      <c r="D32" s="9" t="s">
        <v>25</v>
      </c>
      <c r="E32" s="19" t="s">
        <v>44</v>
      </c>
      <c r="F32" s="19" t="s">
        <v>48</v>
      </c>
      <c r="G32" s="19" t="s">
        <v>50</v>
      </c>
      <c r="H32" s="19" t="s">
        <v>51</v>
      </c>
      <c r="I32" s="9">
        <v>1500</v>
      </c>
      <c r="J32" s="9">
        <v>0</v>
      </c>
      <c r="K32" s="9">
        <v>0</v>
      </c>
      <c r="L32" s="9">
        <v>320</v>
      </c>
      <c r="N32" s="46" t="s">
        <v>139</v>
      </c>
      <c r="O32" s="46"/>
      <c r="P32" s="46"/>
      <c r="Q32" s="46"/>
      <c r="R32" s="47">
        <f>COUNTIF(F21:F52,"T")</f>
        <v>12</v>
      </c>
      <c r="S32" s="48"/>
    </row>
    <row r="33" spans="4:19" ht="18" thickBot="1" x14ac:dyDescent="0.35">
      <c r="D33" s="9" t="s">
        <v>26</v>
      </c>
      <c r="E33" s="19" t="s">
        <v>45</v>
      </c>
      <c r="F33" s="19" t="s">
        <v>47</v>
      </c>
      <c r="G33" s="19" t="s">
        <v>47</v>
      </c>
      <c r="H33" s="19" t="s">
        <v>51</v>
      </c>
      <c r="I33" s="9">
        <v>1500</v>
      </c>
      <c r="J33" s="9">
        <v>0</v>
      </c>
      <c r="K33" s="9">
        <v>2</v>
      </c>
      <c r="L33" s="9">
        <v>420</v>
      </c>
      <c r="N33" s="46" t="s">
        <v>140</v>
      </c>
      <c r="O33" s="46"/>
      <c r="P33" s="46"/>
      <c r="Q33" s="46"/>
      <c r="R33" s="47">
        <f>COUNTIF(F21:F52,"N")</f>
        <v>8</v>
      </c>
      <c r="S33" s="48"/>
    </row>
    <row r="34" spans="4:19" ht="17.25" x14ac:dyDescent="0.3">
      <c r="D34" s="9" t="s">
        <v>27</v>
      </c>
      <c r="E34" s="19" t="s">
        <v>46</v>
      </c>
      <c r="F34" s="19" t="s">
        <v>48</v>
      </c>
      <c r="G34" s="19" t="s">
        <v>50</v>
      </c>
      <c r="H34" s="19" t="s">
        <v>46</v>
      </c>
      <c r="I34" s="9">
        <v>2000</v>
      </c>
      <c r="J34" s="9">
        <v>0</v>
      </c>
      <c r="K34" s="9">
        <v>0</v>
      </c>
      <c r="L34" s="9">
        <v>180</v>
      </c>
    </row>
    <row r="35" spans="4:19" ht="17.25" x14ac:dyDescent="0.3">
      <c r="D35" s="9" t="s">
        <v>28</v>
      </c>
      <c r="E35" s="19" t="s">
        <v>46</v>
      </c>
      <c r="F35" s="19" t="s">
        <v>47</v>
      </c>
      <c r="G35" s="19" t="s">
        <v>50</v>
      </c>
      <c r="H35" s="19" t="s">
        <v>46</v>
      </c>
      <c r="I35" s="9">
        <v>1800</v>
      </c>
      <c r="J35" s="9">
        <v>0</v>
      </c>
      <c r="K35" s="9">
        <v>1</v>
      </c>
      <c r="L35" s="9">
        <v>430</v>
      </c>
    </row>
    <row r="36" spans="4:19" ht="17.25" x14ac:dyDescent="0.3">
      <c r="D36" s="9" t="s">
        <v>29</v>
      </c>
      <c r="E36" s="19" t="s">
        <v>46</v>
      </c>
      <c r="F36" s="19" t="s">
        <v>47</v>
      </c>
      <c r="G36" s="19" t="s">
        <v>47</v>
      </c>
      <c r="H36" s="19" t="s">
        <v>51</v>
      </c>
      <c r="I36" s="9">
        <v>1800</v>
      </c>
      <c r="J36" s="9">
        <v>0</v>
      </c>
      <c r="K36" s="9">
        <v>0</v>
      </c>
      <c r="L36" s="9">
        <v>180</v>
      </c>
    </row>
    <row r="37" spans="4:19" ht="17.25" x14ac:dyDescent="0.3">
      <c r="D37" s="9" t="s">
        <v>30</v>
      </c>
      <c r="E37" s="19" t="s">
        <v>46</v>
      </c>
      <c r="F37" s="19" t="s">
        <v>48</v>
      </c>
      <c r="G37" s="19" t="s">
        <v>50</v>
      </c>
      <c r="H37" s="19" t="s">
        <v>46</v>
      </c>
      <c r="I37" s="9">
        <v>1500</v>
      </c>
      <c r="J37" s="9">
        <v>2</v>
      </c>
      <c r="K37" s="9">
        <v>5</v>
      </c>
      <c r="L37" s="9">
        <v>250</v>
      </c>
    </row>
    <row r="38" spans="4:19" ht="17.25" x14ac:dyDescent="0.3">
      <c r="D38" s="9" t="s">
        <v>31</v>
      </c>
      <c r="E38" s="19" t="s">
        <v>44</v>
      </c>
      <c r="F38" s="19" t="s">
        <v>48</v>
      </c>
      <c r="G38" s="19" t="s">
        <v>50</v>
      </c>
      <c r="H38" s="19" t="s">
        <v>51</v>
      </c>
      <c r="I38" s="9">
        <v>2000</v>
      </c>
      <c r="J38" s="9">
        <v>1</v>
      </c>
      <c r="K38" s="9">
        <v>10</v>
      </c>
      <c r="L38" s="9">
        <v>350</v>
      </c>
    </row>
    <row r="39" spans="4:19" ht="17.25" x14ac:dyDescent="0.3">
      <c r="D39" s="9" t="s">
        <v>32</v>
      </c>
      <c r="E39" s="19" t="s">
        <v>45</v>
      </c>
      <c r="F39" s="19" t="s">
        <v>49</v>
      </c>
      <c r="G39" s="19" t="s">
        <v>47</v>
      </c>
      <c r="H39" s="19" t="s">
        <v>46</v>
      </c>
      <c r="I39" s="9">
        <v>2000</v>
      </c>
      <c r="J39" s="9">
        <v>2</v>
      </c>
      <c r="K39" s="9">
        <v>0</v>
      </c>
      <c r="L39" s="9">
        <v>420</v>
      </c>
    </row>
    <row r="40" spans="4:19" ht="17.25" x14ac:dyDescent="0.3">
      <c r="D40" s="9" t="s">
        <v>33</v>
      </c>
      <c r="E40" s="19" t="s">
        <v>44</v>
      </c>
      <c r="F40" s="19" t="s">
        <v>47</v>
      </c>
      <c r="G40" s="19" t="s">
        <v>47</v>
      </c>
      <c r="H40" s="19" t="s">
        <v>46</v>
      </c>
      <c r="I40" s="9">
        <v>1500</v>
      </c>
      <c r="J40" s="9">
        <v>5</v>
      </c>
      <c r="K40" s="9">
        <v>2</v>
      </c>
      <c r="L40" s="9">
        <v>510</v>
      </c>
    </row>
    <row r="41" spans="4:19" ht="17.25" x14ac:dyDescent="0.3">
      <c r="D41" s="9" t="s">
        <v>34</v>
      </c>
      <c r="E41" s="19" t="s">
        <v>45</v>
      </c>
      <c r="F41" s="19" t="s">
        <v>49</v>
      </c>
      <c r="G41" s="19" t="s">
        <v>50</v>
      </c>
      <c r="H41" s="19" t="s">
        <v>51</v>
      </c>
      <c r="I41" s="9">
        <v>1500</v>
      </c>
      <c r="J41" s="9">
        <v>3</v>
      </c>
      <c r="K41" s="9">
        <v>1</v>
      </c>
      <c r="L41" s="9">
        <v>430</v>
      </c>
    </row>
    <row r="42" spans="4:19" ht="17.25" x14ac:dyDescent="0.3">
      <c r="D42" s="9" t="s">
        <v>35</v>
      </c>
      <c r="E42" s="19" t="s">
        <v>45</v>
      </c>
      <c r="F42" s="19" t="s">
        <v>48</v>
      </c>
      <c r="G42" s="19" t="s">
        <v>50</v>
      </c>
      <c r="H42" s="19" t="s">
        <v>51</v>
      </c>
      <c r="I42" s="9">
        <v>2100</v>
      </c>
      <c r="J42" s="9">
        <v>2</v>
      </c>
      <c r="K42" s="9">
        <v>3</v>
      </c>
      <c r="L42" s="9">
        <v>510</v>
      </c>
    </row>
    <row r="43" spans="4:19" ht="17.25" x14ac:dyDescent="0.3">
      <c r="D43" s="9" t="s">
        <v>36</v>
      </c>
      <c r="E43" s="19" t="s">
        <v>44</v>
      </c>
      <c r="F43" s="19" t="s">
        <v>49</v>
      </c>
      <c r="G43" s="19" t="s">
        <v>47</v>
      </c>
      <c r="H43" s="19" t="s">
        <v>46</v>
      </c>
      <c r="I43" s="9">
        <v>1400</v>
      </c>
      <c r="J43" s="9">
        <v>0</v>
      </c>
      <c r="K43" s="9">
        <v>0</v>
      </c>
      <c r="L43" s="9">
        <v>400</v>
      </c>
      <c r="R43" s="55"/>
    </row>
    <row r="44" spans="4:19" ht="17.25" x14ac:dyDescent="0.3">
      <c r="D44" s="9" t="s">
        <v>37</v>
      </c>
      <c r="E44" s="19" t="s">
        <v>44</v>
      </c>
      <c r="F44" s="19" t="s">
        <v>47</v>
      </c>
      <c r="G44" s="19" t="s">
        <v>50</v>
      </c>
      <c r="H44" s="19" t="s">
        <v>51</v>
      </c>
      <c r="I44" s="9">
        <v>1300</v>
      </c>
      <c r="J44" s="9">
        <v>1</v>
      </c>
      <c r="K44" s="9">
        <v>0</v>
      </c>
      <c r="L44" s="9">
        <v>320</v>
      </c>
    </row>
    <row r="45" spans="4:19" ht="17.25" x14ac:dyDescent="0.3">
      <c r="D45" s="9" t="s">
        <v>38</v>
      </c>
      <c r="E45" s="19" t="s">
        <v>45</v>
      </c>
      <c r="F45" s="19" t="s">
        <v>49</v>
      </c>
      <c r="G45" s="19" t="s">
        <v>47</v>
      </c>
      <c r="H45" s="19" t="s">
        <v>46</v>
      </c>
      <c r="I45" s="9">
        <v>2500</v>
      </c>
      <c r="J45" s="9">
        <v>0</v>
      </c>
      <c r="K45" s="9">
        <v>1</v>
      </c>
      <c r="L45" s="9">
        <v>180</v>
      </c>
    </row>
    <row r="46" spans="4:19" ht="17.25" x14ac:dyDescent="0.3">
      <c r="D46" s="9" t="s">
        <v>39</v>
      </c>
      <c r="E46" s="19" t="s">
        <v>45</v>
      </c>
      <c r="F46" s="19" t="s">
        <v>48</v>
      </c>
      <c r="G46" s="19" t="s">
        <v>50</v>
      </c>
      <c r="H46" s="19" t="s">
        <v>46</v>
      </c>
      <c r="I46" s="9">
        <v>3000</v>
      </c>
      <c r="J46" s="9">
        <v>2</v>
      </c>
      <c r="K46" s="9">
        <v>0</v>
      </c>
      <c r="L46" s="9">
        <v>310</v>
      </c>
    </row>
    <row r="47" spans="4:19" ht="17.25" x14ac:dyDescent="0.3">
      <c r="D47" s="9" t="s">
        <v>40</v>
      </c>
      <c r="E47" s="19" t="s">
        <v>44</v>
      </c>
      <c r="F47" s="19" t="s">
        <v>48</v>
      </c>
      <c r="G47" s="19" t="s">
        <v>50</v>
      </c>
      <c r="H47" s="19" t="s">
        <v>51</v>
      </c>
      <c r="I47" s="9">
        <v>3000</v>
      </c>
      <c r="J47" s="9">
        <v>5</v>
      </c>
      <c r="K47" s="9">
        <v>3</v>
      </c>
      <c r="L47" s="9">
        <v>480</v>
      </c>
    </row>
    <row r="48" spans="4:19" ht="17.25" x14ac:dyDescent="0.3">
      <c r="D48" s="9" t="s">
        <v>41</v>
      </c>
      <c r="E48" s="19" t="s">
        <v>44</v>
      </c>
      <c r="F48" s="19" t="s">
        <v>47</v>
      </c>
      <c r="G48" s="19" t="s">
        <v>47</v>
      </c>
      <c r="H48" s="19" t="s">
        <v>51</v>
      </c>
      <c r="I48" s="9">
        <v>1500</v>
      </c>
      <c r="J48" s="9">
        <v>1</v>
      </c>
      <c r="K48" s="9">
        <v>5</v>
      </c>
      <c r="L48" s="9">
        <v>150</v>
      </c>
    </row>
    <row r="49" spans="4:12" ht="17.25" x14ac:dyDescent="0.3">
      <c r="D49" s="9" t="s">
        <v>42</v>
      </c>
      <c r="E49" s="19" t="s">
        <v>44</v>
      </c>
      <c r="F49" s="19" t="s">
        <v>48</v>
      </c>
      <c r="G49" s="19" t="s">
        <v>50</v>
      </c>
      <c r="H49" s="19" t="s">
        <v>46</v>
      </c>
      <c r="I49" s="9">
        <v>1200</v>
      </c>
      <c r="J49" s="9">
        <v>0</v>
      </c>
      <c r="K49" s="9">
        <v>8</v>
      </c>
      <c r="L49" s="9">
        <v>180</v>
      </c>
    </row>
    <row r="50" spans="4:12" ht="17.25" x14ac:dyDescent="0.3">
      <c r="D50" s="9" t="s">
        <v>43</v>
      </c>
      <c r="E50" s="19" t="s">
        <v>44</v>
      </c>
      <c r="F50" s="19" t="s">
        <v>49</v>
      </c>
      <c r="G50" s="19" t="s">
        <v>47</v>
      </c>
      <c r="H50" s="19" t="s">
        <v>51</v>
      </c>
      <c r="I50" s="9">
        <v>1500</v>
      </c>
      <c r="J50" s="9">
        <v>3</v>
      </c>
      <c r="K50" s="9">
        <v>2</v>
      </c>
      <c r="L50" s="9">
        <v>350</v>
      </c>
    </row>
    <row r="51" spans="4:12" ht="17.25" x14ac:dyDescent="0.3">
      <c r="D51" s="9" t="s">
        <v>14</v>
      </c>
      <c r="E51" s="19" t="s">
        <v>46</v>
      </c>
      <c r="F51" s="19" t="s">
        <v>49</v>
      </c>
      <c r="G51" s="19" t="s">
        <v>50</v>
      </c>
      <c r="H51" s="19" t="s">
        <v>46</v>
      </c>
      <c r="I51" s="9">
        <v>2100</v>
      </c>
      <c r="J51" s="9">
        <v>5</v>
      </c>
      <c r="K51" s="9">
        <v>0</v>
      </c>
      <c r="L51" s="9">
        <v>410</v>
      </c>
    </row>
    <row r="52" spans="4:12" ht="17.25" x14ac:dyDescent="0.3">
      <c r="D52" s="9" t="s">
        <v>15</v>
      </c>
      <c r="E52" s="19" t="s">
        <v>46</v>
      </c>
      <c r="F52" s="19" t="s">
        <v>48</v>
      </c>
      <c r="G52" s="19" t="s">
        <v>47</v>
      </c>
      <c r="H52" s="19" t="s">
        <v>51</v>
      </c>
      <c r="I52" s="9">
        <v>3100</v>
      </c>
      <c r="J52" s="9">
        <v>2</v>
      </c>
      <c r="K52" s="9">
        <v>5</v>
      </c>
      <c r="L52" s="9">
        <v>254</v>
      </c>
    </row>
  </sheetData>
  <mergeCells count="19">
    <mergeCell ref="N33:Q33"/>
    <mergeCell ref="R33:S33"/>
    <mergeCell ref="N30:S30"/>
    <mergeCell ref="N31:Q31"/>
    <mergeCell ref="R31:S31"/>
    <mergeCell ref="N32:Q32"/>
    <mergeCell ref="R32:S32"/>
    <mergeCell ref="R27:S27"/>
    <mergeCell ref="N28:Q28"/>
    <mergeCell ref="R28:S28"/>
    <mergeCell ref="N21:S21"/>
    <mergeCell ref="N22:Q22"/>
    <mergeCell ref="N23:Q23"/>
    <mergeCell ref="R22:S22"/>
    <mergeCell ref="R23:S23"/>
    <mergeCell ref="N24:Q24"/>
    <mergeCell ref="R24:S24"/>
    <mergeCell ref="N26:S26"/>
    <mergeCell ref="N27:Q27"/>
  </mergeCells>
  <conditionalFormatting sqref="D9">
    <cfRule type="duplicateValues" dxfId="41" priority="2"/>
    <cfRule type="duplicateValues" dxfId="40" priority="3"/>
    <cfRule type="duplicateValues" dxfId="39" priority="4"/>
    <cfRule type="duplicateValues" dxfId="38" priority="5"/>
    <cfRule type="duplicateValues" dxfId="37" priority="6"/>
  </conditionalFormatting>
  <conditionalFormatting sqref="D9">
    <cfRule type="duplicateValues" dxfId="36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8:P38"/>
  <sheetViews>
    <sheetView showGridLines="0" zoomScale="115" zoomScaleNormal="115" workbookViewId="0"/>
  </sheetViews>
  <sheetFormatPr baseColWidth="10" defaultRowHeight="15" x14ac:dyDescent="0.25"/>
  <cols>
    <col min="1" max="1" width="8.7109375" style="4" customWidth="1"/>
    <col min="2" max="2" width="3.28515625" customWidth="1"/>
    <col min="4" max="4" width="14.85546875" bestFit="1" customWidth="1"/>
    <col min="5" max="5" width="14" customWidth="1"/>
    <col min="6" max="6" width="18.85546875" customWidth="1"/>
    <col min="7" max="7" width="17.85546875" customWidth="1"/>
    <col min="8" max="8" width="8.85546875" customWidth="1"/>
    <col min="9" max="9" width="13.28515625" customWidth="1"/>
    <col min="10" max="10" width="8.7109375" customWidth="1"/>
    <col min="11" max="11" width="17.28515625" customWidth="1"/>
  </cols>
  <sheetData>
    <row r="8" spans="3:16" x14ac:dyDescent="0.25">
      <c r="L8" s="14"/>
    </row>
    <row r="9" spans="3:16" ht="36.75" customHeight="1" thickBot="1" x14ac:dyDescent="0.3">
      <c r="C9" s="3" t="s">
        <v>58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3:16" ht="15.75" thickTop="1" x14ac:dyDescent="0.25">
      <c r="C10" s="1"/>
    </row>
    <row r="11" spans="3:16" ht="20.25" x14ac:dyDescent="0.3">
      <c r="G11" s="7" t="s">
        <v>141</v>
      </c>
    </row>
    <row r="12" spans="3:16" ht="7.5" customHeight="1" x14ac:dyDescent="0.25"/>
    <row r="13" spans="3:16" ht="17.25" x14ac:dyDescent="0.3">
      <c r="C13" s="8" t="s">
        <v>0</v>
      </c>
      <c r="D13" s="10" t="s">
        <v>142</v>
      </c>
    </row>
    <row r="15" spans="3:16" ht="17.25" x14ac:dyDescent="0.3">
      <c r="C15" s="8" t="s">
        <v>1</v>
      </c>
      <c r="D15" s="11"/>
    </row>
    <row r="17" spans="3:16" ht="15.75" x14ac:dyDescent="0.25">
      <c r="C17" s="8" t="s">
        <v>2</v>
      </c>
      <c r="H17" s="8"/>
    </row>
    <row r="18" spans="3:16" x14ac:dyDescent="0.25">
      <c r="N18" t="e">
        <f>CONTAR.BLAN</f>
        <v>#NAME?</v>
      </c>
    </row>
    <row r="19" spans="3:16" ht="18" customHeight="1" x14ac:dyDescent="0.25">
      <c r="D19" s="15" t="s">
        <v>143</v>
      </c>
      <c r="E19" s="15" t="s">
        <v>56</v>
      </c>
      <c r="F19" s="15" t="s">
        <v>144</v>
      </c>
      <c r="G19" s="15" t="s">
        <v>145</v>
      </c>
      <c r="H19" s="15" t="s">
        <v>57</v>
      </c>
      <c r="I19" s="15" t="s">
        <v>146</v>
      </c>
      <c r="J19" s="36"/>
      <c r="K19" s="36"/>
    </row>
    <row r="20" spans="3:16" ht="18" thickBot="1" x14ac:dyDescent="0.35">
      <c r="D20" s="38">
        <v>41051</v>
      </c>
      <c r="E20" s="41" t="s">
        <v>157</v>
      </c>
      <c r="F20" s="41" t="s">
        <v>147</v>
      </c>
      <c r="G20" s="41" t="s">
        <v>148</v>
      </c>
      <c r="H20" s="39">
        <v>90</v>
      </c>
      <c r="I20" s="39">
        <v>943</v>
      </c>
      <c r="J20" s="37"/>
      <c r="K20" s="43" t="s">
        <v>156</v>
      </c>
      <c r="L20" s="43"/>
      <c r="M20" s="43"/>
      <c r="N20" s="43"/>
      <c r="O20" s="43"/>
      <c r="P20" s="43"/>
    </row>
    <row r="21" spans="3:16" ht="18" thickBot="1" x14ac:dyDescent="0.35">
      <c r="D21" s="38">
        <v>41052</v>
      </c>
      <c r="E21" s="41" t="s">
        <v>157</v>
      </c>
      <c r="F21" s="41" t="s">
        <v>147</v>
      </c>
      <c r="G21" s="41" t="s">
        <v>149</v>
      </c>
      <c r="H21" s="39">
        <v>85</v>
      </c>
      <c r="I21" s="39">
        <v>748</v>
      </c>
      <c r="J21" s="37"/>
      <c r="K21" s="46" t="s">
        <v>157</v>
      </c>
      <c r="L21" s="46"/>
      <c r="M21" s="46"/>
      <c r="N21" s="46"/>
      <c r="O21" s="49"/>
      <c r="P21" s="50"/>
    </row>
    <row r="22" spans="3:16" ht="15.75" customHeight="1" thickBot="1" x14ac:dyDescent="0.35">
      <c r="D22" s="38">
        <v>41053</v>
      </c>
      <c r="E22" s="41" t="s">
        <v>157</v>
      </c>
      <c r="F22" s="41" t="s">
        <v>150</v>
      </c>
      <c r="G22" s="41" t="s">
        <v>151</v>
      </c>
      <c r="H22" s="39">
        <v>46</v>
      </c>
      <c r="I22" s="39">
        <v>231</v>
      </c>
      <c r="J22" s="37"/>
      <c r="K22" s="46" t="s">
        <v>147</v>
      </c>
      <c r="L22" s="46"/>
      <c r="M22" s="46"/>
      <c r="N22" s="46"/>
      <c r="O22" s="49"/>
      <c r="P22" s="50"/>
    </row>
    <row r="23" spans="3:16" ht="18" thickBot="1" x14ac:dyDescent="0.35">
      <c r="D23" s="38">
        <v>41054</v>
      </c>
      <c r="E23" s="41" t="s">
        <v>157</v>
      </c>
      <c r="F23" s="41" t="s">
        <v>152</v>
      </c>
      <c r="G23" s="41" t="s">
        <v>149</v>
      </c>
      <c r="H23" s="39">
        <v>70</v>
      </c>
      <c r="I23" s="39">
        <v>35</v>
      </c>
      <c r="J23" s="37"/>
      <c r="K23" s="46" t="s">
        <v>148</v>
      </c>
      <c r="L23" s="46"/>
      <c r="M23" s="46"/>
      <c r="N23" s="46"/>
      <c r="O23" s="44"/>
      <c r="P23" s="45"/>
    </row>
    <row r="24" spans="3:16" ht="17.25" x14ac:dyDescent="0.3">
      <c r="D24" s="38">
        <v>41055</v>
      </c>
      <c r="E24" s="41" t="s">
        <v>157</v>
      </c>
      <c r="F24" s="41" t="s">
        <v>147</v>
      </c>
      <c r="G24" s="42" t="s">
        <v>148</v>
      </c>
      <c r="H24" s="40">
        <v>88</v>
      </c>
      <c r="I24" s="40">
        <v>246</v>
      </c>
    </row>
    <row r="25" spans="3:16" ht="18" thickBot="1" x14ac:dyDescent="0.35">
      <c r="D25" s="38">
        <v>41056</v>
      </c>
      <c r="E25" s="41" t="s">
        <v>153</v>
      </c>
      <c r="F25" s="41" t="s">
        <v>154</v>
      </c>
      <c r="G25" s="41" t="s">
        <v>149</v>
      </c>
      <c r="H25" s="39">
        <v>82</v>
      </c>
      <c r="I25" s="39">
        <v>33</v>
      </c>
      <c r="K25" s="43" t="s">
        <v>156</v>
      </c>
      <c r="L25" s="43"/>
      <c r="M25" s="43"/>
      <c r="N25" s="43"/>
      <c r="O25" s="43"/>
      <c r="P25" s="43"/>
    </row>
    <row r="26" spans="3:16" ht="18" thickBot="1" x14ac:dyDescent="0.35">
      <c r="D26" s="38">
        <v>41057</v>
      </c>
      <c r="E26" s="41" t="s">
        <v>157</v>
      </c>
      <c r="F26" s="41" t="s">
        <v>152</v>
      </c>
      <c r="G26" s="41" t="s">
        <v>148</v>
      </c>
      <c r="H26" s="39">
        <v>82</v>
      </c>
      <c r="I26" s="39">
        <v>201</v>
      </c>
      <c r="K26" s="46" t="s">
        <v>153</v>
      </c>
      <c r="L26" s="46"/>
      <c r="M26" s="46"/>
      <c r="N26" s="46"/>
      <c r="O26" s="49"/>
      <c r="P26" s="50"/>
    </row>
    <row r="27" spans="3:16" ht="18" thickBot="1" x14ac:dyDescent="0.35">
      <c r="D27" s="38">
        <v>41058</v>
      </c>
      <c r="E27" s="41" t="s">
        <v>153</v>
      </c>
      <c r="F27" s="41" t="s">
        <v>150</v>
      </c>
      <c r="G27" s="41" t="s">
        <v>148</v>
      </c>
      <c r="H27" s="39">
        <v>0</v>
      </c>
      <c r="I27" s="39">
        <v>770</v>
      </c>
      <c r="K27" s="46" t="s">
        <v>150</v>
      </c>
      <c r="L27" s="46"/>
      <c r="M27" s="46"/>
      <c r="N27" s="46"/>
      <c r="O27" s="49"/>
      <c r="P27" s="50"/>
    </row>
    <row r="28" spans="3:16" ht="18" thickBot="1" x14ac:dyDescent="0.35">
      <c r="D28" s="38">
        <v>41059</v>
      </c>
      <c r="E28" s="41" t="s">
        <v>153</v>
      </c>
      <c r="F28" s="41" t="s">
        <v>147</v>
      </c>
      <c r="G28" s="41" t="s">
        <v>149</v>
      </c>
      <c r="H28" s="39">
        <v>51</v>
      </c>
      <c r="I28" s="39">
        <v>938</v>
      </c>
      <c r="K28" s="46" t="s">
        <v>148</v>
      </c>
      <c r="L28" s="46"/>
      <c r="M28" s="46"/>
      <c r="N28" s="46"/>
      <c r="O28" s="44"/>
      <c r="P28" s="45"/>
    </row>
    <row r="29" spans="3:16" ht="17.25" x14ac:dyDescent="0.3">
      <c r="D29" s="38">
        <v>41060</v>
      </c>
      <c r="E29" s="41" t="s">
        <v>157</v>
      </c>
      <c r="F29" s="41" t="s">
        <v>147</v>
      </c>
      <c r="G29" s="41" t="s">
        <v>148</v>
      </c>
      <c r="H29" s="39">
        <v>73</v>
      </c>
      <c r="I29" s="39">
        <v>209</v>
      </c>
    </row>
    <row r="30" spans="3:16" ht="18" thickBot="1" x14ac:dyDescent="0.35">
      <c r="D30" s="38">
        <v>41061</v>
      </c>
      <c r="E30" s="41" t="s">
        <v>153</v>
      </c>
      <c r="F30" s="41" t="s">
        <v>150</v>
      </c>
      <c r="G30" s="41" t="s">
        <v>148</v>
      </c>
      <c r="H30" s="39">
        <v>48</v>
      </c>
      <c r="I30" s="39">
        <v>524</v>
      </c>
      <c r="K30" s="43" t="s">
        <v>156</v>
      </c>
      <c r="L30" s="43"/>
      <c r="M30" s="43"/>
      <c r="N30" s="43"/>
      <c r="O30" s="43"/>
      <c r="P30" s="43"/>
    </row>
    <row r="31" spans="3:16" ht="18" thickBot="1" x14ac:dyDescent="0.35">
      <c r="D31" s="38">
        <v>41062</v>
      </c>
      <c r="E31" s="41" t="s">
        <v>157</v>
      </c>
      <c r="F31" s="41" t="s">
        <v>150</v>
      </c>
      <c r="G31" s="41" t="s">
        <v>149</v>
      </c>
      <c r="H31" s="39">
        <v>37</v>
      </c>
      <c r="I31" s="39">
        <v>432</v>
      </c>
      <c r="K31" s="46" t="s">
        <v>153</v>
      </c>
      <c r="L31" s="46"/>
      <c r="M31" s="46"/>
      <c r="N31" s="46"/>
      <c r="O31" s="49"/>
      <c r="P31" s="50"/>
    </row>
    <row r="32" spans="3:16" ht="18" thickBot="1" x14ac:dyDescent="0.35">
      <c r="D32" s="38">
        <v>41063</v>
      </c>
      <c r="E32" s="41" t="s">
        <v>157</v>
      </c>
      <c r="F32" s="41" t="s">
        <v>152</v>
      </c>
      <c r="G32" s="41" t="s">
        <v>155</v>
      </c>
      <c r="H32" s="39">
        <v>41</v>
      </c>
      <c r="I32" s="39">
        <v>792</v>
      </c>
      <c r="K32" s="46" t="s">
        <v>154</v>
      </c>
      <c r="L32" s="46"/>
      <c r="M32" s="46"/>
      <c r="N32" s="46"/>
      <c r="O32" s="49"/>
      <c r="P32" s="50"/>
    </row>
    <row r="33" spans="4:16" ht="18" thickBot="1" x14ac:dyDescent="0.35">
      <c r="D33" s="38">
        <v>41064</v>
      </c>
      <c r="E33" s="41" t="s">
        <v>157</v>
      </c>
      <c r="F33" s="41" t="s">
        <v>152</v>
      </c>
      <c r="G33" s="41" t="s">
        <v>151</v>
      </c>
      <c r="H33" s="39">
        <v>37</v>
      </c>
      <c r="I33" s="39">
        <v>858</v>
      </c>
      <c r="K33" s="46" t="s">
        <v>149</v>
      </c>
      <c r="L33" s="46"/>
      <c r="M33" s="46"/>
      <c r="N33" s="46"/>
      <c r="O33" s="44"/>
      <c r="P33" s="45"/>
    </row>
    <row r="34" spans="4:16" ht="17.25" x14ac:dyDescent="0.3">
      <c r="D34" s="38">
        <v>41065</v>
      </c>
      <c r="E34" s="41" t="s">
        <v>157</v>
      </c>
      <c r="F34" s="41" t="s">
        <v>152</v>
      </c>
      <c r="G34" s="41" t="s">
        <v>148</v>
      </c>
      <c r="H34" s="39">
        <v>35</v>
      </c>
      <c r="I34" s="39">
        <v>332</v>
      </c>
      <c r="J34" s="33"/>
      <c r="K34" s="12"/>
    </row>
    <row r="35" spans="4:16" ht="18" thickBot="1" x14ac:dyDescent="0.35">
      <c r="D35" s="38">
        <v>41066</v>
      </c>
      <c r="E35" s="41" t="s">
        <v>157</v>
      </c>
      <c r="F35" s="41" t="s">
        <v>152</v>
      </c>
      <c r="G35" s="41" t="s">
        <v>155</v>
      </c>
      <c r="H35" s="39">
        <v>42</v>
      </c>
      <c r="I35" s="39">
        <v>742</v>
      </c>
      <c r="J35" s="33"/>
      <c r="K35" s="43" t="s">
        <v>156</v>
      </c>
      <c r="L35" s="43"/>
      <c r="M35" s="43"/>
      <c r="N35" s="43"/>
      <c r="O35" s="43"/>
      <c r="P35" s="43"/>
    </row>
    <row r="36" spans="4:16" ht="18" thickBot="1" x14ac:dyDescent="0.35">
      <c r="D36" s="38">
        <v>41067</v>
      </c>
      <c r="E36" s="41" t="s">
        <v>157</v>
      </c>
      <c r="F36" s="41" t="s">
        <v>150</v>
      </c>
      <c r="G36" s="41" t="s">
        <v>149</v>
      </c>
      <c r="H36" s="39">
        <v>53</v>
      </c>
      <c r="I36" s="39">
        <v>980</v>
      </c>
      <c r="K36" s="46" t="s">
        <v>157</v>
      </c>
      <c r="L36" s="46"/>
      <c r="M36" s="46"/>
      <c r="N36" s="46"/>
      <c r="O36" s="49"/>
      <c r="P36" s="50"/>
    </row>
    <row r="37" spans="4:16" ht="18" thickBot="1" x14ac:dyDescent="0.35">
      <c r="D37" s="38">
        <v>41068</v>
      </c>
      <c r="E37" s="41" t="s">
        <v>157</v>
      </c>
      <c r="F37" s="41" t="s">
        <v>152</v>
      </c>
      <c r="G37" s="41" t="s">
        <v>148</v>
      </c>
      <c r="H37" s="39">
        <v>52</v>
      </c>
      <c r="I37" s="39">
        <v>358</v>
      </c>
      <c r="K37" s="46" t="s">
        <v>152</v>
      </c>
      <c r="L37" s="46"/>
      <c r="M37" s="46"/>
      <c r="N37" s="46"/>
      <c r="O37" s="49"/>
      <c r="P37" s="50"/>
    </row>
    <row r="38" spans="4:16" ht="18" thickBot="1" x14ac:dyDescent="0.35">
      <c r="D38" s="38">
        <v>41069</v>
      </c>
      <c r="E38" s="41" t="s">
        <v>157</v>
      </c>
      <c r="F38" s="41" t="s">
        <v>150</v>
      </c>
      <c r="G38" s="41" t="s">
        <v>148</v>
      </c>
      <c r="H38" s="39">
        <v>56</v>
      </c>
      <c r="I38" s="39">
        <v>875</v>
      </c>
      <c r="K38" s="46" t="s">
        <v>155</v>
      </c>
      <c r="L38" s="46"/>
      <c r="M38" s="46"/>
      <c r="N38" s="46"/>
      <c r="O38" s="44"/>
      <c r="P38" s="45"/>
    </row>
  </sheetData>
  <mergeCells count="20">
    <mergeCell ref="K36:N36"/>
    <mergeCell ref="O36:P38"/>
    <mergeCell ref="K37:N37"/>
    <mergeCell ref="K38:N38"/>
    <mergeCell ref="K31:N31"/>
    <mergeCell ref="O31:P33"/>
    <mergeCell ref="K32:N32"/>
    <mergeCell ref="K33:N33"/>
    <mergeCell ref="K35:P35"/>
    <mergeCell ref="K26:N26"/>
    <mergeCell ref="O26:P28"/>
    <mergeCell ref="K27:N27"/>
    <mergeCell ref="K28:N28"/>
    <mergeCell ref="K30:P30"/>
    <mergeCell ref="K25:P25"/>
    <mergeCell ref="K21:N21"/>
    <mergeCell ref="K22:N22"/>
    <mergeCell ref="K20:P20"/>
    <mergeCell ref="K23:N23"/>
    <mergeCell ref="O21:P23"/>
  </mergeCells>
  <conditionalFormatting sqref="D9">
    <cfRule type="duplicateValues" dxfId="35" priority="2"/>
    <cfRule type="duplicateValues" dxfId="34" priority="3"/>
    <cfRule type="duplicateValues" dxfId="33" priority="4"/>
    <cfRule type="duplicateValues" dxfId="32" priority="5"/>
    <cfRule type="duplicateValues" dxfId="31" priority="6"/>
  </conditionalFormatting>
  <conditionalFormatting sqref="D9">
    <cfRule type="duplicateValues" dxfId="30" priority="1"/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8:P35"/>
  <sheetViews>
    <sheetView showGridLines="0" zoomScaleNormal="100" workbookViewId="0"/>
  </sheetViews>
  <sheetFormatPr baseColWidth="10" defaultRowHeight="15" x14ac:dyDescent="0.25"/>
  <cols>
    <col min="1" max="1" width="8.7109375" style="4" customWidth="1"/>
    <col min="2" max="2" width="3.28515625" customWidth="1"/>
    <col min="4" max="4" width="12" customWidth="1"/>
    <col min="5" max="5" width="17.28515625" bestFit="1" customWidth="1"/>
    <col min="6" max="6" width="15.28515625" customWidth="1"/>
    <col min="7" max="7" width="13.42578125" customWidth="1"/>
    <col min="8" max="8" width="10.140625" customWidth="1"/>
    <col min="9" max="9" width="16.85546875" bestFit="1" customWidth="1"/>
    <col min="10" max="10" width="15.7109375" customWidth="1"/>
    <col min="12" max="12" width="18" bestFit="1" customWidth="1"/>
    <col min="13" max="13" width="11.85546875" bestFit="1" customWidth="1"/>
    <col min="14" max="14" width="9.7109375" bestFit="1" customWidth="1"/>
    <col min="15" max="15" width="10.28515625" bestFit="1" customWidth="1"/>
  </cols>
  <sheetData>
    <row r="8" spans="3:16" x14ac:dyDescent="0.25">
      <c r="L8" s="14"/>
    </row>
    <row r="9" spans="3:16" ht="36.75" customHeight="1" thickBot="1" x14ac:dyDescent="0.3">
      <c r="C9" s="3" t="s">
        <v>58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3:16" ht="15.75" thickTop="1" x14ac:dyDescent="0.25">
      <c r="C10" s="1"/>
    </row>
    <row r="11" spans="3:16" ht="20.25" x14ac:dyDescent="0.3">
      <c r="G11" s="7" t="s">
        <v>158</v>
      </c>
    </row>
    <row r="12" spans="3:16" ht="7.5" customHeight="1" x14ac:dyDescent="0.25"/>
    <row r="13" spans="3:16" ht="17.25" x14ac:dyDescent="0.3">
      <c r="C13" s="8" t="s">
        <v>0</v>
      </c>
      <c r="D13" s="10" t="s">
        <v>159</v>
      </c>
    </row>
    <row r="15" spans="3:16" ht="17.25" x14ac:dyDescent="0.3">
      <c r="C15" s="8" t="s">
        <v>1</v>
      </c>
      <c r="D15" s="11"/>
    </row>
    <row r="17" spans="3:16" ht="17.25" x14ac:dyDescent="0.3">
      <c r="C17" s="8" t="s">
        <v>2</v>
      </c>
      <c r="D17" s="10" t="s">
        <v>112</v>
      </c>
      <c r="I17" s="33"/>
      <c r="J17" s="8" t="s">
        <v>3</v>
      </c>
      <c r="K17" s="10" t="s">
        <v>125</v>
      </c>
    </row>
    <row r="18" spans="3:16" x14ac:dyDescent="0.25">
      <c r="I18" s="33"/>
    </row>
    <row r="19" spans="3:16" ht="17.25" x14ac:dyDescent="0.25">
      <c r="D19" s="35" t="s">
        <v>102</v>
      </c>
      <c r="E19" s="35" t="s">
        <v>106</v>
      </c>
      <c r="F19" s="35" t="s">
        <v>103</v>
      </c>
      <c r="G19" s="35" t="s">
        <v>104</v>
      </c>
      <c r="H19" s="35" t="s">
        <v>121</v>
      </c>
      <c r="K19" s="35" t="s">
        <v>102</v>
      </c>
      <c r="L19" s="35" t="s">
        <v>106</v>
      </c>
      <c r="M19" s="35" t="s">
        <v>122</v>
      </c>
      <c r="N19" s="35" t="s">
        <v>123</v>
      </c>
      <c r="O19" s="35" t="s">
        <v>124</v>
      </c>
    </row>
    <row r="20" spans="3:16" ht="16.5" x14ac:dyDescent="0.3">
      <c r="D20" s="6" t="s">
        <v>105</v>
      </c>
      <c r="E20" s="28" t="s">
        <v>107</v>
      </c>
      <c r="F20" s="24">
        <v>5</v>
      </c>
      <c r="G20" s="24">
        <v>2</v>
      </c>
      <c r="H20" s="24"/>
      <c r="K20" s="6" t="s">
        <v>126</v>
      </c>
      <c r="L20" s="28" t="s">
        <v>107</v>
      </c>
      <c r="M20" s="24">
        <v>70</v>
      </c>
      <c r="N20" s="24">
        <v>40</v>
      </c>
      <c r="O20" s="24">
        <v>43</v>
      </c>
    </row>
    <row r="21" spans="3:16" ht="16.5" x14ac:dyDescent="0.3">
      <c r="D21" s="6"/>
      <c r="E21" s="28" t="s">
        <v>108</v>
      </c>
      <c r="F21" s="24"/>
      <c r="G21" s="24">
        <v>4</v>
      </c>
      <c r="H21" s="24"/>
      <c r="K21" s="6" t="s">
        <v>127</v>
      </c>
      <c r="L21" s="28" t="s">
        <v>108</v>
      </c>
      <c r="M21" s="24">
        <v>60</v>
      </c>
      <c r="N21" s="24"/>
      <c r="O21" s="24">
        <v>50</v>
      </c>
    </row>
    <row r="22" spans="3:16" ht="15.75" customHeight="1" x14ac:dyDescent="0.3">
      <c r="D22" s="6" t="s">
        <v>114</v>
      </c>
      <c r="E22" s="28" t="s">
        <v>113</v>
      </c>
      <c r="F22" s="24">
        <v>5</v>
      </c>
      <c r="G22" s="24">
        <v>2</v>
      </c>
      <c r="H22" s="24">
        <v>2</v>
      </c>
      <c r="K22" s="6"/>
      <c r="L22" s="28" t="s">
        <v>113</v>
      </c>
      <c r="M22" s="24">
        <v>5</v>
      </c>
      <c r="N22" s="24">
        <v>2</v>
      </c>
      <c r="O22" s="24"/>
    </row>
    <row r="23" spans="3:16" ht="16.5" x14ac:dyDescent="0.3">
      <c r="D23" s="6" t="s">
        <v>115</v>
      </c>
      <c r="E23" s="28" t="s">
        <v>109</v>
      </c>
      <c r="F23" s="24"/>
      <c r="G23" s="24"/>
      <c r="H23" s="24">
        <v>15</v>
      </c>
      <c r="K23" s="6" t="s">
        <v>129</v>
      </c>
      <c r="L23" s="28" t="s">
        <v>109</v>
      </c>
      <c r="M23" s="24"/>
      <c r="N23" s="24"/>
      <c r="O23" s="24">
        <v>73</v>
      </c>
    </row>
    <row r="24" spans="3:16" ht="16.5" x14ac:dyDescent="0.3">
      <c r="D24" s="6"/>
      <c r="E24" s="28" t="s">
        <v>110</v>
      </c>
      <c r="F24" s="24">
        <v>12</v>
      </c>
      <c r="G24" s="24">
        <v>5</v>
      </c>
      <c r="H24" s="24">
        <v>20</v>
      </c>
      <c r="K24" s="6" t="s">
        <v>128</v>
      </c>
      <c r="L24" s="28" t="s">
        <v>110</v>
      </c>
      <c r="M24" s="24"/>
      <c r="N24" s="24">
        <v>5</v>
      </c>
      <c r="O24" s="24">
        <v>60</v>
      </c>
    </row>
    <row r="25" spans="3:16" ht="16.5" x14ac:dyDescent="0.3">
      <c r="D25" s="6" t="s">
        <v>116</v>
      </c>
      <c r="E25" s="28" t="s">
        <v>111</v>
      </c>
      <c r="F25" s="24">
        <v>5</v>
      </c>
      <c r="G25" s="24">
        <v>3</v>
      </c>
      <c r="H25" s="24">
        <v>11</v>
      </c>
      <c r="K25" s="6"/>
      <c r="L25" s="28" t="s">
        <v>111</v>
      </c>
      <c r="M25" s="24">
        <v>31</v>
      </c>
      <c r="N25" s="24">
        <v>310</v>
      </c>
      <c r="O25" s="24">
        <v>36</v>
      </c>
    </row>
    <row r="26" spans="3:16" ht="16.5" x14ac:dyDescent="0.3">
      <c r="D26" s="6"/>
      <c r="E26" s="28"/>
      <c r="F26" s="24"/>
      <c r="G26" s="24"/>
      <c r="H26" s="24"/>
      <c r="K26" s="6"/>
      <c r="L26" s="28"/>
      <c r="M26" s="24"/>
      <c r="N26" s="24"/>
      <c r="O26" s="24"/>
    </row>
    <row r="27" spans="3:16" ht="17.25" x14ac:dyDescent="0.3">
      <c r="D27" s="30" t="s">
        <v>160</v>
      </c>
      <c r="E27" s="31"/>
      <c r="F27" s="32"/>
      <c r="G27" s="32"/>
      <c r="H27" s="34"/>
      <c r="K27" s="30" t="s">
        <v>164</v>
      </c>
      <c r="L27" s="31"/>
      <c r="M27" s="32"/>
      <c r="N27" s="32"/>
      <c r="O27" s="34"/>
      <c r="P27" s="18"/>
    </row>
    <row r="28" spans="3:16" ht="17.25" x14ac:dyDescent="0.3">
      <c r="D28" s="30" t="s">
        <v>161</v>
      </c>
      <c r="E28" s="31"/>
      <c r="F28" s="32"/>
      <c r="G28" s="32"/>
      <c r="H28" s="29"/>
      <c r="K28" s="30" t="s">
        <v>117</v>
      </c>
      <c r="L28" s="31"/>
      <c r="M28" s="32"/>
      <c r="N28" s="32"/>
      <c r="O28" s="29"/>
      <c r="P28" s="18"/>
    </row>
    <row r="29" spans="3:16" ht="17.25" x14ac:dyDescent="0.3">
      <c r="D29" s="30" t="s">
        <v>162</v>
      </c>
      <c r="E29" s="31"/>
      <c r="F29" s="32"/>
      <c r="G29" s="32"/>
      <c r="H29" s="29"/>
      <c r="K29" s="30" t="s">
        <v>118</v>
      </c>
      <c r="L29" s="31"/>
      <c r="M29" s="32"/>
      <c r="N29" s="32"/>
      <c r="O29" s="29"/>
      <c r="P29" s="18"/>
    </row>
    <row r="30" spans="3:16" ht="17.25" x14ac:dyDescent="0.3">
      <c r="D30" s="30" t="s">
        <v>163</v>
      </c>
      <c r="E30" s="31"/>
      <c r="F30" s="32"/>
      <c r="G30" s="32"/>
      <c r="H30" s="29"/>
      <c r="K30" s="30" t="s">
        <v>119</v>
      </c>
      <c r="L30" s="31"/>
      <c r="M30" s="32"/>
      <c r="N30" s="32"/>
      <c r="O30" s="29"/>
      <c r="P30" s="18"/>
    </row>
    <row r="34" spans="4:10" x14ac:dyDescent="0.25">
      <c r="D34" s="51"/>
      <c r="E34" s="51"/>
      <c r="I34" s="51"/>
      <c r="J34" s="51"/>
    </row>
    <row r="35" spans="4:10" x14ac:dyDescent="0.25">
      <c r="D35" s="51"/>
      <c r="E35" s="51"/>
      <c r="I35" s="51"/>
      <c r="J35" s="51"/>
    </row>
  </sheetData>
  <mergeCells count="4">
    <mergeCell ref="D34:E34"/>
    <mergeCell ref="I34:J34"/>
    <mergeCell ref="D35:E35"/>
    <mergeCell ref="I35:J35"/>
  </mergeCells>
  <conditionalFormatting sqref="D9">
    <cfRule type="duplicateValues" dxfId="29" priority="2"/>
    <cfRule type="duplicateValues" dxfId="28" priority="3"/>
    <cfRule type="duplicateValues" dxfId="27" priority="4"/>
    <cfRule type="duplicateValues" dxfId="26" priority="5"/>
    <cfRule type="duplicateValues" dxfId="25" priority="6"/>
  </conditionalFormatting>
  <conditionalFormatting sqref="D9">
    <cfRule type="duplicateValues" dxfId="24" priority="1"/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8"/>
  <dimension ref="A8:T59"/>
  <sheetViews>
    <sheetView showGridLines="0" workbookViewId="0"/>
  </sheetViews>
  <sheetFormatPr baseColWidth="10" defaultRowHeight="15" x14ac:dyDescent="0.25"/>
  <cols>
    <col min="1" max="1" width="8.7109375" style="4" customWidth="1"/>
    <col min="2" max="2" width="3.28515625" customWidth="1"/>
    <col min="4" max="4" width="30.140625" customWidth="1"/>
    <col min="5" max="5" width="10.28515625" bestFit="1" customWidth="1"/>
    <col min="6" max="7" width="9.140625" customWidth="1"/>
    <col min="8" max="8" width="10.7109375" bestFit="1" customWidth="1"/>
    <col min="9" max="10" width="9.140625" customWidth="1"/>
    <col min="11" max="11" width="9" bestFit="1" customWidth="1"/>
    <col min="12" max="12" width="12.28515625" bestFit="1" customWidth="1"/>
    <col min="13" max="13" width="5" customWidth="1"/>
    <col min="19" max="19" width="15.85546875" customWidth="1"/>
  </cols>
  <sheetData>
    <row r="8" spans="3:16" x14ac:dyDescent="0.25">
      <c r="K8" s="14"/>
    </row>
    <row r="9" spans="3:16" ht="36.75" customHeight="1" thickBot="1" x14ac:dyDescent="0.3">
      <c r="C9" s="3" t="s">
        <v>58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3:16" ht="15.75" thickTop="1" x14ac:dyDescent="0.25">
      <c r="C10" s="1"/>
    </row>
    <row r="11" spans="3:16" ht="20.25" x14ac:dyDescent="0.3">
      <c r="G11" s="7" t="s">
        <v>165</v>
      </c>
    </row>
    <row r="13" spans="3:16" ht="17.25" x14ac:dyDescent="0.3">
      <c r="C13" s="8" t="s">
        <v>0</v>
      </c>
      <c r="D13" s="10" t="s">
        <v>166</v>
      </c>
    </row>
    <row r="15" spans="3:16" ht="17.25" x14ac:dyDescent="0.3">
      <c r="C15" s="8" t="s">
        <v>1</v>
      </c>
      <c r="D15" s="11"/>
    </row>
    <row r="17" spans="3:20" ht="15.75" x14ac:dyDescent="0.25">
      <c r="C17" s="8" t="s">
        <v>2</v>
      </c>
    </row>
    <row r="18" spans="3:20" ht="17.25" x14ac:dyDescent="0.3">
      <c r="D18" s="9" t="s">
        <v>4</v>
      </c>
    </row>
    <row r="19" spans="3:20" ht="17.25" x14ac:dyDescent="0.3">
      <c r="D19" s="9" t="s">
        <v>5</v>
      </c>
    </row>
    <row r="20" spans="3:20" ht="30" customHeight="1" x14ac:dyDescent="0.25">
      <c r="D20" s="13" t="s">
        <v>6</v>
      </c>
      <c r="E20" s="13" t="s">
        <v>53</v>
      </c>
      <c r="F20" s="13" t="s">
        <v>7</v>
      </c>
      <c r="G20" s="13" t="s">
        <v>8</v>
      </c>
      <c r="H20" s="13" t="s">
        <v>9</v>
      </c>
      <c r="I20" s="13" t="s">
        <v>10</v>
      </c>
      <c r="J20" s="13" t="s">
        <v>11</v>
      </c>
      <c r="K20" s="17" t="s">
        <v>12</v>
      </c>
      <c r="L20" s="17" t="s">
        <v>13</v>
      </c>
      <c r="T20" s="20"/>
    </row>
    <row r="21" spans="3:20" ht="17.25" x14ac:dyDescent="0.3">
      <c r="D21" s="9" t="s">
        <v>52</v>
      </c>
      <c r="E21" s="19" t="s">
        <v>44</v>
      </c>
      <c r="F21" s="19" t="s">
        <v>47</v>
      </c>
      <c r="G21" s="19" t="s">
        <v>47</v>
      </c>
      <c r="H21" s="19" t="s">
        <v>51</v>
      </c>
      <c r="I21" s="9">
        <v>1300</v>
      </c>
      <c r="J21" s="9">
        <v>0</v>
      </c>
      <c r="K21" s="9">
        <v>0</v>
      </c>
      <c r="L21" s="9">
        <v>450</v>
      </c>
      <c r="N21" s="43" t="s">
        <v>167</v>
      </c>
      <c r="O21" s="43"/>
      <c r="P21" s="43"/>
      <c r="Q21" s="43"/>
      <c r="R21" s="43"/>
      <c r="S21" s="43"/>
      <c r="T21" s="21"/>
    </row>
    <row r="22" spans="3:20" ht="18" thickBot="1" x14ac:dyDescent="0.35">
      <c r="D22" s="9" t="s">
        <v>15</v>
      </c>
      <c r="E22" s="19" t="s">
        <v>45</v>
      </c>
      <c r="F22" s="19" t="s">
        <v>47</v>
      </c>
      <c r="G22" s="19" t="s">
        <v>50</v>
      </c>
      <c r="H22" s="19" t="s">
        <v>46</v>
      </c>
      <c r="I22" s="9">
        <v>1500</v>
      </c>
      <c r="J22" s="9">
        <v>1</v>
      </c>
      <c r="K22" s="9">
        <v>1</v>
      </c>
      <c r="L22" s="9">
        <v>480</v>
      </c>
      <c r="N22" s="52"/>
      <c r="O22" s="53"/>
      <c r="P22" s="53"/>
      <c r="Q22" s="53"/>
      <c r="R22" s="53"/>
      <c r="S22" s="54"/>
      <c r="T22" s="21"/>
    </row>
    <row r="23" spans="3:20" ht="15.75" customHeight="1" x14ac:dyDescent="0.3">
      <c r="D23" s="9" t="s">
        <v>16</v>
      </c>
      <c r="E23" s="19" t="s">
        <v>44</v>
      </c>
      <c r="F23" s="19" t="s">
        <v>47</v>
      </c>
      <c r="G23" s="19" t="s">
        <v>50</v>
      </c>
      <c r="H23" s="19" t="s">
        <v>51</v>
      </c>
      <c r="I23" s="9">
        <v>2000</v>
      </c>
      <c r="J23" s="9">
        <v>1</v>
      </c>
      <c r="K23" s="9">
        <v>0</v>
      </c>
      <c r="L23" s="9">
        <v>250</v>
      </c>
      <c r="T23" s="21"/>
    </row>
    <row r="24" spans="3:20" ht="18" customHeight="1" x14ac:dyDescent="0.3">
      <c r="D24" s="9" t="s">
        <v>17</v>
      </c>
      <c r="E24" s="19" t="s">
        <v>45</v>
      </c>
      <c r="F24" s="19" t="s">
        <v>48</v>
      </c>
      <c r="G24" s="19" t="s">
        <v>50</v>
      </c>
      <c r="H24" s="19" t="s">
        <v>46</v>
      </c>
      <c r="I24" s="9">
        <v>1500</v>
      </c>
      <c r="J24" s="9">
        <v>2</v>
      </c>
      <c r="K24" s="9">
        <v>3</v>
      </c>
      <c r="L24" s="9">
        <v>480</v>
      </c>
      <c r="N24" s="43" t="s">
        <v>168</v>
      </c>
      <c r="O24" s="43"/>
      <c r="P24" s="43"/>
      <c r="Q24" s="43"/>
      <c r="R24" s="43"/>
      <c r="S24" s="43"/>
      <c r="T24" s="21"/>
    </row>
    <row r="25" spans="3:20" ht="18" thickBot="1" x14ac:dyDescent="0.35">
      <c r="D25" s="9" t="s">
        <v>18</v>
      </c>
      <c r="E25" s="19" t="s">
        <v>44</v>
      </c>
      <c r="F25" s="19" t="s">
        <v>47</v>
      </c>
      <c r="G25" s="19" t="s">
        <v>50</v>
      </c>
      <c r="H25" s="19" t="s">
        <v>51</v>
      </c>
      <c r="I25" s="9">
        <v>2100</v>
      </c>
      <c r="J25" s="9">
        <v>1</v>
      </c>
      <c r="K25" s="9">
        <v>2</v>
      </c>
      <c r="L25" s="9">
        <v>420</v>
      </c>
      <c r="N25" s="52"/>
      <c r="O25" s="53"/>
      <c r="P25" s="53"/>
      <c r="Q25" s="53"/>
      <c r="R25" s="53"/>
      <c r="S25" s="54"/>
      <c r="T25" s="21"/>
    </row>
    <row r="26" spans="3:20" ht="17.25" x14ac:dyDescent="0.3">
      <c r="D26" s="9" t="s">
        <v>19</v>
      </c>
      <c r="E26" s="19" t="s">
        <v>46</v>
      </c>
      <c r="F26" s="19" t="s">
        <v>48</v>
      </c>
      <c r="G26" s="19" t="s">
        <v>50</v>
      </c>
      <c r="H26" s="19" t="s">
        <v>46</v>
      </c>
      <c r="I26" s="9">
        <v>1200</v>
      </c>
      <c r="J26" s="9">
        <v>2</v>
      </c>
      <c r="K26" s="9">
        <v>3</v>
      </c>
      <c r="L26" s="9">
        <v>480</v>
      </c>
      <c r="T26" s="21"/>
    </row>
    <row r="27" spans="3:20" ht="18" customHeight="1" x14ac:dyDescent="0.3">
      <c r="D27" s="9" t="s">
        <v>20</v>
      </c>
      <c r="E27" s="19" t="s">
        <v>45</v>
      </c>
      <c r="F27" s="19" t="s">
        <v>47</v>
      </c>
      <c r="G27" s="19" t="s">
        <v>50</v>
      </c>
      <c r="H27" s="19" t="s">
        <v>51</v>
      </c>
      <c r="I27" s="9">
        <v>1500</v>
      </c>
      <c r="J27" s="9">
        <v>0</v>
      </c>
      <c r="K27" s="9">
        <v>2</v>
      </c>
      <c r="L27" s="9">
        <v>410</v>
      </c>
      <c r="N27" s="43" t="s">
        <v>169</v>
      </c>
      <c r="O27" s="43"/>
      <c r="P27" s="43"/>
      <c r="Q27" s="43"/>
      <c r="R27" s="43"/>
      <c r="S27" s="43"/>
      <c r="T27" s="21"/>
    </row>
    <row r="28" spans="3:20" ht="18" customHeight="1" thickBot="1" x14ac:dyDescent="0.35">
      <c r="D28" s="9" t="s">
        <v>21</v>
      </c>
      <c r="E28" s="19" t="s">
        <v>44</v>
      </c>
      <c r="F28" s="19" t="s">
        <v>49</v>
      </c>
      <c r="G28" s="19" t="s">
        <v>47</v>
      </c>
      <c r="H28" s="19" t="s">
        <v>46</v>
      </c>
      <c r="I28" s="9">
        <v>1200</v>
      </c>
      <c r="J28" s="9">
        <v>1</v>
      </c>
      <c r="K28" s="9">
        <v>4</v>
      </c>
      <c r="L28" s="9">
        <v>450</v>
      </c>
      <c r="N28" s="52"/>
      <c r="O28" s="53"/>
      <c r="P28" s="53"/>
      <c r="Q28" s="53"/>
      <c r="R28" s="53"/>
      <c r="S28" s="54"/>
      <c r="T28" s="21"/>
    </row>
    <row r="29" spans="3:20" ht="17.25" x14ac:dyDescent="0.3">
      <c r="D29" s="9" t="s">
        <v>22</v>
      </c>
      <c r="E29" s="19" t="s">
        <v>45</v>
      </c>
      <c r="F29" s="19" t="s">
        <v>48</v>
      </c>
      <c r="G29" s="19" t="s">
        <v>47</v>
      </c>
      <c r="H29" s="19" t="s">
        <v>51</v>
      </c>
      <c r="I29" s="9">
        <v>1500</v>
      </c>
      <c r="J29" s="9">
        <v>1</v>
      </c>
      <c r="K29" s="9">
        <v>8</v>
      </c>
      <c r="L29" s="9">
        <v>320</v>
      </c>
    </row>
    <row r="30" spans="3:20" ht="17.25" x14ac:dyDescent="0.3">
      <c r="D30" s="9" t="s">
        <v>23</v>
      </c>
      <c r="E30" s="19" t="s">
        <v>46</v>
      </c>
      <c r="F30" s="19" t="s">
        <v>49</v>
      </c>
      <c r="G30" s="19" t="s">
        <v>47</v>
      </c>
      <c r="H30" s="19" t="s">
        <v>46</v>
      </c>
      <c r="I30" s="9">
        <v>2500</v>
      </c>
      <c r="J30" s="9">
        <v>0</v>
      </c>
      <c r="K30" s="9">
        <v>1</v>
      </c>
      <c r="L30" s="9">
        <v>150</v>
      </c>
      <c r="N30" s="43" t="s">
        <v>171</v>
      </c>
      <c r="O30" s="43"/>
      <c r="P30" s="43"/>
      <c r="Q30" s="43"/>
      <c r="R30" s="43"/>
      <c r="S30" s="43"/>
    </row>
    <row r="31" spans="3:20" ht="18" thickBot="1" x14ac:dyDescent="0.35">
      <c r="D31" s="9" t="s">
        <v>24</v>
      </c>
      <c r="E31" s="19" t="s">
        <v>44</v>
      </c>
      <c r="F31" s="19" t="s">
        <v>47</v>
      </c>
      <c r="G31" s="19" t="s">
        <v>50</v>
      </c>
      <c r="H31" s="19" t="s">
        <v>51</v>
      </c>
      <c r="I31" s="9">
        <v>3000</v>
      </c>
      <c r="J31" s="9">
        <v>1</v>
      </c>
      <c r="K31" s="9">
        <v>0</v>
      </c>
      <c r="L31" s="9">
        <v>250</v>
      </c>
      <c r="N31" s="52"/>
      <c r="O31" s="53"/>
      <c r="P31" s="53"/>
      <c r="Q31" s="53"/>
      <c r="R31" s="53"/>
      <c r="S31" s="54"/>
    </row>
    <row r="32" spans="3:20" ht="17.25" x14ac:dyDescent="0.3">
      <c r="D32" s="9" t="s">
        <v>25</v>
      </c>
      <c r="E32" s="19" t="s">
        <v>44</v>
      </c>
      <c r="F32" s="19" t="s">
        <v>48</v>
      </c>
      <c r="G32" s="19" t="s">
        <v>50</v>
      </c>
      <c r="H32" s="19" t="s">
        <v>51</v>
      </c>
      <c r="I32" s="9">
        <v>1500</v>
      </c>
      <c r="J32" s="9">
        <v>0</v>
      </c>
      <c r="K32" s="9">
        <v>0</v>
      </c>
      <c r="L32" s="9">
        <v>320</v>
      </c>
    </row>
    <row r="33" spans="4:19" ht="17.25" x14ac:dyDescent="0.3">
      <c r="D33" s="9" t="s">
        <v>26</v>
      </c>
      <c r="E33" s="19" t="s">
        <v>45</v>
      </c>
      <c r="F33" s="19" t="s">
        <v>47</v>
      </c>
      <c r="G33" s="19" t="s">
        <v>47</v>
      </c>
      <c r="H33" s="19" t="s">
        <v>51</v>
      </c>
      <c r="I33" s="9">
        <v>1500</v>
      </c>
      <c r="J33" s="9">
        <v>0</v>
      </c>
      <c r="K33" s="9">
        <v>2</v>
      </c>
      <c r="L33" s="9">
        <v>420</v>
      </c>
      <c r="N33" s="43" t="s">
        <v>170</v>
      </c>
      <c r="O33" s="43"/>
      <c r="P33" s="43"/>
      <c r="Q33" s="43"/>
      <c r="R33" s="43"/>
      <c r="S33" s="43"/>
    </row>
    <row r="34" spans="4:19" ht="18" thickBot="1" x14ac:dyDescent="0.35">
      <c r="D34" s="9" t="s">
        <v>27</v>
      </c>
      <c r="E34" s="19" t="s">
        <v>46</v>
      </c>
      <c r="F34" s="19" t="s">
        <v>48</v>
      </c>
      <c r="G34" s="19" t="s">
        <v>50</v>
      </c>
      <c r="H34" s="19" t="s">
        <v>46</v>
      </c>
      <c r="I34" s="9">
        <v>2000</v>
      </c>
      <c r="J34" s="9">
        <v>0</v>
      </c>
      <c r="K34" s="9">
        <v>0</v>
      </c>
      <c r="L34" s="9">
        <v>180</v>
      </c>
      <c r="N34" s="52"/>
      <c r="O34" s="53"/>
      <c r="P34" s="53"/>
      <c r="Q34" s="53"/>
      <c r="R34" s="53"/>
      <c r="S34" s="54"/>
    </row>
    <row r="35" spans="4:19" ht="17.25" x14ac:dyDescent="0.3">
      <c r="D35" s="9" t="s">
        <v>28</v>
      </c>
      <c r="E35" s="19" t="s">
        <v>46</v>
      </c>
      <c r="F35" s="19" t="s">
        <v>47</v>
      </c>
      <c r="G35" s="19" t="s">
        <v>50</v>
      </c>
      <c r="H35" s="19" t="s">
        <v>46</v>
      </c>
      <c r="I35" s="9">
        <v>1800</v>
      </c>
      <c r="J35" s="9">
        <v>0</v>
      </c>
      <c r="K35" s="9">
        <v>1</v>
      </c>
      <c r="L35" s="9">
        <v>430</v>
      </c>
    </row>
    <row r="36" spans="4:19" ht="17.25" x14ac:dyDescent="0.3">
      <c r="D36" s="9" t="s">
        <v>29</v>
      </c>
      <c r="E36" s="19" t="s">
        <v>46</v>
      </c>
      <c r="F36" s="19" t="s">
        <v>47</v>
      </c>
      <c r="G36" s="19" t="s">
        <v>47</v>
      </c>
      <c r="H36" s="19" t="s">
        <v>51</v>
      </c>
      <c r="I36" s="9">
        <v>1800</v>
      </c>
      <c r="J36" s="9">
        <v>0</v>
      </c>
      <c r="K36" s="9">
        <v>0</v>
      </c>
      <c r="L36" s="9">
        <v>180</v>
      </c>
    </row>
    <row r="37" spans="4:19" ht="17.25" x14ac:dyDescent="0.3">
      <c r="D37" s="9" t="s">
        <v>30</v>
      </c>
      <c r="E37" s="19" t="s">
        <v>46</v>
      </c>
      <c r="F37" s="19" t="s">
        <v>48</v>
      </c>
      <c r="G37" s="19" t="s">
        <v>50</v>
      </c>
      <c r="H37" s="19" t="s">
        <v>46</v>
      </c>
      <c r="I37" s="9">
        <v>1500</v>
      </c>
      <c r="J37" s="9">
        <v>2</v>
      </c>
      <c r="K37" s="9">
        <v>5</v>
      </c>
      <c r="L37" s="9">
        <v>250</v>
      </c>
    </row>
    <row r="38" spans="4:19" ht="17.25" x14ac:dyDescent="0.3">
      <c r="D38" s="9" t="s">
        <v>31</v>
      </c>
      <c r="E38" s="19" t="s">
        <v>44</v>
      </c>
      <c r="F38" s="19" t="s">
        <v>48</v>
      </c>
      <c r="G38" s="19" t="s">
        <v>50</v>
      </c>
      <c r="H38" s="19" t="s">
        <v>51</v>
      </c>
      <c r="I38" s="9">
        <v>2000</v>
      </c>
      <c r="J38" s="9">
        <v>1</v>
      </c>
      <c r="K38" s="9">
        <v>10</v>
      </c>
      <c r="L38" s="9">
        <v>350</v>
      </c>
    </row>
    <row r="39" spans="4:19" ht="17.25" x14ac:dyDescent="0.3">
      <c r="D39" s="9" t="s">
        <v>32</v>
      </c>
      <c r="E39" s="19" t="s">
        <v>45</v>
      </c>
      <c r="F39" s="19" t="s">
        <v>49</v>
      </c>
      <c r="G39" s="19" t="s">
        <v>47</v>
      </c>
      <c r="H39" s="19" t="s">
        <v>46</v>
      </c>
      <c r="I39" s="9">
        <v>2000</v>
      </c>
      <c r="J39" s="9">
        <v>2</v>
      </c>
      <c r="K39" s="9">
        <v>0</v>
      </c>
      <c r="L39" s="9">
        <v>420</v>
      </c>
    </row>
    <row r="40" spans="4:19" ht="17.25" x14ac:dyDescent="0.3">
      <c r="D40" s="9" t="s">
        <v>33</v>
      </c>
      <c r="E40" s="19" t="s">
        <v>44</v>
      </c>
      <c r="F40" s="19" t="s">
        <v>47</v>
      </c>
      <c r="G40" s="19" t="s">
        <v>47</v>
      </c>
      <c r="H40" s="19" t="s">
        <v>46</v>
      </c>
      <c r="I40" s="9">
        <v>1500</v>
      </c>
      <c r="J40" s="9">
        <v>5</v>
      </c>
      <c r="K40" s="9">
        <v>2</v>
      </c>
      <c r="L40" s="9">
        <v>510</v>
      </c>
    </row>
    <row r="41" spans="4:19" ht="17.25" x14ac:dyDescent="0.3">
      <c r="D41" s="9" t="s">
        <v>34</v>
      </c>
      <c r="E41" s="19" t="s">
        <v>45</v>
      </c>
      <c r="F41" s="19" t="s">
        <v>49</v>
      </c>
      <c r="G41" s="19" t="s">
        <v>50</v>
      </c>
      <c r="H41" s="19" t="s">
        <v>51</v>
      </c>
      <c r="I41" s="9">
        <v>1500</v>
      </c>
      <c r="J41" s="9">
        <v>3</v>
      </c>
      <c r="K41" s="9">
        <v>1</v>
      </c>
      <c r="L41" s="9">
        <v>430</v>
      </c>
    </row>
    <row r="42" spans="4:19" ht="17.25" x14ac:dyDescent="0.3">
      <c r="D42" s="9" t="s">
        <v>35</v>
      </c>
      <c r="E42" s="19" t="s">
        <v>45</v>
      </c>
      <c r="F42" s="19" t="s">
        <v>48</v>
      </c>
      <c r="G42" s="19" t="s">
        <v>50</v>
      </c>
      <c r="H42" s="19" t="s">
        <v>51</v>
      </c>
      <c r="I42" s="9">
        <v>2100</v>
      </c>
      <c r="J42" s="9">
        <v>2</v>
      </c>
      <c r="K42" s="9">
        <v>3</v>
      </c>
      <c r="L42" s="9">
        <v>510</v>
      </c>
    </row>
    <row r="43" spans="4:19" ht="17.25" x14ac:dyDescent="0.3">
      <c r="D43" s="9" t="s">
        <v>36</v>
      </c>
      <c r="E43" s="19" t="s">
        <v>44</v>
      </c>
      <c r="F43" s="19" t="s">
        <v>49</v>
      </c>
      <c r="G43" s="19" t="s">
        <v>47</v>
      </c>
      <c r="H43" s="19" t="s">
        <v>46</v>
      </c>
      <c r="I43" s="9">
        <v>1400</v>
      </c>
      <c r="J43" s="9">
        <v>0</v>
      </c>
      <c r="K43" s="9">
        <v>0</v>
      </c>
      <c r="L43" s="9">
        <v>400</v>
      </c>
    </row>
    <row r="44" spans="4:19" ht="17.25" x14ac:dyDescent="0.3">
      <c r="D44" s="9" t="s">
        <v>37</v>
      </c>
      <c r="E44" s="19" t="s">
        <v>44</v>
      </c>
      <c r="F44" s="19" t="s">
        <v>47</v>
      </c>
      <c r="G44" s="19" t="s">
        <v>50</v>
      </c>
      <c r="H44" s="19" t="s">
        <v>51</v>
      </c>
      <c r="I44" s="9">
        <v>1300</v>
      </c>
      <c r="J44" s="9">
        <v>1</v>
      </c>
      <c r="K44" s="9">
        <v>0</v>
      </c>
      <c r="L44" s="9">
        <v>320</v>
      </c>
    </row>
    <row r="45" spans="4:19" ht="17.25" x14ac:dyDescent="0.3">
      <c r="D45" s="9" t="s">
        <v>38</v>
      </c>
      <c r="E45" s="19" t="s">
        <v>45</v>
      </c>
      <c r="F45" s="19" t="s">
        <v>49</v>
      </c>
      <c r="G45" s="19" t="s">
        <v>47</v>
      </c>
      <c r="H45" s="19" t="s">
        <v>46</v>
      </c>
      <c r="I45" s="9">
        <v>2500</v>
      </c>
      <c r="J45" s="9">
        <v>0</v>
      </c>
      <c r="K45" s="9">
        <v>1</v>
      </c>
      <c r="L45" s="9">
        <v>180</v>
      </c>
    </row>
    <row r="46" spans="4:19" ht="17.25" x14ac:dyDescent="0.3">
      <c r="D46" s="9" t="s">
        <v>39</v>
      </c>
      <c r="E46" s="19" t="s">
        <v>45</v>
      </c>
      <c r="F46" s="19" t="s">
        <v>48</v>
      </c>
      <c r="G46" s="19" t="s">
        <v>50</v>
      </c>
      <c r="H46" s="19" t="s">
        <v>46</v>
      </c>
      <c r="I46" s="9">
        <v>3000</v>
      </c>
      <c r="J46" s="9">
        <v>2</v>
      </c>
      <c r="K46" s="9">
        <v>0</v>
      </c>
      <c r="L46" s="9">
        <v>310</v>
      </c>
    </row>
    <row r="47" spans="4:19" ht="17.25" x14ac:dyDescent="0.3">
      <c r="D47" s="9" t="s">
        <v>40</v>
      </c>
      <c r="E47" s="19" t="s">
        <v>44</v>
      </c>
      <c r="F47" s="19" t="s">
        <v>48</v>
      </c>
      <c r="G47" s="19" t="s">
        <v>50</v>
      </c>
      <c r="H47" s="19" t="s">
        <v>51</v>
      </c>
      <c r="I47" s="9">
        <v>3000</v>
      </c>
      <c r="J47" s="9">
        <v>5</v>
      </c>
      <c r="K47" s="9">
        <v>3</v>
      </c>
      <c r="L47" s="9">
        <v>480</v>
      </c>
    </row>
    <row r="48" spans="4:19" ht="17.25" x14ac:dyDescent="0.3">
      <c r="D48" s="9" t="s">
        <v>41</v>
      </c>
      <c r="E48" s="19" t="s">
        <v>44</v>
      </c>
      <c r="F48" s="19" t="s">
        <v>47</v>
      </c>
      <c r="G48" s="19" t="s">
        <v>47</v>
      </c>
      <c r="H48" s="19" t="s">
        <v>51</v>
      </c>
      <c r="I48" s="9">
        <v>1500</v>
      </c>
      <c r="J48" s="9">
        <v>1</v>
      </c>
      <c r="K48" s="9">
        <v>5</v>
      </c>
      <c r="L48" s="9">
        <v>150</v>
      </c>
    </row>
    <row r="49" spans="4:12" ht="17.25" x14ac:dyDescent="0.3">
      <c r="D49" s="9" t="s">
        <v>42</v>
      </c>
      <c r="E49" s="19" t="s">
        <v>44</v>
      </c>
      <c r="F49" s="19" t="s">
        <v>48</v>
      </c>
      <c r="G49" s="19" t="s">
        <v>50</v>
      </c>
      <c r="H49" s="19" t="s">
        <v>46</v>
      </c>
      <c r="I49" s="9">
        <v>1200</v>
      </c>
      <c r="J49" s="9">
        <v>0</v>
      </c>
      <c r="K49" s="9">
        <v>8</v>
      </c>
      <c r="L49" s="9">
        <v>180</v>
      </c>
    </row>
    <row r="50" spans="4:12" ht="17.25" x14ac:dyDescent="0.3">
      <c r="D50" s="9" t="s">
        <v>43</v>
      </c>
      <c r="E50" s="19" t="s">
        <v>44</v>
      </c>
      <c r="F50" s="19" t="s">
        <v>49</v>
      </c>
      <c r="G50" s="19" t="s">
        <v>47</v>
      </c>
      <c r="H50" s="19" t="s">
        <v>51</v>
      </c>
      <c r="I50" s="9">
        <v>1500</v>
      </c>
      <c r="J50" s="9">
        <v>3</v>
      </c>
      <c r="K50" s="9">
        <v>2</v>
      </c>
      <c r="L50" s="9">
        <v>350</v>
      </c>
    </row>
    <row r="51" spans="4:12" ht="17.25" x14ac:dyDescent="0.3">
      <c r="D51" s="9" t="s">
        <v>14</v>
      </c>
      <c r="E51" s="19" t="s">
        <v>46</v>
      </c>
      <c r="F51" s="19" t="s">
        <v>49</v>
      </c>
      <c r="G51" s="19" t="s">
        <v>50</v>
      </c>
      <c r="H51" s="19" t="s">
        <v>46</v>
      </c>
      <c r="I51" s="9">
        <v>2100</v>
      </c>
      <c r="J51" s="9">
        <v>5</v>
      </c>
      <c r="K51" s="9">
        <v>0</v>
      </c>
      <c r="L51" s="9">
        <v>410</v>
      </c>
    </row>
    <row r="52" spans="4:12" ht="17.25" x14ac:dyDescent="0.3">
      <c r="D52" s="9" t="s">
        <v>15</v>
      </c>
      <c r="E52" s="19" t="s">
        <v>46</v>
      </c>
      <c r="F52" s="19" t="s">
        <v>48</v>
      </c>
      <c r="G52" s="19" t="s">
        <v>47</v>
      </c>
      <c r="H52" s="19" t="s">
        <v>51</v>
      </c>
      <c r="I52" s="9">
        <v>3100</v>
      </c>
      <c r="J52" s="9">
        <v>2</v>
      </c>
      <c r="K52" s="9">
        <v>5</v>
      </c>
      <c r="L52" s="9">
        <v>254</v>
      </c>
    </row>
    <row r="53" spans="4:12" x14ac:dyDescent="0.25">
      <c r="D53" s="12"/>
      <c r="E53" s="12"/>
      <c r="I53" s="12"/>
      <c r="J53" s="12"/>
    </row>
    <row r="59" spans="4:12" ht="17.25" x14ac:dyDescent="0.3">
      <c r="D59" s="9"/>
    </row>
  </sheetData>
  <mergeCells count="10">
    <mergeCell ref="N33:S33"/>
    <mergeCell ref="N34:S34"/>
    <mergeCell ref="N22:S22"/>
    <mergeCell ref="N25:S25"/>
    <mergeCell ref="N21:S21"/>
    <mergeCell ref="N24:S24"/>
    <mergeCell ref="N27:S27"/>
    <mergeCell ref="N28:S28"/>
    <mergeCell ref="N30:S30"/>
    <mergeCell ref="N31:S31"/>
  </mergeCells>
  <conditionalFormatting sqref="D9">
    <cfRule type="duplicateValues" dxfId="23" priority="2"/>
    <cfRule type="duplicateValues" dxfId="22" priority="3"/>
    <cfRule type="duplicateValues" dxfId="21" priority="4"/>
    <cfRule type="duplicateValues" dxfId="20" priority="5"/>
    <cfRule type="duplicateValues" dxfId="19" priority="6"/>
  </conditionalFormatting>
  <conditionalFormatting sqref="D9">
    <cfRule type="duplicateValues" dxfId="18" priority="1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8:T59"/>
  <sheetViews>
    <sheetView showGridLines="0" zoomScale="115" zoomScaleNormal="115" workbookViewId="0"/>
  </sheetViews>
  <sheetFormatPr baseColWidth="10" defaultRowHeight="15" x14ac:dyDescent="0.25"/>
  <cols>
    <col min="1" max="1" width="8.7109375" style="4" customWidth="1"/>
    <col min="2" max="2" width="3.28515625" customWidth="1"/>
    <col min="4" max="4" width="30.140625" customWidth="1"/>
    <col min="5" max="5" width="10.28515625" bestFit="1" customWidth="1"/>
    <col min="6" max="7" width="9.140625" customWidth="1"/>
    <col min="8" max="8" width="10.7109375" bestFit="1" customWidth="1"/>
    <col min="9" max="10" width="9.140625" customWidth="1"/>
    <col min="11" max="11" width="9" bestFit="1" customWidth="1"/>
    <col min="12" max="12" width="12.28515625" bestFit="1" customWidth="1"/>
    <col min="13" max="13" width="5" customWidth="1"/>
    <col min="19" max="19" width="15.85546875" customWidth="1"/>
  </cols>
  <sheetData>
    <row r="8" spans="3:16" x14ac:dyDescent="0.25">
      <c r="K8" s="14"/>
    </row>
    <row r="9" spans="3:16" ht="36.75" thickBot="1" x14ac:dyDescent="0.3">
      <c r="C9" s="3" t="s">
        <v>58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3:16" ht="15.75" thickTop="1" x14ac:dyDescent="0.25">
      <c r="C10" s="1"/>
    </row>
    <row r="11" spans="3:16" ht="20.25" x14ac:dyDescent="0.3">
      <c r="G11" s="7" t="s">
        <v>165</v>
      </c>
    </row>
    <row r="13" spans="3:16" ht="17.25" x14ac:dyDescent="0.3">
      <c r="C13" s="8" t="s">
        <v>0</v>
      </c>
      <c r="D13" s="10" t="s">
        <v>172</v>
      </c>
    </row>
    <row r="15" spans="3:16" ht="17.25" x14ac:dyDescent="0.3">
      <c r="C15" s="8" t="s">
        <v>1</v>
      </c>
      <c r="D15" s="11"/>
    </row>
    <row r="17" spans="3:20" ht="15.75" x14ac:dyDescent="0.25">
      <c r="C17" s="8" t="s">
        <v>2</v>
      </c>
    </row>
    <row r="18" spans="3:20" ht="17.25" x14ac:dyDescent="0.3">
      <c r="D18" s="9" t="s">
        <v>4</v>
      </c>
    </row>
    <row r="19" spans="3:20" ht="17.25" x14ac:dyDescent="0.3">
      <c r="D19" s="9" t="s">
        <v>5</v>
      </c>
    </row>
    <row r="20" spans="3:20" ht="30" customHeight="1" x14ac:dyDescent="0.25">
      <c r="D20" s="15" t="s">
        <v>6</v>
      </c>
      <c r="E20" s="15" t="s">
        <v>53</v>
      </c>
      <c r="F20" s="15" t="s">
        <v>7</v>
      </c>
      <c r="G20" s="15" t="s">
        <v>8</v>
      </c>
      <c r="H20" s="15" t="s">
        <v>9</v>
      </c>
      <c r="I20" s="15" t="s">
        <v>10</v>
      </c>
      <c r="J20" s="15" t="s">
        <v>11</v>
      </c>
      <c r="K20" s="17" t="s">
        <v>12</v>
      </c>
      <c r="L20" s="17" t="s">
        <v>13</v>
      </c>
      <c r="T20" s="20"/>
    </row>
    <row r="21" spans="3:20" ht="17.25" x14ac:dyDescent="0.3">
      <c r="D21" s="9" t="s">
        <v>52</v>
      </c>
      <c r="E21" s="19" t="s">
        <v>44</v>
      </c>
      <c r="F21" s="19" t="s">
        <v>47</v>
      </c>
      <c r="G21" s="19" t="s">
        <v>47</v>
      </c>
      <c r="H21" s="19" t="s">
        <v>51</v>
      </c>
      <c r="I21" s="9">
        <v>1300</v>
      </c>
      <c r="J21" s="9">
        <v>0</v>
      </c>
      <c r="K21" s="9">
        <v>0</v>
      </c>
      <c r="L21" s="9">
        <v>450</v>
      </c>
      <c r="N21" s="43" t="s">
        <v>173</v>
      </c>
      <c r="O21" s="43"/>
      <c r="P21" s="43"/>
      <c r="Q21" s="43"/>
      <c r="R21" s="43"/>
      <c r="S21" s="43"/>
      <c r="T21" s="21"/>
    </row>
    <row r="22" spans="3:20" ht="18" thickBot="1" x14ac:dyDescent="0.35">
      <c r="D22" s="9" t="s">
        <v>15</v>
      </c>
      <c r="E22" s="19" t="s">
        <v>45</v>
      </c>
      <c r="F22" s="19" t="s">
        <v>47</v>
      </c>
      <c r="G22" s="19" t="s">
        <v>50</v>
      </c>
      <c r="H22" s="19" t="s">
        <v>46</v>
      </c>
      <c r="I22" s="9">
        <v>1500</v>
      </c>
      <c r="J22" s="9">
        <v>1</v>
      </c>
      <c r="K22" s="9">
        <v>1</v>
      </c>
      <c r="L22" s="9">
        <v>480</v>
      </c>
      <c r="N22" s="52"/>
      <c r="O22" s="53"/>
      <c r="P22" s="53"/>
      <c r="Q22" s="53"/>
      <c r="R22" s="53"/>
      <c r="S22" s="54"/>
      <c r="T22" s="21"/>
    </row>
    <row r="23" spans="3:20" ht="15.75" customHeight="1" x14ac:dyDescent="0.3">
      <c r="D23" s="9" t="s">
        <v>16</v>
      </c>
      <c r="E23" s="19" t="s">
        <v>44</v>
      </c>
      <c r="F23" s="19" t="s">
        <v>47</v>
      </c>
      <c r="G23" s="19" t="s">
        <v>50</v>
      </c>
      <c r="H23" s="19" t="s">
        <v>51</v>
      </c>
      <c r="I23" s="9">
        <v>2000</v>
      </c>
      <c r="J23" s="9">
        <v>1</v>
      </c>
      <c r="K23" s="9">
        <v>0</v>
      </c>
      <c r="L23" s="9">
        <v>250</v>
      </c>
      <c r="T23" s="21"/>
    </row>
    <row r="24" spans="3:20" ht="18" customHeight="1" x14ac:dyDescent="0.3">
      <c r="D24" s="9" t="s">
        <v>17</v>
      </c>
      <c r="E24" s="19" t="s">
        <v>45</v>
      </c>
      <c r="F24" s="19" t="s">
        <v>48</v>
      </c>
      <c r="G24" s="19" t="s">
        <v>50</v>
      </c>
      <c r="H24" s="19" t="s">
        <v>46</v>
      </c>
      <c r="I24" s="9">
        <v>1500</v>
      </c>
      <c r="J24" s="9">
        <v>2</v>
      </c>
      <c r="K24" s="9">
        <v>3</v>
      </c>
      <c r="L24" s="9">
        <v>480</v>
      </c>
      <c r="N24" s="43" t="s">
        <v>174</v>
      </c>
      <c r="O24" s="43"/>
      <c r="P24" s="43"/>
      <c r="Q24" s="43"/>
      <c r="R24" s="43"/>
      <c r="S24" s="43"/>
      <c r="T24" s="21"/>
    </row>
    <row r="25" spans="3:20" ht="18" thickBot="1" x14ac:dyDescent="0.35">
      <c r="D25" s="9" t="s">
        <v>18</v>
      </c>
      <c r="E25" s="19" t="s">
        <v>44</v>
      </c>
      <c r="F25" s="19" t="s">
        <v>47</v>
      </c>
      <c r="G25" s="19" t="s">
        <v>50</v>
      </c>
      <c r="H25" s="19" t="s">
        <v>51</v>
      </c>
      <c r="I25" s="9">
        <v>2100</v>
      </c>
      <c r="J25" s="9">
        <v>1</v>
      </c>
      <c r="K25" s="9">
        <v>2</v>
      </c>
      <c r="L25" s="9">
        <v>420</v>
      </c>
      <c r="N25" s="52"/>
      <c r="O25" s="53"/>
      <c r="P25" s="53"/>
      <c r="Q25" s="53"/>
      <c r="R25" s="53"/>
      <c r="S25" s="54"/>
      <c r="T25" s="21"/>
    </row>
    <row r="26" spans="3:20" ht="17.25" x14ac:dyDescent="0.3">
      <c r="D26" s="9" t="s">
        <v>19</v>
      </c>
      <c r="E26" s="19" t="s">
        <v>46</v>
      </c>
      <c r="F26" s="19" t="s">
        <v>48</v>
      </c>
      <c r="G26" s="19" t="s">
        <v>50</v>
      </c>
      <c r="H26" s="19" t="s">
        <v>46</v>
      </c>
      <c r="I26" s="9">
        <v>1200</v>
      </c>
      <c r="J26" s="9">
        <v>2</v>
      </c>
      <c r="K26" s="9">
        <v>3</v>
      </c>
      <c r="L26" s="9">
        <v>480</v>
      </c>
      <c r="T26" s="21"/>
    </row>
    <row r="27" spans="3:20" ht="18" customHeight="1" x14ac:dyDescent="0.3">
      <c r="D27" s="9" t="s">
        <v>20</v>
      </c>
      <c r="E27" s="19" t="s">
        <v>45</v>
      </c>
      <c r="F27" s="19" t="s">
        <v>47</v>
      </c>
      <c r="G27" s="19" t="s">
        <v>50</v>
      </c>
      <c r="H27" s="19" t="s">
        <v>51</v>
      </c>
      <c r="I27" s="9">
        <v>1500</v>
      </c>
      <c r="J27" s="9">
        <v>0</v>
      </c>
      <c r="K27" s="9">
        <v>2</v>
      </c>
      <c r="L27" s="9">
        <v>410</v>
      </c>
      <c r="N27" s="43" t="s">
        <v>175</v>
      </c>
      <c r="O27" s="43"/>
      <c r="P27" s="43"/>
      <c r="Q27" s="43"/>
      <c r="R27" s="43"/>
      <c r="S27" s="43"/>
      <c r="T27" s="21"/>
    </row>
    <row r="28" spans="3:20" ht="18" customHeight="1" thickBot="1" x14ac:dyDescent="0.35">
      <c r="D28" s="9" t="s">
        <v>21</v>
      </c>
      <c r="E28" s="19" t="s">
        <v>44</v>
      </c>
      <c r="F28" s="19" t="s">
        <v>49</v>
      </c>
      <c r="G28" s="19" t="s">
        <v>47</v>
      </c>
      <c r="H28" s="19" t="s">
        <v>46</v>
      </c>
      <c r="I28" s="9">
        <v>1200</v>
      </c>
      <c r="J28" s="9">
        <v>1</v>
      </c>
      <c r="K28" s="9">
        <v>4</v>
      </c>
      <c r="L28" s="9">
        <v>450</v>
      </c>
      <c r="N28" s="52"/>
      <c r="O28" s="53"/>
      <c r="P28" s="53"/>
      <c r="Q28" s="53"/>
      <c r="R28" s="53"/>
      <c r="S28" s="54"/>
      <c r="T28" s="21"/>
    </row>
    <row r="29" spans="3:20" ht="17.25" x14ac:dyDescent="0.3">
      <c r="D29" s="9" t="s">
        <v>22</v>
      </c>
      <c r="E29" s="19" t="s">
        <v>45</v>
      </c>
      <c r="F29" s="19" t="s">
        <v>48</v>
      </c>
      <c r="G29" s="19" t="s">
        <v>47</v>
      </c>
      <c r="H29" s="19" t="s">
        <v>51</v>
      </c>
      <c r="I29" s="9">
        <v>1500</v>
      </c>
      <c r="J29" s="9">
        <v>1</v>
      </c>
      <c r="K29" s="9">
        <v>8</v>
      </c>
      <c r="L29" s="9">
        <v>320</v>
      </c>
    </row>
    <row r="30" spans="3:20" ht="17.25" x14ac:dyDescent="0.3">
      <c r="D30" s="9" t="s">
        <v>23</v>
      </c>
      <c r="E30" s="19" t="s">
        <v>46</v>
      </c>
      <c r="F30" s="19" t="s">
        <v>49</v>
      </c>
      <c r="G30" s="19" t="s">
        <v>47</v>
      </c>
      <c r="H30" s="19" t="s">
        <v>46</v>
      </c>
      <c r="I30" s="9">
        <v>2500</v>
      </c>
      <c r="J30" s="9">
        <v>0</v>
      </c>
      <c r="K30" s="9">
        <v>1</v>
      </c>
      <c r="L30" s="9">
        <v>150</v>
      </c>
      <c r="N30" s="43" t="s">
        <v>176</v>
      </c>
      <c r="O30" s="43"/>
      <c r="P30" s="43"/>
      <c r="Q30" s="43"/>
      <c r="R30" s="43"/>
      <c r="S30" s="43"/>
    </row>
    <row r="31" spans="3:20" ht="18" thickBot="1" x14ac:dyDescent="0.35">
      <c r="D31" s="9" t="s">
        <v>24</v>
      </c>
      <c r="E31" s="19" t="s">
        <v>44</v>
      </c>
      <c r="F31" s="19" t="s">
        <v>47</v>
      </c>
      <c r="G31" s="19" t="s">
        <v>50</v>
      </c>
      <c r="H31" s="19" t="s">
        <v>51</v>
      </c>
      <c r="I31" s="9">
        <v>3000</v>
      </c>
      <c r="J31" s="9">
        <v>1</v>
      </c>
      <c r="K31" s="9">
        <v>0</v>
      </c>
      <c r="L31" s="9">
        <v>250</v>
      </c>
      <c r="N31" s="52"/>
      <c r="O31" s="53"/>
      <c r="P31" s="53"/>
      <c r="Q31" s="53"/>
      <c r="R31" s="53"/>
      <c r="S31" s="54"/>
    </row>
    <row r="32" spans="3:20" ht="17.25" x14ac:dyDescent="0.3">
      <c r="D32" s="9" t="s">
        <v>25</v>
      </c>
      <c r="E32" s="19" t="s">
        <v>44</v>
      </c>
      <c r="F32" s="19" t="s">
        <v>48</v>
      </c>
      <c r="G32" s="19" t="s">
        <v>50</v>
      </c>
      <c r="H32" s="19" t="s">
        <v>51</v>
      </c>
      <c r="I32" s="9">
        <v>1500</v>
      </c>
      <c r="J32" s="9">
        <v>0</v>
      </c>
      <c r="K32" s="9">
        <v>0</v>
      </c>
      <c r="L32" s="9">
        <v>320</v>
      </c>
    </row>
    <row r="33" spans="4:19" ht="17.25" x14ac:dyDescent="0.3">
      <c r="D33" s="9" t="s">
        <v>26</v>
      </c>
      <c r="E33" s="19" t="s">
        <v>45</v>
      </c>
      <c r="F33" s="19" t="s">
        <v>47</v>
      </c>
      <c r="G33" s="19" t="s">
        <v>47</v>
      </c>
      <c r="H33" s="19" t="s">
        <v>51</v>
      </c>
      <c r="I33" s="9">
        <v>1500</v>
      </c>
      <c r="J33" s="9">
        <v>0</v>
      </c>
      <c r="K33" s="9">
        <v>2</v>
      </c>
      <c r="L33" s="9">
        <v>420</v>
      </c>
      <c r="N33" s="43" t="s">
        <v>177</v>
      </c>
      <c r="O33" s="43"/>
      <c r="P33" s="43"/>
      <c r="Q33" s="43"/>
      <c r="R33" s="43"/>
      <c r="S33" s="43"/>
    </row>
    <row r="34" spans="4:19" ht="18" thickBot="1" x14ac:dyDescent="0.35">
      <c r="D34" s="9" t="s">
        <v>27</v>
      </c>
      <c r="E34" s="19" t="s">
        <v>46</v>
      </c>
      <c r="F34" s="19" t="s">
        <v>48</v>
      </c>
      <c r="G34" s="19" t="s">
        <v>50</v>
      </c>
      <c r="H34" s="19" t="s">
        <v>46</v>
      </c>
      <c r="I34" s="9">
        <v>2000</v>
      </c>
      <c r="J34" s="9">
        <v>0</v>
      </c>
      <c r="K34" s="9">
        <v>0</v>
      </c>
      <c r="L34" s="9">
        <v>180</v>
      </c>
      <c r="N34" s="52"/>
      <c r="O34" s="53"/>
      <c r="P34" s="53"/>
      <c r="Q34" s="53"/>
      <c r="R34" s="53"/>
      <c r="S34" s="54"/>
    </row>
    <row r="35" spans="4:19" ht="17.25" x14ac:dyDescent="0.3">
      <c r="D35" s="9" t="s">
        <v>28</v>
      </c>
      <c r="E35" s="19" t="s">
        <v>46</v>
      </c>
      <c r="F35" s="19" t="s">
        <v>47</v>
      </c>
      <c r="G35" s="19" t="s">
        <v>50</v>
      </c>
      <c r="H35" s="19" t="s">
        <v>46</v>
      </c>
      <c r="I35" s="9">
        <v>1800</v>
      </c>
      <c r="J35" s="9">
        <v>0</v>
      </c>
      <c r="K35" s="9">
        <v>1</v>
      </c>
      <c r="L35" s="9">
        <v>430</v>
      </c>
    </row>
    <row r="36" spans="4:19" ht="17.25" x14ac:dyDescent="0.3">
      <c r="D36" s="9" t="s">
        <v>29</v>
      </c>
      <c r="E36" s="19" t="s">
        <v>46</v>
      </c>
      <c r="F36" s="19" t="s">
        <v>47</v>
      </c>
      <c r="G36" s="19" t="s">
        <v>47</v>
      </c>
      <c r="H36" s="19" t="s">
        <v>51</v>
      </c>
      <c r="I36" s="9">
        <v>1800</v>
      </c>
      <c r="J36" s="9">
        <v>0</v>
      </c>
      <c r="K36" s="9">
        <v>0</v>
      </c>
      <c r="L36" s="9">
        <v>180</v>
      </c>
    </row>
    <row r="37" spans="4:19" ht="17.25" x14ac:dyDescent="0.3">
      <c r="D37" s="9" t="s">
        <v>30</v>
      </c>
      <c r="E37" s="19" t="s">
        <v>46</v>
      </c>
      <c r="F37" s="19" t="s">
        <v>48</v>
      </c>
      <c r="G37" s="19" t="s">
        <v>50</v>
      </c>
      <c r="H37" s="19" t="s">
        <v>46</v>
      </c>
      <c r="I37" s="9">
        <v>1500</v>
      </c>
      <c r="J37" s="9">
        <v>2</v>
      </c>
      <c r="K37" s="9">
        <v>5</v>
      </c>
      <c r="L37" s="9">
        <v>250</v>
      </c>
    </row>
    <row r="38" spans="4:19" ht="17.25" x14ac:dyDescent="0.3">
      <c r="D38" s="9" t="s">
        <v>31</v>
      </c>
      <c r="E38" s="19" t="s">
        <v>44</v>
      </c>
      <c r="F38" s="19" t="s">
        <v>48</v>
      </c>
      <c r="G38" s="19" t="s">
        <v>50</v>
      </c>
      <c r="H38" s="19" t="s">
        <v>51</v>
      </c>
      <c r="I38" s="9">
        <v>2000</v>
      </c>
      <c r="J38" s="9">
        <v>1</v>
      </c>
      <c r="K38" s="9">
        <v>10</v>
      </c>
      <c r="L38" s="9">
        <v>350</v>
      </c>
    </row>
    <row r="39" spans="4:19" ht="17.25" x14ac:dyDescent="0.3">
      <c r="D39" s="9" t="s">
        <v>32</v>
      </c>
      <c r="E39" s="19" t="s">
        <v>45</v>
      </c>
      <c r="F39" s="19" t="s">
        <v>49</v>
      </c>
      <c r="G39" s="19" t="s">
        <v>47</v>
      </c>
      <c r="H39" s="19" t="s">
        <v>46</v>
      </c>
      <c r="I39" s="9">
        <v>2000</v>
      </c>
      <c r="J39" s="9">
        <v>2</v>
      </c>
      <c r="K39" s="9">
        <v>0</v>
      </c>
      <c r="L39" s="9">
        <v>420</v>
      </c>
    </row>
    <row r="40" spans="4:19" ht="17.25" x14ac:dyDescent="0.3">
      <c r="D40" s="9" t="s">
        <v>33</v>
      </c>
      <c r="E40" s="19" t="s">
        <v>44</v>
      </c>
      <c r="F40" s="19" t="s">
        <v>47</v>
      </c>
      <c r="G40" s="19" t="s">
        <v>47</v>
      </c>
      <c r="H40" s="19" t="s">
        <v>46</v>
      </c>
      <c r="I40" s="9">
        <v>1500</v>
      </c>
      <c r="J40" s="9">
        <v>5</v>
      </c>
      <c r="K40" s="9">
        <v>2</v>
      </c>
      <c r="L40" s="9">
        <v>510</v>
      </c>
    </row>
    <row r="41" spans="4:19" ht="17.25" x14ac:dyDescent="0.3">
      <c r="D41" s="9" t="s">
        <v>34</v>
      </c>
      <c r="E41" s="19" t="s">
        <v>45</v>
      </c>
      <c r="F41" s="19" t="s">
        <v>49</v>
      </c>
      <c r="G41" s="19" t="s">
        <v>50</v>
      </c>
      <c r="H41" s="19" t="s">
        <v>51</v>
      </c>
      <c r="I41" s="9">
        <v>1500</v>
      </c>
      <c r="J41" s="9">
        <v>3</v>
      </c>
      <c r="K41" s="9">
        <v>1</v>
      </c>
      <c r="L41" s="9">
        <v>430</v>
      </c>
    </row>
    <row r="42" spans="4:19" ht="17.25" x14ac:dyDescent="0.3">
      <c r="D42" s="9" t="s">
        <v>35</v>
      </c>
      <c r="E42" s="19" t="s">
        <v>45</v>
      </c>
      <c r="F42" s="19" t="s">
        <v>48</v>
      </c>
      <c r="G42" s="19" t="s">
        <v>50</v>
      </c>
      <c r="H42" s="19" t="s">
        <v>51</v>
      </c>
      <c r="I42" s="9">
        <v>2100</v>
      </c>
      <c r="J42" s="9">
        <v>2</v>
      </c>
      <c r="K42" s="9">
        <v>3</v>
      </c>
      <c r="L42" s="9">
        <v>510</v>
      </c>
    </row>
    <row r="43" spans="4:19" ht="17.25" x14ac:dyDescent="0.3">
      <c r="D43" s="9" t="s">
        <v>36</v>
      </c>
      <c r="E43" s="19" t="s">
        <v>44</v>
      </c>
      <c r="F43" s="19" t="s">
        <v>49</v>
      </c>
      <c r="G43" s="19" t="s">
        <v>47</v>
      </c>
      <c r="H43" s="19" t="s">
        <v>46</v>
      </c>
      <c r="I43" s="9">
        <v>1400</v>
      </c>
      <c r="J43" s="9">
        <v>0</v>
      </c>
      <c r="K43" s="9">
        <v>0</v>
      </c>
      <c r="L43" s="9">
        <v>400</v>
      </c>
    </row>
    <row r="44" spans="4:19" ht="17.25" x14ac:dyDescent="0.3">
      <c r="D44" s="9" t="s">
        <v>37</v>
      </c>
      <c r="E44" s="19" t="s">
        <v>44</v>
      </c>
      <c r="F44" s="19" t="s">
        <v>47</v>
      </c>
      <c r="G44" s="19" t="s">
        <v>50</v>
      </c>
      <c r="H44" s="19" t="s">
        <v>51</v>
      </c>
      <c r="I44" s="9">
        <v>1300</v>
      </c>
      <c r="J44" s="9">
        <v>1</v>
      </c>
      <c r="K44" s="9">
        <v>0</v>
      </c>
      <c r="L44" s="9">
        <v>320</v>
      </c>
    </row>
    <row r="45" spans="4:19" ht="17.25" x14ac:dyDescent="0.3">
      <c r="D45" s="9" t="s">
        <v>38</v>
      </c>
      <c r="E45" s="19" t="s">
        <v>45</v>
      </c>
      <c r="F45" s="19" t="s">
        <v>49</v>
      </c>
      <c r="G45" s="19" t="s">
        <v>47</v>
      </c>
      <c r="H45" s="19" t="s">
        <v>46</v>
      </c>
      <c r="I45" s="9">
        <v>2500</v>
      </c>
      <c r="J45" s="9">
        <v>0</v>
      </c>
      <c r="K45" s="9">
        <v>1</v>
      </c>
      <c r="L45" s="9">
        <v>180</v>
      </c>
    </row>
    <row r="46" spans="4:19" ht="17.25" x14ac:dyDescent="0.3">
      <c r="D46" s="9" t="s">
        <v>39</v>
      </c>
      <c r="E46" s="19" t="s">
        <v>45</v>
      </c>
      <c r="F46" s="19" t="s">
        <v>48</v>
      </c>
      <c r="G46" s="19" t="s">
        <v>50</v>
      </c>
      <c r="H46" s="19" t="s">
        <v>46</v>
      </c>
      <c r="I46" s="9">
        <v>3000</v>
      </c>
      <c r="J46" s="9">
        <v>2</v>
      </c>
      <c r="K46" s="9">
        <v>0</v>
      </c>
      <c r="L46" s="9">
        <v>310</v>
      </c>
    </row>
    <row r="47" spans="4:19" ht="17.25" x14ac:dyDescent="0.3">
      <c r="D47" s="9" t="s">
        <v>40</v>
      </c>
      <c r="E47" s="19" t="s">
        <v>44</v>
      </c>
      <c r="F47" s="19" t="s">
        <v>48</v>
      </c>
      <c r="G47" s="19" t="s">
        <v>50</v>
      </c>
      <c r="H47" s="19" t="s">
        <v>51</v>
      </c>
      <c r="I47" s="9">
        <v>3000</v>
      </c>
      <c r="J47" s="9">
        <v>5</v>
      </c>
      <c r="K47" s="9">
        <v>3</v>
      </c>
      <c r="L47" s="9">
        <v>480</v>
      </c>
    </row>
    <row r="48" spans="4:19" ht="17.25" x14ac:dyDescent="0.3">
      <c r="D48" s="9" t="s">
        <v>41</v>
      </c>
      <c r="E48" s="19" t="s">
        <v>44</v>
      </c>
      <c r="F48" s="19" t="s">
        <v>47</v>
      </c>
      <c r="G48" s="19" t="s">
        <v>47</v>
      </c>
      <c r="H48" s="19" t="s">
        <v>51</v>
      </c>
      <c r="I48" s="9">
        <v>1500</v>
      </c>
      <c r="J48" s="9">
        <v>1</v>
      </c>
      <c r="K48" s="9">
        <v>5</v>
      </c>
      <c r="L48" s="9">
        <v>150</v>
      </c>
    </row>
    <row r="49" spans="4:12" ht="17.25" x14ac:dyDescent="0.3">
      <c r="D49" s="9" t="s">
        <v>42</v>
      </c>
      <c r="E49" s="19" t="s">
        <v>44</v>
      </c>
      <c r="F49" s="19" t="s">
        <v>48</v>
      </c>
      <c r="G49" s="19" t="s">
        <v>50</v>
      </c>
      <c r="H49" s="19" t="s">
        <v>46</v>
      </c>
      <c r="I49" s="9">
        <v>1200</v>
      </c>
      <c r="J49" s="9">
        <v>0</v>
      </c>
      <c r="K49" s="9">
        <v>8</v>
      </c>
      <c r="L49" s="9">
        <v>180</v>
      </c>
    </row>
    <row r="50" spans="4:12" ht="17.25" x14ac:dyDescent="0.3">
      <c r="D50" s="9" t="s">
        <v>43</v>
      </c>
      <c r="E50" s="19" t="s">
        <v>44</v>
      </c>
      <c r="F50" s="19" t="s">
        <v>49</v>
      </c>
      <c r="G50" s="19" t="s">
        <v>47</v>
      </c>
      <c r="H50" s="19" t="s">
        <v>51</v>
      </c>
      <c r="I50" s="9">
        <v>1500</v>
      </c>
      <c r="J50" s="9">
        <v>3</v>
      </c>
      <c r="K50" s="9">
        <v>2</v>
      </c>
      <c r="L50" s="9">
        <v>350</v>
      </c>
    </row>
    <row r="51" spans="4:12" ht="17.25" x14ac:dyDescent="0.3">
      <c r="D51" s="9" t="s">
        <v>14</v>
      </c>
      <c r="E51" s="19" t="s">
        <v>46</v>
      </c>
      <c r="F51" s="19" t="s">
        <v>49</v>
      </c>
      <c r="G51" s="19" t="s">
        <v>50</v>
      </c>
      <c r="H51" s="19" t="s">
        <v>46</v>
      </c>
      <c r="I51" s="9">
        <v>2100</v>
      </c>
      <c r="J51" s="9">
        <v>5</v>
      </c>
      <c r="K51" s="9">
        <v>0</v>
      </c>
      <c r="L51" s="9">
        <v>410</v>
      </c>
    </row>
    <row r="52" spans="4:12" ht="17.25" x14ac:dyDescent="0.3">
      <c r="D52" s="9" t="s">
        <v>15</v>
      </c>
      <c r="E52" s="19" t="s">
        <v>46</v>
      </c>
      <c r="F52" s="19" t="s">
        <v>48</v>
      </c>
      <c r="G52" s="19" t="s">
        <v>47</v>
      </c>
      <c r="H52" s="19" t="s">
        <v>51</v>
      </c>
      <c r="I52" s="9">
        <v>3100</v>
      </c>
      <c r="J52" s="9">
        <v>2</v>
      </c>
      <c r="K52" s="9">
        <v>5</v>
      </c>
      <c r="L52" s="9">
        <v>254</v>
      </c>
    </row>
    <row r="53" spans="4:12" x14ac:dyDescent="0.25">
      <c r="D53" s="16"/>
      <c r="E53" s="16"/>
      <c r="I53" s="16"/>
      <c r="J53" s="16"/>
    </row>
    <row r="59" spans="4:12" ht="17.25" x14ac:dyDescent="0.3">
      <c r="D59" s="9"/>
    </row>
  </sheetData>
  <mergeCells count="10">
    <mergeCell ref="N30:S30"/>
    <mergeCell ref="N31:S31"/>
    <mergeCell ref="N33:S33"/>
    <mergeCell ref="N34:S34"/>
    <mergeCell ref="N21:S21"/>
    <mergeCell ref="N22:S22"/>
    <mergeCell ref="N24:S24"/>
    <mergeCell ref="N25:S25"/>
    <mergeCell ref="N27:S27"/>
    <mergeCell ref="N28:S28"/>
  </mergeCells>
  <conditionalFormatting sqref="D9">
    <cfRule type="duplicateValues" dxfId="17" priority="2"/>
    <cfRule type="duplicateValues" dxfId="16" priority="3"/>
    <cfRule type="duplicateValues" dxfId="15" priority="4"/>
    <cfRule type="duplicateValues" dxfId="14" priority="5"/>
    <cfRule type="duplicateValues" dxfId="13" priority="6"/>
  </conditionalFormatting>
  <conditionalFormatting sqref="D9">
    <cfRule type="duplicateValues" dxfId="12" priority="1"/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/>
  <dimension ref="A9:M27"/>
  <sheetViews>
    <sheetView showGridLines="0" zoomScaleNormal="100" workbookViewId="0"/>
  </sheetViews>
  <sheetFormatPr baseColWidth="10" defaultRowHeight="15" x14ac:dyDescent="0.25"/>
  <cols>
    <col min="1" max="1" width="8.7109375" style="4" customWidth="1"/>
    <col min="2" max="2" width="3.28515625" customWidth="1"/>
    <col min="4" max="4" width="13.42578125" customWidth="1"/>
    <col min="5" max="5" width="13.85546875" customWidth="1"/>
    <col min="6" max="6" width="11.7109375" customWidth="1"/>
    <col min="7" max="7" width="11.28515625" customWidth="1"/>
    <col min="8" max="8" width="13.42578125" bestFit="1" customWidth="1"/>
    <col min="10" max="10" width="11.28515625" customWidth="1"/>
    <col min="11" max="11" width="13.7109375" customWidth="1"/>
  </cols>
  <sheetData>
    <row r="9" spans="3:13" ht="36.75" customHeight="1" thickBot="1" x14ac:dyDescent="0.3">
      <c r="C9" s="3" t="s">
        <v>58</v>
      </c>
      <c r="D9" s="2"/>
      <c r="E9" s="2"/>
      <c r="F9" s="2"/>
      <c r="G9" s="2"/>
      <c r="H9" s="2"/>
      <c r="I9" s="2"/>
      <c r="J9" s="2"/>
      <c r="K9" s="2"/>
      <c r="L9" s="2"/>
      <c r="M9" s="2"/>
    </row>
    <row r="10" spans="3:13" ht="15.75" thickTop="1" x14ac:dyDescent="0.25">
      <c r="C10" s="1"/>
    </row>
    <row r="11" spans="3:13" ht="20.25" x14ac:dyDescent="0.3">
      <c r="G11" s="7" t="s">
        <v>178</v>
      </c>
    </row>
    <row r="12" spans="3:13" ht="7.5" customHeight="1" x14ac:dyDescent="0.25"/>
    <row r="13" spans="3:13" ht="17.25" x14ac:dyDescent="0.3">
      <c r="C13" s="8" t="s">
        <v>0</v>
      </c>
      <c r="D13" s="10" t="s">
        <v>179</v>
      </c>
    </row>
    <row r="15" spans="3:13" ht="17.25" x14ac:dyDescent="0.3">
      <c r="C15" s="8" t="s">
        <v>1</v>
      </c>
      <c r="D15" s="11"/>
    </row>
    <row r="16" spans="3:13" ht="13.5" customHeight="1" x14ac:dyDescent="0.25"/>
    <row r="17" spans="3:8" ht="15.75" x14ac:dyDescent="0.25">
      <c r="C17" s="8" t="s">
        <v>2</v>
      </c>
    </row>
    <row r="18" spans="3:8" ht="17.25" x14ac:dyDescent="0.3">
      <c r="D18" s="9" t="s">
        <v>182</v>
      </c>
    </row>
    <row r="19" spans="3:8" ht="30" customHeight="1" x14ac:dyDescent="0.25">
      <c r="D19" s="15" t="s">
        <v>102</v>
      </c>
      <c r="E19" s="15" t="s">
        <v>183</v>
      </c>
      <c r="F19" s="15" t="s">
        <v>180</v>
      </c>
      <c r="G19" s="15" t="s">
        <v>198</v>
      </c>
      <c r="H19" s="17" t="s">
        <v>199</v>
      </c>
    </row>
    <row r="20" spans="3:8" ht="16.5" x14ac:dyDescent="0.3">
      <c r="D20" s="6" t="s">
        <v>185</v>
      </c>
      <c r="E20" s="24" t="s">
        <v>184</v>
      </c>
      <c r="F20" s="24" t="s">
        <v>181</v>
      </c>
      <c r="G20" s="24">
        <v>2011</v>
      </c>
      <c r="H20" s="24">
        <v>300</v>
      </c>
    </row>
    <row r="21" spans="3:8" ht="16.5" x14ac:dyDescent="0.3">
      <c r="D21" s="6" t="s">
        <v>186</v>
      </c>
      <c r="E21" s="24" t="s">
        <v>184</v>
      </c>
      <c r="F21" s="24" t="s">
        <v>181</v>
      </c>
      <c r="G21" s="24">
        <v>2012</v>
      </c>
      <c r="H21" s="24">
        <v>540</v>
      </c>
    </row>
    <row r="22" spans="3:8" ht="15.75" customHeight="1" x14ac:dyDescent="0.3">
      <c r="D22" s="6" t="s">
        <v>187</v>
      </c>
      <c r="E22" s="24" t="s">
        <v>184</v>
      </c>
      <c r="F22" s="24" t="s">
        <v>181</v>
      </c>
      <c r="G22" s="24">
        <v>2013</v>
      </c>
      <c r="H22" s="24">
        <v>900</v>
      </c>
    </row>
    <row r="23" spans="3:8" ht="16.5" x14ac:dyDescent="0.3">
      <c r="D23" s="6" t="s">
        <v>188</v>
      </c>
      <c r="E23" s="24" t="s">
        <v>184</v>
      </c>
      <c r="F23" s="24" t="s">
        <v>181</v>
      </c>
      <c r="G23" s="24">
        <v>2014</v>
      </c>
      <c r="H23" s="24">
        <v>1431</v>
      </c>
    </row>
    <row r="24" spans="3:8" ht="16.5" x14ac:dyDescent="0.3">
      <c r="D24" s="6" t="s">
        <v>189</v>
      </c>
      <c r="E24" s="24" t="s">
        <v>184</v>
      </c>
      <c r="F24" s="24" t="s">
        <v>181</v>
      </c>
      <c r="G24" s="24">
        <v>2015</v>
      </c>
      <c r="H24" s="24">
        <v>1988</v>
      </c>
    </row>
    <row r="25" spans="3:8" ht="16.5" x14ac:dyDescent="0.3">
      <c r="D25" s="6" t="s">
        <v>190</v>
      </c>
      <c r="E25" s="24" t="s">
        <v>184</v>
      </c>
      <c r="F25" s="24" t="s">
        <v>181</v>
      </c>
      <c r="G25" s="24">
        <v>2016</v>
      </c>
      <c r="H25" s="24">
        <v>2028</v>
      </c>
    </row>
    <row r="26" spans="3:8" ht="16.5" x14ac:dyDescent="0.3">
      <c r="D26" s="6" t="s">
        <v>191</v>
      </c>
      <c r="E26" s="24" t="s">
        <v>184</v>
      </c>
      <c r="F26" s="24" t="s">
        <v>181</v>
      </c>
      <c r="G26" s="24">
        <v>2017</v>
      </c>
      <c r="H26" s="24">
        <v>2701</v>
      </c>
    </row>
    <row r="27" spans="3:8" ht="16.5" x14ac:dyDescent="0.3">
      <c r="D27" s="6" t="s">
        <v>192</v>
      </c>
      <c r="E27" s="24" t="s">
        <v>184</v>
      </c>
      <c r="F27" s="24" t="s">
        <v>181</v>
      </c>
      <c r="G27" s="24">
        <v>2018</v>
      </c>
      <c r="H27" s="24"/>
    </row>
  </sheetData>
  <conditionalFormatting sqref="D9">
    <cfRule type="duplicateValues" dxfId="11" priority="2"/>
    <cfRule type="duplicateValues" dxfId="10" priority="3"/>
    <cfRule type="duplicateValues" dxfId="9" priority="4"/>
    <cfRule type="duplicateValues" dxfId="8" priority="5"/>
    <cfRule type="duplicateValues" dxfId="7" priority="6"/>
  </conditionalFormatting>
  <conditionalFormatting sqref="D9">
    <cfRule type="duplicateValues" dxfId="6" priority="1"/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9:L30"/>
  <sheetViews>
    <sheetView showGridLines="0" zoomScaleNormal="100" workbookViewId="0"/>
  </sheetViews>
  <sheetFormatPr baseColWidth="10" defaultRowHeight="15" x14ac:dyDescent="0.25"/>
  <cols>
    <col min="1" max="1" width="8.7109375" style="4" customWidth="1"/>
    <col min="2" max="2" width="3.28515625" customWidth="1"/>
    <col min="4" max="4" width="13.42578125" customWidth="1"/>
    <col min="5" max="5" width="13.85546875" customWidth="1"/>
    <col min="6" max="6" width="11.7109375" customWidth="1"/>
    <col min="7" max="7" width="11.28515625" customWidth="1"/>
    <col min="8" max="8" width="13.42578125" bestFit="1" customWidth="1"/>
    <col min="10" max="11" width="34.140625" customWidth="1"/>
  </cols>
  <sheetData>
    <row r="9" spans="3:12" ht="36.75" customHeight="1" thickBot="1" x14ac:dyDescent="0.3">
      <c r="C9" s="3" t="s">
        <v>58</v>
      </c>
      <c r="D9" s="2"/>
      <c r="E9" s="2"/>
      <c r="F9" s="2"/>
      <c r="G9" s="2"/>
      <c r="H9" s="2"/>
      <c r="I9" s="2"/>
      <c r="J9" s="2"/>
      <c r="K9" s="2"/>
      <c r="L9" s="2"/>
    </row>
    <row r="10" spans="3:12" ht="15.75" thickTop="1" x14ac:dyDescent="0.25">
      <c r="C10" s="1"/>
    </row>
    <row r="11" spans="3:12" ht="20.25" x14ac:dyDescent="0.3">
      <c r="G11" s="7" t="s">
        <v>200</v>
      </c>
    </row>
    <row r="12" spans="3:12" ht="7.5" customHeight="1" x14ac:dyDescent="0.25"/>
    <row r="13" spans="3:12" ht="17.25" x14ac:dyDescent="0.3">
      <c r="C13" s="8" t="s">
        <v>0</v>
      </c>
      <c r="D13" s="10" t="s">
        <v>197</v>
      </c>
    </row>
    <row r="14" spans="3:12" ht="17.25" x14ac:dyDescent="0.3">
      <c r="D14" s="10" t="s">
        <v>194</v>
      </c>
    </row>
    <row r="16" spans="3:12" ht="17.25" x14ac:dyDescent="0.3">
      <c r="C16" s="8" t="s">
        <v>1</v>
      </c>
      <c r="D16" s="11"/>
    </row>
    <row r="17" spans="3:11" ht="13.5" customHeight="1" x14ac:dyDescent="0.25"/>
    <row r="18" spans="3:11" ht="15.75" x14ac:dyDescent="0.25">
      <c r="C18" s="8" t="s">
        <v>2</v>
      </c>
    </row>
    <row r="19" spans="3:11" ht="17.25" x14ac:dyDescent="0.3">
      <c r="D19" s="9"/>
    </row>
    <row r="20" spans="3:11" ht="30" customHeight="1" x14ac:dyDescent="0.25">
      <c r="D20" s="15" t="s">
        <v>78</v>
      </c>
      <c r="E20" s="15" t="s">
        <v>79</v>
      </c>
      <c r="F20" s="15" t="s">
        <v>80</v>
      </c>
      <c r="G20" s="15" t="s">
        <v>81</v>
      </c>
      <c r="H20" s="17" t="s">
        <v>82</v>
      </c>
      <c r="I20" s="17" t="s">
        <v>193</v>
      </c>
      <c r="J20" s="17" t="s">
        <v>195</v>
      </c>
      <c r="K20" s="17" t="s">
        <v>196</v>
      </c>
    </row>
    <row r="21" spans="3:11" ht="16.5" x14ac:dyDescent="0.3">
      <c r="D21" s="6" t="s">
        <v>83</v>
      </c>
      <c r="E21" s="24">
        <v>16</v>
      </c>
      <c r="F21" s="24">
        <v>12</v>
      </c>
      <c r="G21" s="24">
        <v>20</v>
      </c>
      <c r="H21" s="24">
        <v>9</v>
      </c>
      <c r="I21" s="23">
        <f>AVERAGE(E21:H21)</f>
        <v>14.25</v>
      </c>
      <c r="J21" s="24"/>
      <c r="K21" s="24"/>
    </row>
    <row r="22" spans="3:11" ht="16.5" x14ac:dyDescent="0.3">
      <c r="D22" s="6" t="s">
        <v>84</v>
      </c>
      <c r="E22" s="24">
        <v>4</v>
      </c>
      <c r="F22" s="24">
        <v>5</v>
      </c>
      <c r="G22" s="24">
        <v>13</v>
      </c>
      <c r="H22" s="24">
        <v>16</v>
      </c>
      <c r="I22" s="23">
        <f t="shared" ref="I22:I30" si="0">AVERAGE(E22:H22)</f>
        <v>9.5</v>
      </c>
      <c r="J22" s="24"/>
      <c r="K22" s="24"/>
    </row>
    <row r="23" spans="3:11" ht="15.75" customHeight="1" x14ac:dyDescent="0.3">
      <c r="D23" s="6" t="s">
        <v>85</v>
      </c>
      <c r="E23" s="24">
        <v>17</v>
      </c>
      <c r="F23" s="24">
        <v>11.26</v>
      </c>
      <c r="G23" s="24">
        <v>14</v>
      </c>
      <c r="H23" s="24">
        <v>20</v>
      </c>
      <c r="I23" s="23">
        <f t="shared" si="0"/>
        <v>15.565</v>
      </c>
      <c r="J23" s="24"/>
      <c r="K23" s="24"/>
    </row>
    <row r="24" spans="3:11" ht="16.5" x14ac:dyDescent="0.3">
      <c r="D24" s="6" t="s">
        <v>86</v>
      </c>
      <c r="E24" s="24">
        <v>18</v>
      </c>
      <c r="F24" s="24">
        <v>9</v>
      </c>
      <c r="G24" s="24">
        <v>2</v>
      </c>
      <c r="H24" s="24">
        <v>14</v>
      </c>
      <c r="I24" s="23">
        <f t="shared" si="0"/>
        <v>10.75</v>
      </c>
      <c r="J24" s="24"/>
      <c r="K24" s="24"/>
    </row>
    <row r="25" spans="3:11" ht="16.5" x14ac:dyDescent="0.3">
      <c r="D25" s="6" t="s">
        <v>87</v>
      </c>
      <c r="E25" s="24">
        <v>20</v>
      </c>
      <c r="F25" s="24">
        <v>6</v>
      </c>
      <c r="G25" s="24">
        <v>11</v>
      </c>
      <c r="H25" s="24">
        <v>6.76</v>
      </c>
      <c r="I25" s="23">
        <f t="shared" si="0"/>
        <v>10.94</v>
      </c>
      <c r="J25" s="24"/>
      <c r="K25" s="24"/>
    </row>
    <row r="26" spans="3:11" ht="16.5" x14ac:dyDescent="0.3">
      <c r="D26" s="6" t="s">
        <v>88</v>
      </c>
      <c r="E26" s="24">
        <v>7</v>
      </c>
      <c r="F26" s="24">
        <v>12</v>
      </c>
      <c r="G26" s="24">
        <v>13.97</v>
      </c>
      <c r="H26" s="24">
        <v>20</v>
      </c>
      <c r="I26" s="23">
        <f t="shared" si="0"/>
        <v>13.2425</v>
      </c>
      <c r="J26" s="24"/>
      <c r="K26" s="24"/>
    </row>
    <row r="27" spans="3:11" ht="16.5" x14ac:dyDescent="0.3">
      <c r="D27" s="6" t="s">
        <v>89</v>
      </c>
      <c r="E27" s="24">
        <v>4</v>
      </c>
      <c r="F27" s="24">
        <v>18.55</v>
      </c>
      <c r="G27" s="24">
        <v>10</v>
      </c>
      <c r="H27" s="24">
        <v>8</v>
      </c>
      <c r="I27" s="23">
        <f t="shared" si="0"/>
        <v>10.137499999999999</v>
      </c>
      <c r="J27" s="24"/>
      <c r="K27" s="24"/>
    </row>
    <row r="28" spans="3:11" ht="16.5" x14ac:dyDescent="0.3">
      <c r="D28" s="6" t="s">
        <v>90</v>
      </c>
      <c r="E28" s="24">
        <v>6</v>
      </c>
      <c r="F28" s="24">
        <v>4</v>
      </c>
      <c r="G28" s="24">
        <v>4</v>
      </c>
      <c r="H28" s="24">
        <v>12</v>
      </c>
      <c r="I28" s="23">
        <f t="shared" si="0"/>
        <v>6.5</v>
      </c>
      <c r="J28" s="24"/>
      <c r="K28" s="24"/>
    </row>
    <row r="29" spans="3:11" ht="16.5" x14ac:dyDescent="0.3">
      <c r="D29" s="6" t="s">
        <v>91</v>
      </c>
      <c r="E29" s="24">
        <v>12</v>
      </c>
      <c r="F29" s="24">
        <v>14</v>
      </c>
      <c r="G29" s="24">
        <v>3</v>
      </c>
      <c r="H29" s="24">
        <v>7</v>
      </c>
      <c r="I29" s="23">
        <f t="shared" si="0"/>
        <v>9</v>
      </c>
      <c r="J29" s="24"/>
      <c r="K29" s="24"/>
    </row>
    <row r="30" spans="3:11" ht="16.5" x14ac:dyDescent="0.3">
      <c r="D30" s="6" t="s">
        <v>92</v>
      </c>
      <c r="E30" s="24">
        <v>3.8</v>
      </c>
      <c r="F30" s="24">
        <v>16</v>
      </c>
      <c r="G30" s="24">
        <v>6</v>
      </c>
      <c r="H30" s="24">
        <v>14</v>
      </c>
      <c r="I30" s="23">
        <f t="shared" si="0"/>
        <v>9.9499999999999993</v>
      </c>
      <c r="J30" s="24"/>
      <c r="K30" s="24"/>
    </row>
  </sheetData>
  <conditionalFormatting sqref="D9">
    <cfRule type="duplicateValues" dxfId="5" priority="2"/>
    <cfRule type="duplicateValues" dxfId="4" priority="3"/>
    <cfRule type="duplicateValues" dxfId="3" priority="4"/>
    <cfRule type="duplicateValues" dxfId="2" priority="5"/>
    <cfRule type="duplicateValues" dxfId="1" priority="6"/>
  </conditionalFormatting>
  <conditionalFormatting sqref="D9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F.Contar</vt:lpstr>
      <vt:lpstr>F.Contara</vt:lpstr>
      <vt:lpstr>F.Contar.Si</vt:lpstr>
      <vt:lpstr>F.Contar.Si.Conjunto</vt:lpstr>
      <vt:lpstr>F.Contar.Blanco</vt:lpstr>
      <vt:lpstr>F.K.Esimo.Mayor</vt:lpstr>
      <vt:lpstr>F.K.Esimo.Menor</vt:lpstr>
      <vt:lpstr>F.Pronostico</vt:lpstr>
      <vt:lpstr>F.Jerarquia.Eqv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 Nick Muñoz Maldonado</dc:creator>
  <cp:lastModifiedBy>Nelly</cp:lastModifiedBy>
  <dcterms:created xsi:type="dcterms:W3CDTF">2018-08-27T13:53:39Z</dcterms:created>
  <dcterms:modified xsi:type="dcterms:W3CDTF">2023-06-26T22:25:54Z</dcterms:modified>
</cp:coreProperties>
</file>