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elly\Downloads\"/>
    </mc:Choice>
  </mc:AlternateContent>
  <xr:revisionPtr revIDLastSave="0" documentId="13_ncr:1_{E3A3D355-2393-40B1-9B99-03FC2FE85671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F.Abs" sheetId="1" r:id="rId1"/>
    <sheet name="F.Aleatorio" sheetId="2" r:id="rId2"/>
    <sheet name="F.Entero" sheetId="4" r:id="rId3"/>
    <sheet name="F.Potencia" sheetId="5" r:id="rId4"/>
    <sheet name="F.Raíz" sheetId="6" r:id="rId5"/>
    <sheet name="F.Redondear" sheetId="8" r:id="rId6"/>
    <sheet name="F.Sumar.Si" sheetId="9" r:id="rId7"/>
    <sheet name="F.Sumar.Si.Conjunto" sheetId="11" r:id="rId8"/>
    <sheet name="F.SumaProducto" sheetId="10" r:id="rId9"/>
  </sheets>
  <definedNames>
    <definedName name="_xlnm._FilterDatabase" localSheetId="7" hidden="1">'F.Sumar.Si.Conjunto'!$D$20:$L$52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0" l="1"/>
  <c r="R36" i="11"/>
  <c r="R31" i="11"/>
  <c r="R26" i="11"/>
  <c r="R22" i="11"/>
  <c r="J43" i="9"/>
  <c r="J42" i="9"/>
  <c r="J41" i="9"/>
  <c r="J40" i="9"/>
  <c r="J39" i="9"/>
  <c r="J38" i="9"/>
  <c r="J37" i="9"/>
  <c r="J36" i="9"/>
  <c r="J49" i="8"/>
  <c r="J50" i="8"/>
  <c r="J51" i="8"/>
  <c r="J48" i="8"/>
  <c r="E49" i="8"/>
  <c r="E50" i="8"/>
  <c r="E51" i="8"/>
  <c r="E48" i="8"/>
  <c r="J35" i="8"/>
  <c r="J36" i="8"/>
  <c r="J37" i="8"/>
  <c r="J34" i="8"/>
  <c r="E35" i="8"/>
  <c r="E36" i="8"/>
  <c r="E37" i="8"/>
  <c r="E34" i="8"/>
  <c r="J21" i="8"/>
  <c r="J22" i="8"/>
  <c r="J23" i="8"/>
  <c r="J20" i="8"/>
  <c r="E21" i="8"/>
  <c r="E22" i="8"/>
  <c r="E23" i="8"/>
  <c r="E20" i="8"/>
  <c r="J21" i="6"/>
  <c r="J22" i="6"/>
  <c r="J23" i="6"/>
  <c r="J20" i="6"/>
  <c r="E21" i="6"/>
  <c r="E22" i="6"/>
  <c r="E23" i="6"/>
  <c r="E20" i="6"/>
  <c r="K21" i="5"/>
  <c r="K22" i="5"/>
  <c r="K23" i="5"/>
  <c r="K20" i="5"/>
  <c r="F21" i="5"/>
  <c r="F22" i="5"/>
  <c r="F23" i="5"/>
  <c r="F20" i="5"/>
  <c r="J23" i="4"/>
  <c r="J24" i="4"/>
  <c r="J25" i="4"/>
  <c r="J26" i="4"/>
  <c r="J22" i="4"/>
  <c r="E23" i="4"/>
  <c r="E24" i="4"/>
  <c r="E25" i="4"/>
  <c r="E26" i="4"/>
  <c r="E22" i="4"/>
  <c r="I37" i="2"/>
  <c r="D37" i="2"/>
  <c r="I22" i="2"/>
  <c r="D22" i="2"/>
  <c r="J21" i="1"/>
  <c r="J22" i="1"/>
  <c r="J23" i="1"/>
  <c r="J24" i="1"/>
  <c r="J25" i="1"/>
  <c r="J26" i="1"/>
  <c r="J20" i="1"/>
  <c r="E21" i="1"/>
  <c r="E22" i="1"/>
  <c r="E23" i="1"/>
  <c r="E24" i="1"/>
  <c r="E25" i="1"/>
  <c r="E26" i="1"/>
  <c r="E20" i="1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21" i="9"/>
</calcChain>
</file>

<file path=xl/sharedStrings.xml><?xml version="1.0" encoding="utf-8"?>
<sst xmlns="http://schemas.openxmlformats.org/spreadsheetml/2006/main" count="371" uniqueCount="158">
  <si>
    <t>Función ABS</t>
  </si>
  <si>
    <t>Función REDONDEA.PAR</t>
  </si>
  <si>
    <t>Función REDONDEA.IMPAR</t>
  </si>
  <si>
    <t>Función POTENCIA</t>
  </si>
  <si>
    <t>Función ALEATORIO.ENTRE</t>
  </si>
  <si>
    <t>Función SUMAR.SI</t>
  </si>
  <si>
    <t>Función SUMAR.SI.CONJUNTO</t>
  </si>
  <si>
    <t>Concepto:</t>
  </si>
  <si>
    <t>Sintaxis:</t>
  </si>
  <si>
    <t>TEMA: FUNCIONES MATEMÁTICAS</t>
  </si>
  <si>
    <t>Ejemplo1:</t>
  </si>
  <si>
    <t>NÚMERO</t>
  </si>
  <si>
    <t>VALOR ABSOLUTO</t>
  </si>
  <si>
    <t>Ejemplo2:</t>
  </si>
  <si>
    <t>Función ALEATORIO</t>
  </si>
  <si>
    <t>Los valores obtenidos varían al realizar cualquier acción dentro de la hoja de cálculo.</t>
  </si>
  <si>
    <t>Esta función no tiene argumentos.</t>
  </si>
  <si>
    <r>
      <t xml:space="preserve">La </t>
    </r>
    <r>
      <rPr>
        <b/>
        <sz val="12"/>
        <color rgb="FF008F49"/>
        <rFont val="Century Gothic"/>
        <family val="2"/>
      </rPr>
      <t>función ABS</t>
    </r>
    <r>
      <rPr>
        <sz val="12"/>
        <color theme="1"/>
        <rFont val="Century Gothic"/>
        <family val="2"/>
      </rPr>
      <t xml:space="preserve"> o comúnmente conocida como </t>
    </r>
    <r>
      <rPr>
        <b/>
        <sz val="12"/>
        <color rgb="FF008F49"/>
        <rFont val="Century Gothic"/>
        <family val="2"/>
      </rPr>
      <t>función absoluta</t>
    </r>
    <r>
      <rPr>
        <sz val="12"/>
        <color theme="1"/>
        <rFont val="Century Gothic"/>
        <family val="2"/>
      </rPr>
      <t xml:space="preserve"> devuelve el valor absoluto de un número que se encuentre dentro de una celda o el valor que nosotros proporcionemos.</t>
    </r>
  </si>
  <si>
    <r>
      <t xml:space="preserve">La </t>
    </r>
    <r>
      <rPr>
        <b/>
        <sz val="12"/>
        <color rgb="FF008F49"/>
        <rFont val="Century Gothic"/>
        <family val="2"/>
      </rPr>
      <t>función Aleatorio</t>
    </r>
    <r>
      <rPr>
        <sz val="12"/>
        <color theme="1"/>
        <rFont val="Century Gothic"/>
        <family val="2"/>
      </rPr>
      <t xml:space="preserve"> te permite obtener un número aleatorio mayor o igual que 0 y menor que 1. </t>
    </r>
  </si>
  <si>
    <r>
      <t xml:space="preserve">La función </t>
    </r>
    <r>
      <rPr>
        <b/>
        <sz val="12"/>
        <color rgb="FF008F49"/>
        <rFont val="Century Gothic"/>
        <family val="2"/>
      </rPr>
      <t>ALEATORIO.ENTRE</t>
    </r>
    <r>
      <rPr>
        <sz val="12"/>
        <color theme="1"/>
        <rFont val="Century Gothic"/>
        <family val="2"/>
      </rPr>
      <t xml:space="preserve"> te permite obtener un número aleatorio entre los números que especifique. </t>
    </r>
  </si>
  <si>
    <t>Esta funcion sí tiene argumentos.</t>
  </si>
  <si>
    <t>Función ENTERO</t>
  </si>
  <si>
    <t>ENTERO</t>
  </si>
  <si>
    <r>
      <t xml:space="preserve">La </t>
    </r>
    <r>
      <rPr>
        <b/>
        <sz val="12"/>
        <color rgb="FF008F49"/>
        <rFont val="Century Gothic"/>
        <family val="2"/>
      </rPr>
      <t>función Entero</t>
    </r>
    <r>
      <rPr>
        <sz val="12"/>
        <color theme="1"/>
        <rFont val="Century Gothic"/>
        <family val="2"/>
      </rPr>
      <t xml:space="preserve"> te permite obtener un número aleatorio mayor o igual que 0 y menor que 1. </t>
    </r>
  </si>
  <si>
    <r>
      <t xml:space="preserve">La </t>
    </r>
    <r>
      <rPr>
        <b/>
        <sz val="12"/>
        <color rgb="FF008F49"/>
        <rFont val="Century Gothic"/>
        <family val="2"/>
      </rPr>
      <t>función Potencia</t>
    </r>
    <r>
      <rPr>
        <sz val="12"/>
        <color theme="1"/>
        <rFont val="Century Gothic"/>
        <family val="2"/>
      </rPr>
      <t xml:space="preserve"> te devuelve el resultado de elevar un número a una potencia.</t>
    </r>
  </si>
  <si>
    <t>POTENCIA</t>
  </si>
  <si>
    <t>RAÍZ</t>
  </si>
  <si>
    <t>Función RAÍZ</t>
  </si>
  <si>
    <t>RESULTADO</t>
  </si>
  <si>
    <r>
      <t xml:space="preserve">La </t>
    </r>
    <r>
      <rPr>
        <b/>
        <sz val="12"/>
        <color rgb="FF008F49"/>
        <rFont val="Century Gothic"/>
        <family val="2"/>
      </rPr>
      <t>función Raíz</t>
    </r>
    <r>
      <rPr>
        <sz val="12"/>
        <color theme="1"/>
        <rFont val="Century Gothic"/>
        <family val="2"/>
      </rPr>
      <t xml:space="preserve"> te permite obtener la raíz cuadrada de un número.</t>
    </r>
  </si>
  <si>
    <t>Función REDONDEAR</t>
  </si>
  <si>
    <r>
      <t xml:space="preserve">La </t>
    </r>
    <r>
      <rPr>
        <b/>
        <sz val="12"/>
        <color rgb="FF008F49"/>
        <rFont val="Century Gothic"/>
        <family val="2"/>
      </rPr>
      <t>función Redondear</t>
    </r>
    <r>
      <rPr>
        <sz val="12"/>
        <color theme="1"/>
        <rFont val="Century Gothic"/>
        <family val="2"/>
      </rPr>
      <t xml:space="preserve"> te permite redondear un número al número de decimales que se especifiquen.</t>
    </r>
  </si>
  <si>
    <t>REDONDEAR 3 DÍGITOS</t>
  </si>
  <si>
    <t>REDONDEAR 2 DÍGITOS</t>
  </si>
  <si>
    <t>REDONDEA PAR</t>
  </si>
  <si>
    <r>
      <t xml:space="preserve">La </t>
    </r>
    <r>
      <rPr>
        <b/>
        <sz val="12"/>
        <color rgb="FF008F49"/>
        <rFont val="Century Gothic"/>
        <family val="2"/>
      </rPr>
      <t>función Redondear.Impar</t>
    </r>
    <r>
      <rPr>
        <sz val="12"/>
        <color theme="1"/>
        <rFont val="Century Gothic"/>
        <family val="2"/>
      </rPr>
      <t xml:space="preserve"> te permite redondear un número positivo hacia arriba y un número negativo hacia abajo hasta el próximo entero impar.</t>
    </r>
  </si>
  <si>
    <t>REDONDEA IMPAR</t>
  </si>
  <si>
    <r>
      <t xml:space="preserve">La </t>
    </r>
    <r>
      <rPr>
        <b/>
        <sz val="12"/>
        <color rgb="FF008F49"/>
        <rFont val="Century Gothic"/>
        <family val="2"/>
      </rPr>
      <t xml:space="preserve">función Redondea.Par </t>
    </r>
    <r>
      <rPr>
        <sz val="12"/>
        <color theme="1"/>
        <rFont val="Century Gothic"/>
        <family val="2"/>
      </rPr>
      <t>te permite redondear un número hasta el entero par más próximo.</t>
    </r>
  </si>
  <si>
    <t>Mes: Diciembre</t>
  </si>
  <si>
    <t>Folio</t>
  </si>
  <si>
    <t>Tipo</t>
  </si>
  <si>
    <t>Enfermedad</t>
  </si>
  <si>
    <t>Riesgo</t>
  </si>
  <si>
    <t>Adultos</t>
  </si>
  <si>
    <t>Niños</t>
  </si>
  <si>
    <t>Adulto Mayor</t>
  </si>
  <si>
    <t>Infecciosa</t>
  </si>
  <si>
    <t>TBC</t>
  </si>
  <si>
    <t>Endocrinas</t>
  </si>
  <si>
    <t>Hipertirodismo</t>
  </si>
  <si>
    <t>HIV</t>
  </si>
  <si>
    <t>Congénitas</t>
  </si>
  <si>
    <t>Microcefalía</t>
  </si>
  <si>
    <t>Neoplasias</t>
  </si>
  <si>
    <t>Adenocarcinoma</t>
  </si>
  <si>
    <t>Anencefalía</t>
  </si>
  <si>
    <t>Dengüe</t>
  </si>
  <si>
    <t>Miosarcoma</t>
  </si>
  <si>
    <t>Diabétes</t>
  </si>
  <si>
    <t>Menlanoma</t>
  </si>
  <si>
    <t>Hepatitis B</t>
  </si>
  <si>
    <t>Cushing</t>
  </si>
  <si>
    <t>Metabólicas</t>
  </si>
  <si>
    <t>Hipercolesterolemía</t>
  </si>
  <si>
    <t>Hiperuricemía</t>
  </si>
  <si>
    <r>
      <t xml:space="preserve">Determinar la cantidad total de personas atendidas por </t>
    </r>
    <r>
      <rPr>
        <b/>
        <sz val="12"/>
        <color theme="0"/>
        <rFont val="Century Gothic"/>
        <family val="2"/>
      </rPr>
      <t>riesgo 1</t>
    </r>
  </si>
  <si>
    <t>Total de personas atendidas</t>
  </si>
  <si>
    <r>
      <t xml:space="preserve">Determinar la cantidad total de personas atendidas por </t>
    </r>
    <r>
      <rPr>
        <b/>
        <sz val="12"/>
        <color theme="0"/>
        <rFont val="Century Gothic"/>
        <family val="2"/>
      </rPr>
      <t>riesgo 2</t>
    </r>
  </si>
  <si>
    <r>
      <t xml:space="preserve">Determinar la cantidad total de personas atendidas por </t>
    </r>
    <r>
      <rPr>
        <b/>
        <sz val="12"/>
        <color theme="0"/>
        <rFont val="Century Gothic"/>
        <family val="2"/>
      </rPr>
      <t>riesgo 3</t>
    </r>
  </si>
  <si>
    <r>
      <t xml:space="preserve">Determinar la cantidad total de personas atendidas por enfermedad </t>
    </r>
    <r>
      <rPr>
        <b/>
        <sz val="12"/>
        <color theme="0"/>
        <rFont val="Century Gothic"/>
        <family val="2"/>
      </rPr>
      <t>tipo infecciosa</t>
    </r>
  </si>
  <si>
    <r>
      <t xml:space="preserve">Determinar la cantidad total de personas atendidas por enfermedad </t>
    </r>
    <r>
      <rPr>
        <b/>
        <sz val="12"/>
        <color theme="0"/>
        <rFont val="Century Gothic"/>
        <family val="2"/>
      </rPr>
      <t>tipo endocrina</t>
    </r>
  </si>
  <si>
    <r>
      <t xml:space="preserve">Determinar la cantidad total de personas atendidas por enfermedad </t>
    </r>
    <r>
      <rPr>
        <b/>
        <sz val="12"/>
        <color theme="0"/>
        <rFont val="Century Gothic"/>
        <family val="2"/>
      </rPr>
      <t>tipo congénita</t>
    </r>
  </si>
  <si>
    <r>
      <t xml:space="preserve">Determinar la cantidad total de personas atendidas por enfermedad </t>
    </r>
    <r>
      <rPr>
        <b/>
        <sz val="12"/>
        <color theme="0"/>
        <rFont val="Century Gothic"/>
        <family val="2"/>
      </rPr>
      <t>tipo neoplasias</t>
    </r>
  </si>
  <si>
    <r>
      <t xml:space="preserve">Determinar la cantidad total de personas atendidas por enfermedad </t>
    </r>
    <r>
      <rPr>
        <b/>
        <sz val="12"/>
        <color theme="0"/>
        <rFont val="Century Gothic"/>
        <family val="2"/>
      </rPr>
      <t>tipo metabólicas</t>
    </r>
  </si>
  <si>
    <t>Cuadro de atención</t>
  </si>
  <si>
    <r>
      <t xml:space="preserve">La </t>
    </r>
    <r>
      <rPr>
        <b/>
        <sz val="12"/>
        <color rgb="FF008F49"/>
        <rFont val="Century Gothic"/>
        <family val="2"/>
      </rPr>
      <t>función Sumar.Si</t>
    </r>
    <r>
      <rPr>
        <sz val="12"/>
        <color theme="1"/>
        <rFont val="Century Gothic"/>
        <family val="2"/>
      </rPr>
      <t xml:space="preserve"> te permite sumar las celdas que cumplen determinado criterio o condición.</t>
    </r>
  </si>
  <si>
    <r>
      <t xml:space="preserve">La </t>
    </r>
    <r>
      <rPr>
        <b/>
        <sz val="12"/>
        <color rgb="FF008F49"/>
        <rFont val="Century Gothic"/>
        <family val="2"/>
      </rPr>
      <t>función Sumar.Si.Conjunto</t>
    </r>
    <r>
      <rPr>
        <sz val="12"/>
        <color theme="1"/>
        <rFont val="Century Gothic"/>
        <family val="2"/>
      </rPr>
      <t xml:space="preserve"> te permite sumar las celdas de un rango que cumplan varios criterios.</t>
    </r>
  </si>
  <si>
    <t>Planilla de Pagos del Personal Fundo "San Juan"</t>
  </si>
  <si>
    <t>Mes: Agosto</t>
  </si>
  <si>
    <t>Personal</t>
  </si>
  <si>
    <t>Turno</t>
  </si>
  <si>
    <t>Sexo</t>
  </si>
  <si>
    <t>Estado Civil</t>
  </si>
  <si>
    <t>Sueldo</t>
  </si>
  <si>
    <t>Hijos</t>
  </si>
  <si>
    <t>Tardanza</t>
  </si>
  <si>
    <t>Bonificación</t>
  </si>
  <si>
    <t>Rodriguez Mayurí María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</si>
  <si>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</si>
  <si>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</si>
  <si>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</si>
  <si>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</si>
  <si>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</si>
  <si>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</si>
  <si>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</si>
  <si>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</si>
  <si>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</si>
  <si>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Hilario Paucar Paola</t>
  </si>
  <si>
    <t>Villar Orihuela Jessica</t>
  </si>
  <si>
    <t>Guevara Rodríguez José</t>
  </si>
  <si>
    <t>Lozana Ravichagua Erika</t>
  </si>
  <si>
    <t>Marcos Vales Sofia</t>
  </si>
  <si>
    <t>Poma Suvilca Eder</t>
  </si>
  <si>
    <t>Ledesma Paco Teresa</t>
  </si>
  <si>
    <t>Miranda Sefler Omar</t>
  </si>
  <si>
    <t>Carrazco Montoya Yaya</t>
  </si>
  <si>
    <t>Ovando Leton Camila</t>
  </si>
  <si>
    <t>Renteria Velez Linda</t>
  </si>
  <si>
    <t>Kaser Cespedes Itan</t>
  </si>
  <si>
    <t>Falcon Matias Raul</t>
  </si>
  <si>
    <t>Lopez Davalos Roymer</t>
  </si>
  <si>
    <t>Linares Paredes Esteban</t>
  </si>
  <si>
    <t>Morales Duarez Dario</t>
  </si>
  <si>
    <t>Enriquez Lujan Damian</t>
  </si>
  <si>
    <t>Castro Paz Sandra</t>
  </si>
  <si>
    <t>Klinton Ferrer Fatima</t>
  </si>
  <si>
    <t>Santos Farfan Gabriela</t>
  </si>
  <si>
    <t>A</t>
  </si>
  <si>
    <t>B</t>
  </si>
  <si>
    <t>C</t>
  </si>
  <si>
    <t>M</t>
  </si>
  <si>
    <t>T</t>
  </si>
  <si>
    <t>N</t>
  </si>
  <si>
    <t>F</t>
  </si>
  <si>
    <t>S</t>
  </si>
  <si>
    <t>Mejía Tirado Manuel</t>
  </si>
  <si>
    <t>Categoría</t>
  </si>
  <si>
    <t>Categoria B</t>
  </si>
  <si>
    <t>Solteros</t>
  </si>
  <si>
    <t>Determinar el total de hijos que cumplan los siguientes requisitos</t>
  </si>
  <si>
    <t>Categoria A</t>
  </si>
  <si>
    <t>Turno Mañana</t>
  </si>
  <si>
    <t>Sin hijos</t>
  </si>
  <si>
    <t>Determinar el total de sueldos que cumplan los siguientes requisitos</t>
  </si>
  <si>
    <t>Bonificación mayor o igual a 300</t>
  </si>
  <si>
    <t>Casados</t>
  </si>
  <si>
    <t>Determinar el total de tardanzas que cumplan los siguientes requisitos</t>
  </si>
  <si>
    <t>Categoría C</t>
  </si>
  <si>
    <t>Determinar el total de bonificación que cumplan los siguientes requisitos</t>
  </si>
  <si>
    <r>
      <t xml:space="preserve">La </t>
    </r>
    <r>
      <rPr>
        <b/>
        <sz val="12"/>
        <color rgb="FF008F49"/>
        <rFont val="Century Gothic"/>
        <family val="2"/>
      </rPr>
      <t>función SumaProducto</t>
    </r>
    <r>
      <rPr>
        <sz val="12"/>
        <color theme="1"/>
        <rFont val="Century Gothic"/>
        <family val="2"/>
      </rPr>
      <t xml:space="preserve"> calcula la suma de los productos correspondientes componentes de matriz.</t>
    </r>
  </si>
  <si>
    <t>Mes: Noviembre</t>
  </si>
  <si>
    <t>Producto</t>
  </si>
  <si>
    <t>Unidad de Medida</t>
  </si>
  <si>
    <t>Cantidad</t>
  </si>
  <si>
    <t>Precio Unitario</t>
  </si>
  <si>
    <t>PROD-1</t>
  </si>
  <si>
    <t>PROD-2</t>
  </si>
  <si>
    <t>PROD-3</t>
  </si>
  <si>
    <t>PROD-4</t>
  </si>
  <si>
    <t>PROD-5</t>
  </si>
  <si>
    <t>PROD-6</t>
  </si>
  <si>
    <t>PROD-7</t>
  </si>
  <si>
    <t>Determinar el importe total</t>
  </si>
  <si>
    <t>Caja</t>
  </si>
  <si>
    <t>Litro</t>
  </si>
  <si>
    <t>Kilo</t>
  </si>
  <si>
    <t>Millar</t>
  </si>
  <si>
    <t>Lista de compras de la tienda "Don Lolo"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</si>
</sst>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187CE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6"/>
      <color rgb="FF008F49"/>
      <name val="Century Gothic"/>
      <family val="2"/>
    </font>
    <font>
      <b/>
      <sz val="12"/>
      <color rgb="FF013C64"/>
      <name val="Century Gothic"/>
      <family val="2"/>
    </font>
    <font>
      <sz val="12"/>
      <color theme="1"/>
      <name val="Century Gothic"/>
      <family val="2"/>
    </font>
    <font>
      <sz val="11"/>
      <color theme="0"/>
      <name val="Century Gothic"/>
      <family val="2"/>
    </font>
    <font>
      <sz val="12"/>
      <name val="Century Gothic"/>
      <family val="2"/>
    </font>
    <font>
      <sz val="11"/>
      <name val="Calibri"/>
      <family val="2"/>
      <scheme val="minor"/>
    </font>
    <font>
      <sz val="12"/>
      <color theme="0"/>
      <name val="Century Gothic"/>
      <family val="2"/>
    </font>
    <font>
      <b/>
      <sz val="12"/>
      <color theme="0"/>
      <name val="Century Gothic"/>
      <family val="2"/>
    </font>
    <font>
      <b/>
      <sz val="12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13C64"/>
        <bgColor indexed="64"/>
      </patternFill>
    </fill>
    <fill>
      <patternFill patternType="solid">
        <fgColor rgb="FF0187CE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E84F13"/>
      </bottom>
      <diagonal/>
    </border>
    <border>
      <left style="medium">
        <color rgb="FF838383"/>
      </left>
      <right style="medium">
        <color rgb="FF838383"/>
      </right>
      <top style="medium">
        <color rgb="FF838383"/>
      </top>
      <bottom style="medium">
        <color rgb="FF838383"/>
      </bottom>
      <diagonal/>
    </border>
    <border>
      <left style="medium">
        <color rgb="FF838383"/>
      </left>
      <right/>
      <top/>
      <bottom/>
      <diagonal/>
    </border>
    <border>
      <left style="medium">
        <color rgb="FF838383"/>
      </left>
      <right/>
      <top style="medium">
        <color rgb="FF838383"/>
      </top>
      <bottom style="medium">
        <color rgb="FF838383"/>
      </bottom>
      <diagonal/>
    </border>
    <border>
      <left/>
      <right style="medium">
        <color rgb="FF838383"/>
      </right>
      <top style="medium">
        <color rgb="FF838383"/>
      </top>
      <bottom style="medium">
        <color rgb="FF838383"/>
      </bottom>
      <diagonal/>
    </border>
    <border>
      <left/>
      <right/>
      <top style="medium">
        <color rgb="FF838383"/>
      </top>
      <bottom style="medium">
        <color rgb="FF838383"/>
      </bottom>
      <diagonal/>
    </border>
    <border>
      <left style="medium">
        <color rgb="FF838383"/>
      </left>
      <right style="medium">
        <color rgb="FF838383"/>
      </right>
      <top/>
      <bottom style="medium">
        <color rgb="FF838383"/>
      </bottom>
      <diagonal/>
    </border>
    <border>
      <left/>
      <right style="medium">
        <color rgb="FF838383"/>
      </right>
      <top/>
      <bottom/>
      <diagonal/>
    </border>
    <border>
      <left style="medium">
        <color rgb="FF838383"/>
      </left>
      <right/>
      <top/>
      <bottom style="medium">
        <color rgb="FF838383"/>
      </bottom>
      <diagonal/>
    </border>
    <border>
      <left/>
      <right style="medium">
        <color rgb="FF838383"/>
      </right>
      <top/>
      <bottom style="medium">
        <color rgb="FF838383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0" fillId="0" borderId="0" xfId="0" applyFont="1"/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vertical="center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49" fontId="9" fillId="0" borderId="0" xfId="0" applyNumberFormat="1" applyFont="1" applyAlignment="1"/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/>
    <xf numFmtId="0" fontId="10" fillId="3" borderId="0" xfId="0" applyFont="1" applyFill="1" applyAlignment="1">
      <alignment horizontal="center" vertical="center" wrapText="1"/>
    </xf>
    <xf numFmtId="0" fontId="0" fillId="3" borderId="0" xfId="0" applyFill="1" applyAlignment="1"/>
    <xf numFmtId="0" fontId="0" fillId="3" borderId="0" xfId="0" applyFill="1"/>
    <xf numFmtId="0" fontId="5" fillId="3" borderId="0" xfId="0" applyFont="1" applyFill="1" applyAlignment="1"/>
    <xf numFmtId="0" fontId="5" fillId="3" borderId="0" xfId="0" applyFont="1" applyFill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Fill="1"/>
    <xf numFmtId="0" fontId="15" fillId="0" borderId="0" xfId="0" applyFont="1" applyFill="1" applyAlignment="1">
      <alignment horizontal="center"/>
    </xf>
    <xf numFmtId="0" fontId="5" fillId="4" borderId="0" xfId="0" applyFont="1" applyFill="1"/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</cellXfs>
  <cellStyles count="2">
    <cellStyle name="Encabezado 1" xfId="1" builtinId="16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87CE"/>
      <color rgb="FF838383"/>
      <color rgb="FF013C64"/>
      <color rgb="FF008F49"/>
      <color rgb="FFE84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1903</xdr:colOff>
      <xdr:row>13</xdr:row>
      <xdr:rowOff>171450</xdr:rowOff>
    </xdr:from>
    <xdr:to>
      <xdr:col>4</xdr:col>
      <xdr:colOff>762000</xdr:colOff>
      <xdr:row>15</xdr:row>
      <xdr:rowOff>47625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624963" y="2838450"/>
          <a:ext cx="1781177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15</xdr:row>
      <xdr:rowOff>142875</xdr:rowOff>
    </xdr:from>
    <xdr:to>
      <xdr:col>4</xdr:col>
      <xdr:colOff>352425</xdr:colOff>
      <xdr:row>17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14573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15</xdr:row>
      <xdr:rowOff>142875</xdr:rowOff>
    </xdr:from>
    <xdr:to>
      <xdr:col>4</xdr:col>
      <xdr:colOff>352425</xdr:colOff>
      <xdr:row>17</xdr:row>
      <xdr:rowOff>19050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314573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15</xdr:row>
      <xdr:rowOff>142875</xdr:rowOff>
    </xdr:from>
    <xdr:to>
      <xdr:col>4</xdr:col>
      <xdr:colOff>352425</xdr:colOff>
      <xdr:row>17</xdr:row>
      <xdr:rowOff>19050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314573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15</xdr:row>
      <xdr:rowOff>180975</xdr:rowOff>
    </xdr:from>
    <xdr:to>
      <xdr:col>4</xdr:col>
      <xdr:colOff>352425</xdr:colOff>
      <xdr:row>17</xdr:row>
      <xdr:rowOff>57150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733548" y="33813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=ALEATORIO()</a:t>
          </a:r>
        </a:p>
      </xdr:txBody>
    </xdr:sp>
    <xdr:clientData/>
  </xdr:twoCellAnchor>
  <xdr:twoCellAnchor>
    <xdr:from>
      <xdr:col>3</xdr:col>
      <xdr:colOff>0</xdr:colOff>
      <xdr:row>30</xdr:row>
      <xdr:rowOff>152400</xdr:rowOff>
    </xdr:from>
    <xdr:to>
      <xdr:col>5</xdr:col>
      <xdr:colOff>670560</xdr:colOff>
      <xdr:row>32</xdr:row>
      <xdr:rowOff>47625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623060" y="6126480"/>
          <a:ext cx="2880360" cy="2914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=ALEATORIO.ENTRE(INFERIOR,SUPERIOR)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15</xdr:row>
      <xdr:rowOff>142875</xdr:rowOff>
    </xdr:from>
    <xdr:to>
      <xdr:col>4</xdr:col>
      <xdr:colOff>352425</xdr:colOff>
      <xdr:row>17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33548" y="33432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15</xdr:row>
      <xdr:rowOff>142875</xdr:rowOff>
    </xdr:from>
    <xdr:to>
      <xdr:col>4</xdr:col>
      <xdr:colOff>352425</xdr:colOff>
      <xdr:row>17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733548" y="33432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15</xdr:row>
      <xdr:rowOff>142875</xdr:rowOff>
    </xdr:from>
    <xdr:to>
      <xdr:col>4</xdr:col>
      <xdr:colOff>352425</xdr:colOff>
      <xdr:row>17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33548" y="33432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3</xdr:col>
      <xdr:colOff>1903</xdr:colOff>
      <xdr:row>15</xdr:row>
      <xdr:rowOff>171450</xdr:rowOff>
    </xdr:from>
    <xdr:to>
      <xdr:col>5</xdr:col>
      <xdr:colOff>15240</xdr:colOff>
      <xdr:row>17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624963" y="3234690"/>
          <a:ext cx="2223137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=ENTERO(argumento1)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733548" y="33432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733548" y="33432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733548" y="334327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3</xdr:col>
      <xdr:colOff>1902</xdr:colOff>
      <xdr:row>13</xdr:row>
      <xdr:rowOff>171450</xdr:rowOff>
    </xdr:from>
    <xdr:to>
      <xdr:col>5</xdr:col>
      <xdr:colOff>723900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624962" y="2838450"/>
          <a:ext cx="2764158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=POTENCIA(NÚMERO,POTENCIA)</a:t>
          </a:r>
        </a:p>
      </xdr:txBody>
    </xdr:sp>
    <xdr:clientData/>
  </xdr:twoCellAnchor>
  <xdr:twoCellAnchor>
    <xdr:from>
      <xdr:col>8</xdr:col>
      <xdr:colOff>895348</xdr:colOff>
      <xdr:row>13</xdr:row>
      <xdr:rowOff>133350</xdr:rowOff>
    </xdr:from>
    <xdr:to>
      <xdr:col>10</xdr:col>
      <xdr:colOff>762000</xdr:colOff>
      <xdr:row>15</xdr:row>
      <xdr:rowOff>9525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0001248" y="2895600"/>
          <a:ext cx="2476502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=NÚMERO^POTENCIA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171450</xdr:rowOff>
    </xdr:from>
    <xdr:to>
      <xdr:col>5</xdr:col>
      <xdr:colOff>180975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733548" y="2933700"/>
          <a:ext cx="2476502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=RAÍZ(argumento1)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6</xdr:col>
      <xdr:colOff>428625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733547" y="2933700"/>
          <a:ext cx="38576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=REDONDEAR(NÚMERO,NÚM DE DECIMALES)</a:t>
          </a:r>
        </a:p>
      </xdr:txBody>
    </xdr:sp>
    <xdr:clientData/>
  </xdr:twoCellAnchor>
  <xdr:twoCellAnchor>
    <xdr:from>
      <xdr:col>2</xdr:col>
      <xdr:colOff>809623</xdr:colOff>
      <xdr:row>27</xdr:row>
      <xdr:rowOff>142875</xdr:rowOff>
    </xdr:from>
    <xdr:to>
      <xdr:col>4</xdr:col>
      <xdr:colOff>352425</xdr:colOff>
      <xdr:row>29</xdr:row>
      <xdr:rowOff>19050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27</xdr:row>
      <xdr:rowOff>142875</xdr:rowOff>
    </xdr:from>
    <xdr:to>
      <xdr:col>4</xdr:col>
      <xdr:colOff>352425</xdr:colOff>
      <xdr:row>29</xdr:row>
      <xdr:rowOff>19050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27</xdr:row>
      <xdr:rowOff>142875</xdr:rowOff>
    </xdr:from>
    <xdr:to>
      <xdr:col>4</xdr:col>
      <xdr:colOff>352425</xdr:colOff>
      <xdr:row>29</xdr:row>
      <xdr:rowOff>19050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27</xdr:row>
      <xdr:rowOff>142875</xdr:rowOff>
    </xdr:from>
    <xdr:to>
      <xdr:col>5</xdr:col>
      <xdr:colOff>1066799</xdr:colOff>
      <xdr:row>29</xdr:row>
      <xdr:rowOff>19050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733547" y="2905125"/>
          <a:ext cx="33623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=REDONDEA.PAR(argumento1)</a:t>
          </a:r>
        </a:p>
      </xdr:txBody>
    </xdr:sp>
    <xdr:clientData/>
  </xdr:twoCellAnchor>
  <xdr:twoCellAnchor>
    <xdr:from>
      <xdr:col>2</xdr:col>
      <xdr:colOff>809623</xdr:colOff>
      <xdr:row>41</xdr:row>
      <xdr:rowOff>142875</xdr:rowOff>
    </xdr:from>
    <xdr:to>
      <xdr:col>4</xdr:col>
      <xdr:colOff>352425</xdr:colOff>
      <xdr:row>43</xdr:row>
      <xdr:rowOff>19050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733548" y="60293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41</xdr:row>
      <xdr:rowOff>142875</xdr:rowOff>
    </xdr:from>
    <xdr:to>
      <xdr:col>4</xdr:col>
      <xdr:colOff>352425</xdr:colOff>
      <xdr:row>43</xdr:row>
      <xdr:rowOff>19050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733548" y="60293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41</xdr:row>
      <xdr:rowOff>142875</xdr:rowOff>
    </xdr:from>
    <xdr:to>
      <xdr:col>4</xdr:col>
      <xdr:colOff>352425</xdr:colOff>
      <xdr:row>43</xdr:row>
      <xdr:rowOff>19050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733548" y="60293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41</xdr:row>
      <xdr:rowOff>142875</xdr:rowOff>
    </xdr:from>
    <xdr:to>
      <xdr:col>5</xdr:col>
      <xdr:colOff>1066799</xdr:colOff>
      <xdr:row>43</xdr:row>
      <xdr:rowOff>19050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733547" y="6029325"/>
          <a:ext cx="33623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=REDONDEA.IMPAR(argumento1)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733548" y="2905125"/>
          <a:ext cx="151447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3</xdr:col>
      <xdr:colOff>3807</xdr:colOff>
      <xdr:row>14</xdr:row>
      <xdr:rowOff>0</xdr:rowOff>
    </xdr:from>
    <xdr:to>
      <xdr:col>6</xdr:col>
      <xdr:colOff>552450</xdr:colOff>
      <xdr:row>15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623057" y="2838450"/>
          <a:ext cx="3691893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=SUMAR.SI(RANGO,CRITERIO,[RANGO_SUMA])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761996</xdr:colOff>
      <xdr:row>13</xdr:row>
      <xdr:rowOff>171450</xdr:rowOff>
    </xdr:from>
    <xdr:to>
      <xdr:col>9</xdr:col>
      <xdr:colOff>514349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562096" y="3028950"/>
          <a:ext cx="584835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</a:t>
          </a:r>
          <a:r>
            <a:rPr lang="es-PE" sz="1200">
              <a:latin typeface="Century Gothic" panose="020B0502020202020204" pitchFamily="34" charset="0"/>
            </a:rPr>
            <a:t>SUMAR.SI.CONJUNTO(RANGO_SUMA,RANGO_CRITERIOS1,CRITERIO</a:t>
          </a:r>
          <a:r>
            <a:rPr lang="es-PE" sz="1100">
              <a:latin typeface="Century Gothic" panose="020B0502020202020204" pitchFamily="34" charset="0"/>
            </a:rPr>
            <a:t>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733548" y="2905125"/>
          <a:ext cx="16097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733548" y="2905125"/>
          <a:ext cx="16097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733548" y="2905125"/>
          <a:ext cx="16097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7</xdr:col>
      <xdr:colOff>723900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733547" y="2933700"/>
          <a:ext cx="418147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=SUMAPRODUCTO(MATRIZ1, [MATRIZ2], [MATRIZ3], …)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P30"/>
  <sheetViews>
    <sheetView showGridLines="0" topLeftCell="A18" zoomScaleNormal="100" workbookViewId="0">
      <selection activeCell="J20" sqref="J20:J26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5" width="19.85546875" customWidth="1"/>
    <col min="8" max="9" width="16.85546875" bestFit="1" customWidth="1"/>
    <col min="10" max="10" width="23.28515625" customWidth="1"/>
    <col min="11" max="11" width="11" customWidth="1"/>
    <col min="16" max="16" width="11" customWidth="1"/>
  </cols>
  <sheetData>
    <row r="9" spans="3:16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H11" s="7" t="s">
        <v>0</v>
      </c>
    </row>
    <row r="12" spans="3:16" ht="7.5" customHeight="1" x14ac:dyDescent="0.25"/>
    <row r="13" spans="3:16" ht="17.25" x14ac:dyDescent="0.3">
      <c r="C13" s="8" t="s">
        <v>7</v>
      </c>
      <c r="D13" s="10" t="s">
        <v>17</v>
      </c>
    </row>
    <row r="15" spans="3:16" ht="17.25" x14ac:dyDescent="0.3">
      <c r="C15" s="8" t="s">
        <v>8</v>
      </c>
      <c r="D15" s="11"/>
    </row>
    <row r="16" spans="3:16" x14ac:dyDescent="0.25">
      <c r="P16" s="5"/>
    </row>
    <row r="17" spans="3:16" ht="15.75" x14ac:dyDescent="0.25">
      <c r="C17" s="8" t="s">
        <v>10</v>
      </c>
      <c r="H17" s="8" t="s">
        <v>13</v>
      </c>
      <c r="P17" s="5"/>
    </row>
    <row r="18" spans="3:16" x14ac:dyDescent="0.25">
      <c r="O18" s="5"/>
      <c r="P18" s="5"/>
    </row>
    <row r="19" spans="3:16" ht="16.5" x14ac:dyDescent="0.25">
      <c r="D19" s="13" t="s">
        <v>11</v>
      </c>
      <c r="E19" s="13" t="s">
        <v>12</v>
      </c>
      <c r="I19" s="13" t="s">
        <v>11</v>
      </c>
      <c r="J19" s="13" t="s">
        <v>12</v>
      </c>
      <c r="P19" s="5"/>
    </row>
    <row r="20" spans="3:16" ht="16.5" x14ac:dyDescent="0.3">
      <c r="D20" s="6">
        <v>-36</v>
      </c>
      <c r="E20" s="6">
        <f>ABS(D20)</f>
        <v>36</v>
      </c>
      <c r="I20" s="6">
        <v>-76.989999999999995</v>
      </c>
      <c r="J20" s="6">
        <f>ABS(I20)</f>
        <v>76.989999999999995</v>
      </c>
      <c r="P20" s="5"/>
    </row>
    <row r="21" spans="3:16" ht="16.5" x14ac:dyDescent="0.3">
      <c r="D21" s="6">
        <v>720</v>
      </c>
      <c r="E21" s="6">
        <f t="shared" ref="E21:E26" si="0">ABS(D21)</f>
        <v>720</v>
      </c>
      <c r="I21" s="6">
        <v>89.16</v>
      </c>
      <c r="J21" s="6">
        <f t="shared" ref="J21:J26" si="1">ABS(I21)</f>
        <v>89.16</v>
      </c>
      <c r="P21" s="5"/>
    </row>
    <row r="22" spans="3:16" ht="15.75" customHeight="1" x14ac:dyDescent="0.3">
      <c r="D22" s="6">
        <v>-10</v>
      </c>
      <c r="E22" s="6">
        <f t="shared" si="0"/>
        <v>10</v>
      </c>
      <c r="I22" s="6">
        <v>13</v>
      </c>
      <c r="J22" s="6">
        <f t="shared" si="1"/>
        <v>13</v>
      </c>
      <c r="P22" s="5"/>
    </row>
    <row r="23" spans="3:16" ht="16.5" x14ac:dyDescent="0.3">
      <c r="D23" s="6">
        <v>490</v>
      </c>
      <c r="E23" s="6">
        <f t="shared" si="0"/>
        <v>490</v>
      </c>
      <c r="I23" s="6">
        <v>-300</v>
      </c>
      <c r="J23" s="6">
        <f t="shared" si="1"/>
        <v>300</v>
      </c>
      <c r="P23" s="5"/>
    </row>
    <row r="24" spans="3:16" ht="16.5" x14ac:dyDescent="0.3">
      <c r="D24" s="6">
        <v>-64.289000000000001</v>
      </c>
      <c r="E24" s="6">
        <f t="shared" si="0"/>
        <v>64.289000000000001</v>
      </c>
      <c r="I24" s="6">
        <v>47.23</v>
      </c>
      <c r="J24" s="6">
        <f t="shared" si="1"/>
        <v>47.23</v>
      </c>
      <c r="P24" s="5"/>
    </row>
    <row r="25" spans="3:16" ht="16.5" x14ac:dyDescent="0.3">
      <c r="D25" s="6">
        <v>100</v>
      </c>
      <c r="E25" s="6">
        <f t="shared" si="0"/>
        <v>100</v>
      </c>
      <c r="I25" s="6">
        <v>-59</v>
      </c>
      <c r="J25" s="6">
        <f t="shared" si="1"/>
        <v>59</v>
      </c>
      <c r="P25" s="5"/>
    </row>
    <row r="26" spans="3:16" ht="16.5" x14ac:dyDescent="0.3">
      <c r="D26" s="6">
        <v>-400.17</v>
      </c>
      <c r="E26" s="6">
        <f t="shared" si="0"/>
        <v>400.17</v>
      </c>
      <c r="I26" s="6">
        <v>33</v>
      </c>
      <c r="J26" s="6">
        <f t="shared" si="1"/>
        <v>33</v>
      </c>
      <c r="P26" s="5"/>
    </row>
    <row r="27" spans="3:16" x14ac:dyDescent="0.25">
      <c r="P27" s="5"/>
    </row>
    <row r="28" spans="3:16" x14ac:dyDescent="0.25">
      <c r="P28" s="5"/>
    </row>
    <row r="29" spans="3:16" x14ac:dyDescent="0.25">
      <c r="P29" s="5"/>
    </row>
    <row r="30" spans="3:16" x14ac:dyDescent="0.25">
      <c r="P30" s="5"/>
    </row>
  </sheetData>
  <conditionalFormatting sqref="D9">
    <cfRule type="duplicateValues" dxfId="53" priority="2"/>
    <cfRule type="duplicateValues" dxfId="52" priority="3"/>
    <cfRule type="duplicateValues" dxfId="51" priority="4"/>
    <cfRule type="duplicateValues" dxfId="50" priority="5"/>
    <cfRule type="duplicateValues" dxfId="49" priority="6"/>
  </conditionalFormatting>
  <conditionalFormatting sqref="D9">
    <cfRule type="duplicateValues" dxfId="48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K38"/>
  <sheetViews>
    <sheetView showGridLines="0" topLeftCell="A22" zoomScaleNormal="100" workbookViewId="0">
      <selection activeCell="I38" sqref="I38:J38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5" width="23.140625" customWidth="1"/>
    <col min="7" max="7" width="34.85546875" bestFit="1" customWidth="1"/>
    <col min="8" max="9" width="16.85546875" bestFit="1" customWidth="1"/>
    <col min="10" max="10" width="17.28515625" bestFit="1" customWidth="1"/>
  </cols>
  <sheetData>
    <row r="8" spans="3:11" x14ac:dyDescent="0.25">
      <c r="K8" s="14"/>
    </row>
    <row r="9" spans="3:11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</row>
    <row r="10" spans="3:11" ht="15.75" thickTop="1" x14ac:dyDescent="0.25">
      <c r="C10" s="1"/>
    </row>
    <row r="11" spans="3:11" ht="20.25" x14ac:dyDescent="0.3">
      <c r="G11" s="7" t="s">
        <v>14</v>
      </c>
    </row>
    <row r="12" spans="3:11" ht="7.5" customHeight="1" x14ac:dyDescent="0.25"/>
    <row r="13" spans="3:11" ht="17.25" x14ac:dyDescent="0.3">
      <c r="C13" s="8" t="s">
        <v>7</v>
      </c>
      <c r="D13" s="10" t="s">
        <v>18</v>
      </c>
    </row>
    <row r="14" spans="3:11" ht="17.25" x14ac:dyDescent="0.3">
      <c r="C14" s="8"/>
      <c r="D14" s="10" t="s">
        <v>15</v>
      </c>
    </row>
    <row r="15" spans="3:11" ht="17.25" x14ac:dyDescent="0.3">
      <c r="C15" s="8"/>
      <c r="D15" s="10" t="s">
        <v>16</v>
      </c>
    </row>
    <row r="17" spans="3:10" ht="17.25" x14ac:dyDescent="0.3">
      <c r="C17" s="8" t="s">
        <v>8</v>
      </c>
      <c r="D17" s="11"/>
    </row>
    <row r="19" spans="3:10" ht="15.75" x14ac:dyDescent="0.25">
      <c r="C19" s="8" t="s">
        <v>10</v>
      </c>
      <c r="H19" s="8" t="s">
        <v>13</v>
      </c>
    </row>
    <row r="21" spans="3:10" ht="16.5" x14ac:dyDescent="0.25">
      <c r="D21" s="27" t="s">
        <v>14</v>
      </c>
      <c r="E21" s="27"/>
      <c r="I21" s="27" t="s">
        <v>14</v>
      </c>
      <c r="J21" s="27"/>
    </row>
    <row r="22" spans="3:10" ht="16.5" x14ac:dyDescent="0.3">
      <c r="D22" s="29">
        <f ca="1">RAND()</f>
        <v>0.72877883951005495</v>
      </c>
      <c r="E22" s="29"/>
      <c r="I22" s="29">
        <f ca="1">RAND()</f>
        <v>0.49462161054211973</v>
      </c>
      <c r="J22" s="29"/>
    </row>
    <row r="23" spans="3:10" ht="16.5" x14ac:dyDescent="0.3">
      <c r="D23" s="29"/>
      <c r="E23" s="29"/>
      <c r="I23" s="29"/>
      <c r="J23" s="29"/>
    </row>
    <row r="24" spans="3:10" ht="15.75" customHeight="1" x14ac:dyDescent="0.3">
      <c r="D24" s="29"/>
      <c r="E24" s="29"/>
      <c r="I24" s="29"/>
      <c r="J24" s="29"/>
    </row>
    <row r="25" spans="3:10" ht="16.5" x14ac:dyDescent="0.3">
      <c r="D25" s="15"/>
      <c r="E25" s="15"/>
      <c r="I25" s="15"/>
      <c r="J25" s="15"/>
    </row>
    <row r="26" spans="3:10" ht="20.25" x14ac:dyDescent="0.3">
      <c r="D26" s="15"/>
      <c r="E26" s="15"/>
      <c r="G26" s="7" t="s">
        <v>4</v>
      </c>
      <c r="I26" s="15"/>
      <c r="J26" s="15"/>
    </row>
    <row r="28" spans="3:10" ht="17.25" x14ac:dyDescent="0.3">
      <c r="C28" s="8" t="s">
        <v>7</v>
      </c>
      <c r="D28" s="10" t="s">
        <v>19</v>
      </c>
    </row>
    <row r="29" spans="3:10" ht="17.25" x14ac:dyDescent="0.3">
      <c r="D29" s="10" t="s">
        <v>15</v>
      </c>
    </row>
    <row r="30" spans="3:10" ht="17.25" x14ac:dyDescent="0.3">
      <c r="C30" s="8"/>
      <c r="D30" s="10" t="s">
        <v>20</v>
      </c>
    </row>
    <row r="31" spans="3:10" ht="15.75" x14ac:dyDescent="0.25">
      <c r="C31" s="8"/>
    </row>
    <row r="32" spans="3:10" ht="15.75" x14ac:dyDescent="0.25">
      <c r="C32" s="8" t="s">
        <v>8</v>
      </c>
    </row>
    <row r="34" spans="3:10" ht="15.75" x14ac:dyDescent="0.25">
      <c r="H34" s="8" t="s">
        <v>13</v>
      </c>
    </row>
    <row r="35" spans="3:10" ht="15.75" x14ac:dyDescent="0.25">
      <c r="C35" s="8" t="s">
        <v>10</v>
      </c>
    </row>
    <row r="36" spans="3:10" ht="16.5" x14ac:dyDescent="0.25">
      <c r="D36" s="27" t="s">
        <v>4</v>
      </c>
      <c r="E36" s="27"/>
      <c r="I36" s="27" t="s">
        <v>4</v>
      </c>
      <c r="J36" s="27"/>
    </row>
    <row r="37" spans="3:10" x14ac:dyDescent="0.25">
      <c r="D37" s="28">
        <f ca="1">RANDBETWEEN(1,5)</f>
        <v>4</v>
      </c>
      <c r="E37" s="28"/>
      <c r="I37" s="28">
        <f ca="1">RANDBETWEEN(5,8)</f>
        <v>6</v>
      </c>
      <c r="J37" s="28"/>
    </row>
    <row r="38" spans="3:10" x14ac:dyDescent="0.25">
      <c r="D38" s="28"/>
      <c r="E38" s="28"/>
      <c r="I38" s="28"/>
      <c r="J38" s="28"/>
    </row>
  </sheetData>
  <mergeCells count="14">
    <mergeCell ref="I21:J21"/>
    <mergeCell ref="I22:J22"/>
    <mergeCell ref="I23:J23"/>
    <mergeCell ref="I24:J24"/>
    <mergeCell ref="D21:E21"/>
    <mergeCell ref="D22:E22"/>
    <mergeCell ref="D23:E23"/>
    <mergeCell ref="D24:E24"/>
    <mergeCell ref="D36:E36"/>
    <mergeCell ref="I36:J36"/>
    <mergeCell ref="D37:E37"/>
    <mergeCell ref="D38:E38"/>
    <mergeCell ref="I38:J38"/>
    <mergeCell ref="I37:J37"/>
  </mergeCells>
  <conditionalFormatting sqref="D9">
    <cfRule type="duplicateValues" dxfId="47" priority="2"/>
    <cfRule type="duplicateValues" dxfId="46" priority="3"/>
    <cfRule type="duplicateValues" dxfId="45" priority="4"/>
    <cfRule type="duplicateValues" dxfId="44" priority="5"/>
    <cfRule type="duplicateValues" dxfId="43" priority="6"/>
  </conditionalFormatting>
  <conditionalFormatting sqref="D9">
    <cfRule type="duplicateValues" dxfId="4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K37"/>
  <sheetViews>
    <sheetView showGridLines="0" topLeftCell="A13" zoomScaleNormal="100" workbookViewId="0">
      <selection activeCell="J22" sqref="J22:J26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5" width="17.28515625" bestFit="1" customWidth="1"/>
    <col min="7" max="7" width="34.85546875" bestFit="1" customWidth="1"/>
    <col min="8" max="9" width="16.85546875" bestFit="1" customWidth="1"/>
    <col min="10" max="10" width="17.28515625" bestFit="1" customWidth="1"/>
  </cols>
  <sheetData>
    <row r="8" spans="3:11" x14ac:dyDescent="0.25">
      <c r="K8" s="14"/>
    </row>
    <row r="9" spans="3:11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</row>
    <row r="10" spans="3:11" ht="15.75" thickTop="1" x14ac:dyDescent="0.25">
      <c r="C10" s="1"/>
    </row>
    <row r="11" spans="3:11" ht="20.25" x14ac:dyDescent="0.3">
      <c r="G11" s="7" t="s">
        <v>21</v>
      </c>
    </row>
    <row r="12" spans="3:11" ht="7.5" customHeight="1" x14ac:dyDescent="0.25"/>
    <row r="13" spans="3:11" ht="17.25" x14ac:dyDescent="0.3">
      <c r="C13" s="8" t="s">
        <v>7</v>
      </c>
      <c r="D13" s="10" t="s">
        <v>23</v>
      </c>
    </row>
    <row r="14" spans="3:11" ht="17.25" x14ac:dyDescent="0.3">
      <c r="C14" s="8"/>
      <c r="D14" s="10" t="s">
        <v>15</v>
      </c>
    </row>
    <row r="15" spans="3:11" ht="17.25" x14ac:dyDescent="0.3">
      <c r="C15" s="8"/>
      <c r="D15" s="10" t="s">
        <v>16</v>
      </c>
    </row>
    <row r="17" spans="3:10" ht="17.25" x14ac:dyDescent="0.3">
      <c r="C17" s="8" t="s">
        <v>8</v>
      </c>
      <c r="D17" s="11"/>
    </row>
    <row r="19" spans="3:10" ht="15.75" x14ac:dyDescent="0.25">
      <c r="C19" s="8" t="s">
        <v>10</v>
      </c>
      <c r="H19" s="8" t="s">
        <v>13</v>
      </c>
    </row>
    <row r="21" spans="3:10" ht="16.5" x14ac:dyDescent="0.25">
      <c r="D21" s="13" t="s">
        <v>11</v>
      </c>
      <c r="E21" s="13" t="s">
        <v>22</v>
      </c>
      <c r="I21" s="13" t="s">
        <v>11</v>
      </c>
      <c r="J21" s="13" t="s">
        <v>22</v>
      </c>
    </row>
    <row r="22" spans="3:10" ht="16.5" x14ac:dyDescent="0.3">
      <c r="D22" s="6">
        <v>-64.289180000000002</v>
      </c>
      <c r="E22" s="15">
        <f>INT(D22)</f>
        <v>-65</v>
      </c>
      <c r="I22" s="6">
        <v>89.188900000000004</v>
      </c>
      <c r="J22" s="15">
        <f>INT(I22)</f>
        <v>89</v>
      </c>
    </row>
    <row r="23" spans="3:10" ht="16.5" x14ac:dyDescent="0.3">
      <c r="D23" s="6">
        <v>37.189</v>
      </c>
      <c r="E23" s="15">
        <f t="shared" ref="E23:E26" si="0">INT(D23)</f>
        <v>37</v>
      </c>
      <c r="I23" s="6">
        <v>920.17</v>
      </c>
      <c r="J23" s="15">
        <f t="shared" ref="J23:J26" si="1">INT(I23)</f>
        <v>920</v>
      </c>
    </row>
    <row r="24" spans="3:10" ht="15.75" customHeight="1" x14ac:dyDescent="0.3">
      <c r="D24" s="6">
        <v>-400.17</v>
      </c>
      <c r="E24" s="15">
        <f t="shared" si="0"/>
        <v>-401</v>
      </c>
      <c r="I24" s="6">
        <v>146.93799999999999</v>
      </c>
      <c r="J24" s="15">
        <f t="shared" si="1"/>
        <v>146</v>
      </c>
    </row>
    <row r="25" spans="3:10" ht="16.5" x14ac:dyDescent="0.3">
      <c r="D25" s="6">
        <v>1.3590800000000001</v>
      </c>
      <c r="E25" s="15">
        <f t="shared" si="0"/>
        <v>1</v>
      </c>
      <c r="I25" s="6">
        <v>65.322209999999998</v>
      </c>
      <c r="J25" s="15">
        <f t="shared" si="1"/>
        <v>65</v>
      </c>
    </row>
    <row r="26" spans="3:10" ht="16.5" x14ac:dyDescent="0.3">
      <c r="D26" s="6">
        <v>3.1478899999999999</v>
      </c>
      <c r="E26" s="15">
        <f t="shared" si="0"/>
        <v>3</v>
      </c>
      <c r="I26" s="6">
        <v>-45.109000000000002</v>
      </c>
      <c r="J26" s="15">
        <f t="shared" si="1"/>
        <v>-46</v>
      </c>
    </row>
    <row r="36" spans="4:10" x14ac:dyDescent="0.25">
      <c r="D36" s="28"/>
      <c r="E36" s="28"/>
      <c r="I36" s="28"/>
      <c r="J36" s="28"/>
    </row>
    <row r="37" spans="4:10" x14ac:dyDescent="0.25">
      <c r="D37" s="28"/>
      <c r="E37" s="28"/>
      <c r="I37" s="28"/>
      <c r="J37" s="28"/>
    </row>
  </sheetData>
  <mergeCells count="4">
    <mergeCell ref="D37:E37"/>
    <mergeCell ref="I37:J37"/>
    <mergeCell ref="D36:E36"/>
    <mergeCell ref="I36:J36"/>
  </mergeCells>
  <conditionalFormatting sqref="D9"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</conditionalFormatting>
  <conditionalFormatting sqref="D9">
    <cfRule type="duplicateValues" dxfId="3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L35"/>
  <sheetViews>
    <sheetView showGridLines="0" topLeftCell="A12" zoomScaleNormal="100" workbookViewId="0">
      <selection activeCell="K27" sqref="K27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6" width="14.85546875" customWidth="1"/>
    <col min="7" max="7" width="34.85546875" bestFit="1" customWidth="1"/>
    <col min="8" max="8" width="10.7109375" bestFit="1" customWidth="1"/>
    <col min="9" max="9" width="16.85546875" bestFit="1" customWidth="1"/>
    <col min="10" max="10" width="17.28515625" bestFit="1" customWidth="1"/>
    <col min="11" max="11" width="17.28515625" customWidth="1"/>
  </cols>
  <sheetData>
    <row r="8" spans="3:12" x14ac:dyDescent="0.25">
      <c r="L8" s="14"/>
    </row>
    <row r="9" spans="3:12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</row>
    <row r="10" spans="3:12" ht="15.75" thickTop="1" x14ac:dyDescent="0.25">
      <c r="C10" s="1"/>
    </row>
    <row r="11" spans="3:12" ht="20.25" x14ac:dyDescent="0.3">
      <c r="G11" s="7" t="s">
        <v>3</v>
      </c>
    </row>
    <row r="12" spans="3:12" ht="7.5" customHeight="1" x14ac:dyDescent="0.25"/>
    <row r="13" spans="3:12" ht="17.25" x14ac:dyDescent="0.3">
      <c r="C13" s="8" t="s">
        <v>7</v>
      </c>
      <c r="D13" s="10" t="s">
        <v>24</v>
      </c>
    </row>
    <row r="15" spans="3:12" ht="17.25" x14ac:dyDescent="0.3">
      <c r="C15" s="8" t="s">
        <v>8</v>
      </c>
      <c r="D15" s="11"/>
    </row>
    <row r="17" spans="3:11" ht="15.75" x14ac:dyDescent="0.25">
      <c r="C17" s="8" t="s">
        <v>10</v>
      </c>
      <c r="H17" s="8" t="s">
        <v>13</v>
      </c>
    </row>
    <row r="19" spans="3:11" ht="16.5" x14ac:dyDescent="0.25">
      <c r="D19" s="13" t="s">
        <v>11</v>
      </c>
      <c r="E19" s="13" t="s">
        <v>25</v>
      </c>
      <c r="F19" s="13" t="s">
        <v>28</v>
      </c>
      <c r="I19" s="13" t="s">
        <v>11</v>
      </c>
      <c r="J19" s="13" t="s">
        <v>25</v>
      </c>
      <c r="K19" s="13" t="s">
        <v>28</v>
      </c>
    </row>
    <row r="20" spans="3:11" ht="16.5" x14ac:dyDescent="0.3">
      <c r="D20" s="6">
        <v>3</v>
      </c>
      <c r="E20" s="6">
        <v>7</v>
      </c>
      <c r="F20">
        <f>POWER(D20,E20)</f>
        <v>2187</v>
      </c>
      <c r="I20" s="6">
        <v>9</v>
      </c>
      <c r="J20" s="6">
        <v>4</v>
      </c>
      <c r="K20" s="15">
        <f>POWER(I20,J20)</f>
        <v>6561</v>
      </c>
    </row>
    <row r="21" spans="3:11" ht="16.5" x14ac:dyDescent="0.3">
      <c r="D21" s="6">
        <v>14</v>
      </c>
      <c r="E21" s="6">
        <v>5</v>
      </c>
      <c r="F21">
        <f t="shared" ref="F21:F23" si="0">POWER(D21,E21)</f>
        <v>537824</v>
      </c>
      <c r="I21" s="6">
        <v>-13</v>
      </c>
      <c r="J21" s="6">
        <v>6</v>
      </c>
      <c r="K21" s="15">
        <f t="shared" ref="K21:K23" si="1">POWER(I21,J21)</f>
        <v>4826809</v>
      </c>
    </row>
    <row r="22" spans="3:11" ht="15.75" customHeight="1" x14ac:dyDescent="0.3">
      <c r="D22" s="6">
        <v>-8.24</v>
      </c>
      <c r="E22" s="6">
        <v>2</v>
      </c>
      <c r="F22">
        <f t="shared" si="0"/>
        <v>67.897599999999997</v>
      </c>
      <c r="I22" s="6">
        <v>-5.34</v>
      </c>
      <c r="J22" s="6">
        <v>2</v>
      </c>
      <c r="K22" s="15">
        <f t="shared" si="1"/>
        <v>28.515599999999999</v>
      </c>
    </row>
    <row r="23" spans="3:11" ht="16.5" x14ac:dyDescent="0.3">
      <c r="D23" s="6">
        <v>-17</v>
      </c>
      <c r="E23" s="6">
        <v>3</v>
      </c>
      <c r="F23">
        <f t="shared" si="0"/>
        <v>-4913</v>
      </c>
      <c r="I23" s="6">
        <v>99</v>
      </c>
      <c r="J23" s="6">
        <v>3</v>
      </c>
      <c r="K23" s="15">
        <f t="shared" si="1"/>
        <v>970299</v>
      </c>
    </row>
    <row r="24" spans="3:11" ht="16.5" x14ac:dyDescent="0.3">
      <c r="D24" s="6"/>
      <c r="I24" s="6"/>
    </row>
    <row r="29" spans="3:11" ht="16.5" x14ac:dyDescent="0.3">
      <c r="D29" s="6"/>
      <c r="E29" s="6"/>
    </row>
    <row r="34" spans="4:11" x14ac:dyDescent="0.25">
      <c r="D34" s="28"/>
      <c r="E34" s="28"/>
      <c r="I34" s="28"/>
      <c r="J34" s="28"/>
      <c r="K34" s="12"/>
    </row>
    <row r="35" spans="4:11" x14ac:dyDescent="0.25">
      <c r="D35" s="28"/>
      <c r="E35" s="28"/>
      <c r="I35" s="28"/>
      <c r="J35" s="28"/>
      <c r="K35" s="12"/>
    </row>
  </sheetData>
  <mergeCells count="4">
    <mergeCell ref="D34:E34"/>
    <mergeCell ref="I34:J34"/>
    <mergeCell ref="D35:E35"/>
    <mergeCell ref="I35:J35"/>
  </mergeCells>
  <conditionalFormatting sqref="D9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9">
    <cfRule type="duplicateValues" dxfId="3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L35"/>
  <sheetViews>
    <sheetView showGridLines="0" topLeftCell="A12" zoomScaleNormal="100" workbookViewId="0">
      <selection activeCell="J26" sqref="J26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6" width="14.85546875" customWidth="1"/>
    <col min="7" max="7" width="34.85546875" bestFit="1" customWidth="1"/>
    <col min="8" max="8" width="10.7109375" bestFit="1" customWidth="1"/>
    <col min="9" max="9" width="16.85546875" bestFit="1" customWidth="1"/>
    <col min="10" max="10" width="17.28515625" bestFit="1" customWidth="1"/>
  </cols>
  <sheetData>
    <row r="8" spans="3:12" x14ac:dyDescent="0.25">
      <c r="L8" s="14"/>
    </row>
    <row r="9" spans="3:12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</row>
    <row r="10" spans="3:12" ht="15.75" thickTop="1" x14ac:dyDescent="0.25">
      <c r="C10" s="1"/>
    </row>
    <row r="11" spans="3:12" ht="20.25" x14ac:dyDescent="0.3">
      <c r="G11" s="7" t="s">
        <v>27</v>
      </c>
    </row>
    <row r="12" spans="3:12" ht="7.5" customHeight="1" x14ac:dyDescent="0.25"/>
    <row r="13" spans="3:12" ht="17.25" x14ac:dyDescent="0.3">
      <c r="C13" s="8" t="s">
        <v>7</v>
      </c>
      <c r="D13" s="10" t="s">
        <v>29</v>
      </c>
    </row>
    <row r="15" spans="3:12" ht="17.25" x14ac:dyDescent="0.3">
      <c r="C15" s="8" t="s">
        <v>8</v>
      </c>
      <c r="D15" s="11"/>
    </row>
    <row r="17" spans="3:10" ht="15.75" x14ac:dyDescent="0.25">
      <c r="C17" s="8" t="s">
        <v>10</v>
      </c>
      <c r="H17" s="8" t="s">
        <v>13</v>
      </c>
    </row>
    <row r="19" spans="3:10" ht="16.5" x14ac:dyDescent="0.25">
      <c r="D19" s="13" t="s">
        <v>11</v>
      </c>
      <c r="E19" s="13" t="s">
        <v>26</v>
      </c>
      <c r="I19" s="13" t="s">
        <v>11</v>
      </c>
      <c r="J19" s="13" t="s">
        <v>26</v>
      </c>
    </row>
    <row r="20" spans="3:10" ht="16.5" x14ac:dyDescent="0.3">
      <c r="D20" s="26">
        <v>81</v>
      </c>
      <c r="E20">
        <f>SQRT(D20)</f>
        <v>9</v>
      </c>
      <c r="I20" s="6">
        <v>1000</v>
      </c>
      <c r="J20" s="6">
        <f>SQRT(I20)</f>
        <v>31.622776601683793</v>
      </c>
    </row>
    <row r="21" spans="3:10" ht="16.5" x14ac:dyDescent="0.3">
      <c r="D21" s="6">
        <v>711</v>
      </c>
      <c r="E21">
        <f t="shared" ref="E21:E23" si="0">SQRT(D21)</f>
        <v>26.664583251946766</v>
      </c>
      <c r="I21" s="26">
        <v>865</v>
      </c>
      <c r="J21" s="6">
        <f t="shared" ref="J21:J23" si="1">SQRT(I21)</f>
        <v>29.410882339705484</v>
      </c>
    </row>
    <row r="22" spans="3:10" ht="15.75" customHeight="1" x14ac:dyDescent="0.3">
      <c r="D22" s="6">
        <v>231</v>
      </c>
      <c r="E22">
        <f t="shared" si="0"/>
        <v>15.198684153570664</v>
      </c>
      <c r="I22" s="6">
        <v>9</v>
      </c>
      <c r="J22" s="6">
        <f t="shared" si="1"/>
        <v>3</v>
      </c>
    </row>
    <row r="23" spans="3:10" ht="16.5" x14ac:dyDescent="0.3">
      <c r="D23" s="6">
        <v>46</v>
      </c>
      <c r="E23">
        <f t="shared" si="0"/>
        <v>6.7823299831252681</v>
      </c>
      <c r="I23" s="6">
        <v>116</v>
      </c>
      <c r="J23" s="6">
        <f t="shared" si="1"/>
        <v>10.770329614269007</v>
      </c>
    </row>
    <row r="24" spans="3:10" ht="16.5" x14ac:dyDescent="0.3">
      <c r="D24" s="6"/>
      <c r="I24" s="6"/>
    </row>
    <row r="29" spans="3:10" ht="16.5" x14ac:dyDescent="0.3">
      <c r="D29" s="6"/>
      <c r="E29" s="6"/>
    </row>
    <row r="34" spans="4:10" x14ac:dyDescent="0.25">
      <c r="D34" s="28"/>
      <c r="E34" s="28"/>
      <c r="I34" s="28"/>
      <c r="J34" s="28"/>
    </row>
    <row r="35" spans="4:10" x14ac:dyDescent="0.25">
      <c r="D35" s="28"/>
      <c r="E35" s="28"/>
      <c r="I35" s="28"/>
      <c r="J35" s="28"/>
    </row>
  </sheetData>
  <mergeCells count="4">
    <mergeCell ref="D34:E34"/>
    <mergeCell ref="I34:J34"/>
    <mergeCell ref="D35:E35"/>
    <mergeCell ref="I35:J35"/>
  </mergeCells>
  <conditionalFormatting sqref="D9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</conditionalFormatting>
  <conditionalFormatting sqref="D9">
    <cfRule type="duplicateValues" dxfId="2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M51"/>
  <sheetViews>
    <sheetView showGridLines="0" topLeftCell="A34" zoomScaleNormal="100" workbookViewId="0">
      <selection activeCell="J48" sqref="J48:J51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6" width="14.85546875" customWidth="1"/>
    <col min="7" max="7" width="34.85546875" bestFit="1" customWidth="1"/>
    <col min="8" max="8" width="10.7109375" bestFit="1" customWidth="1"/>
    <col min="9" max="9" width="16.85546875" bestFit="1" customWidth="1"/>
    <col min="10" max="10" width="17.28515625" bestFit="1" customWidth="1"/>
  </cols>
  <sheetData>
    <row r="8" spans="3:13" x14ac:dyDescent="0.25">
      <c r="M8" s="14"/>
    </row>
    <row r="9" spans="3:13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  <c r="L9" s="2"/>
    </row>
    <row r="10" spans="3:13" ht="15.75" thickTop="1" x14ac:dyDescent="0.25">
      <c r="C10" s="1"/>
    </row>
    <row r="11" spans="3:13" ht="20.25" x14ac:dyDescent="0.3">
      <c r="G11" s="7" t="s">
        <v>30</v>
      </c>
    </row>
    <row r="12" spans="3:13" ht="7.5" customHeight="1" x14ac:dyDescent="0.25"/>
    <row r="13" spans="3:13" ht="17.25" x14ac:dyDescent="0.3">
      <c r="C13" s="8" t="s">
        <v>7</v>
      </c>
      <c r="D13" s="10" t="s">
        <v>31</v>
      </c>
    </row>
    <row r="15" spans="3:13" ht="17.25" x14ac:dyDescent="0.3">
      <c r="C15" s="8" t="s">
        <v>8</v>
      </c>
      <c r="D15" s="11"/>
    </row>
    <row r="17" spans="3:10" ht="15.75" x14ac:dyDescent="0.25">
      <c r="C17" s="8" t="s">
        <v>10</v>
      </c>
      <c r="H17" s="8" t="s">
        <v>13</v>
      </c>
    </row>
    <row r="19" spans="3:10" ht="33.75" customHeight="1" x14ac:dyDescent="0.25">
      <c r="D19" s="13" t="s">
        <v>11</v>
      </c>
      <c r="E19" s="16" t="s">
        <v>32</v>
      </c>
      <c r="I19" s="13" t="s">
        <v>11</v>
      </c>
      <c r="J19" s="16" t="s">
        <v>33</v>
      </c>
    </row>
    <row r="20" spans="3:10" ht="16.5" x14ac:dyDescent="0.3">
      <c r="D20" s="6">
        <v>14.211767999999999</v>
      </c>
      <c r="E20">
        <f>ROUND(D20,3)</f>
        <v>14.212</v>
      </c>
      <c r="I20" s="6">
        <v>99.123109999999997</v>
      </c>
      <c r="J20" s="6">
        <f>ROUND(I20,2)</f>
        <v>99.12</v>
      </c>
    </row>
    <row r="21" spans="3:10" ht="16.5" x14ac:dyDescent="0.3">
      <c r="D21" s="6">
        <v>874.21176809999997</v>
      </c>
      <c r="E21">
        <f t="shared" ref="E21:E23" si="0">ROUND(D21,3)</f>
        <v>874.21199999999999</v>
      </c>
      <c r="I21" s="6">
        <v>1.2221409999999999</v>
      </c>
      <c r="J21" s="6">
        <f t="shared" ref="J21:J23" si="1">ROUND(I21,2)</f>
        <v>1.22</v>
      </c>
    </row>
    <row r="22" spans="3:10" ht="15.75" customHeight="1" x14ac:dyDescent="0.3">
      <c r="D22" s="6">
        <v>1.3445499999999999</v>
      </c>
      <c r="E22">
        <f t="shared" si="0"/>
        <v>1.345</v>
      </c>
      <c r="I22" s="6">
        <v>741.02310439999997</v>
      </c>
      <c r="J22" s="6">
        <f t="shared" si="1"/>
        <v>741.02</v>
      </c>
    </row>
    <row r="23" spans="3:10" ht="16.5" x14ac:dyDescent="0.3">
      <c r="D23" s="6">
        <v>777.81933200000003</v>
      </c>
      <c r="E23">
        <f t="shared" si="0"/>
        <v>777.81899999999996</v>
      </c>
      <c r="I23" s="6">
        <v>10.133139999999999</v>
      </c>
      <c r="J23" s="6">
        <f t="shared" si="1"/>
        <v>10.130000000000001</v>
      </c>
    </row>
    <row r="24" spans="3:10" ht="16.5" x14ac:dyDescent="0.3">
      <c r="D24" s="6"/>
      <c r="I24" s="6"/>
    </row>
    <row r="25" spans="3:10" ht="20.25" x14ac:dyDescent="0.3">
      <c r="G25" s="7" t="s">
        <v>1</v>
      </c>
    </row>
    <row r="27" spans="3:10" ht="17.25" x14ac:dyDescent="0.3">
      <c r="C27" s="8" t="s">
        <v>7</v>
      </c>
      <c r="D27" s="10" t="s">
        <v>37</v>
      </c>
    </row>
    <row r="29" spans="3:10" ht="17.25" x14ac:dyDescent="0.3">
      <c r="C29" s="8" t="s">
        <v>8</v>
      </c>
      <c r="D29" s="11"/>
    </row>
    <row r="31" spans="3:10" ht="15.75" x14ac:dyDescent="0.25">
      <c r="C31" s="8" t="s">
        <v>10</v>
      </c>
      <c r="H31" s="8" t="s">
        <v>13</v>
      </c>
    </row>
    <row r="33" spans="3:10" ht="33" x14ac:dyDescent="0.25">
      <c r="D33" s="13" t="s">
        <v>11</v>
      </c>
      <c r="E33" s="16" t="s">
        <v>34</v>
      </c>
      <c r="I33" s="13" t="s">
        <v>11</v>
      </c>
      <c r="J33" s="16" t="s">
        <v>34</v>
      </c>
    </row>
    <row r="34" spans="3:10" ht="16.5" x14ac:dyDescent="0.3">
      <c r="D34" s="6">
        <v>211.77699999999999</v>
      </c>
      <c r="E34">
        <f>EVEN(D34)</f>
        <v>212</v>
      </c>
      <c r="I34" s="6">
        <v>533.19000000000005</v>
      </c>
      <c r="J34" s="6">
        <f>EVEN(I34)</f>
        <v>534</v>
      </c>
    </row>
    <row r="35" spans="3:10" ht="16.5" x14ac:dyDescent="0.3">
      <c r="D35" s="6">
        <v>681.87300000000005</v>
      </c>
      <c r="E35">
        <f t="shared" ref="E35:E37" si="2">EVEN(D35)</f>
        <v>682</v>
      </c>
      <c r="I35" s="6">
        <v>219.119</v>
      </c>
      <c r="J35" s="6">
        <f t="shared" ref="J35:J37" si="3">EVEN(I35)</f>
        <v>220</v>
      </c>
    </row>
    <row r="36" spans="3:10" ht="16.5" x14ac:dyDescent="0.3">
      <c r="D36" s="6">
        <v>11.55</v>
      </c>
      <c r="E36">
        <f t="shared" si="2"/>
        <v>12</v>
      </c>
      <c r="I36" s="6">
        <v>1.2310000000000001</v>
      </c>
      <c r="J36" s="6">
        <f t="shared" si="3"/>
        <v>2</v>
      </c>
    </row>
    <row r="37" spans="3:10" ht="16.5" x14ac:dyDescent="0.3">
      <c r="D37" s="6">
        <v>99.99</v>
      </c>
      <c r="E37">
        <f t="shared" si="2"/>
        <v>100</v>
      </c>
      <c r="I37" s="6">
        <v>101.133</v>
      </c>
      <c r="J37" s="6">
        <f t="shared" si="3"/>
        <v>102</v>
      </c>
    </row>
    <row r="39" spans="3:10" ht="20.25" x14ac:dyDescent="0.3">
      <c r="G39" s="7" t="s">
        <v>2</v>
      </c>
    </row>
    <row r="41" spans="3:10" ht="17.25" x14ac:dyDescent="0.3">
      <c r="C41" s="8" t="s">
        <v>7</v>
      </c>
      <c r="D41" s="10" t="s">
        <v>35</v>
      </c>
    </row>
    <row r="43" spans="3:10" ht="17.25" x14ac:dyDescent="0.3">
      <c r="C43" s="8" t="s">
        <v>8</v>
      </c>
      <c r="D43" s="11"/>
    </row>
    <row r="45" spans="3:10" ht="15.75" x14ac:dyDescent="0.25">
      <c r="C45" s="8" t="s">
        <v>10</v>
      </c>
      <c r="H45" s="8" t="s">
        <v>13</v>
      </c>
    </row>
    <row r="47" spans="3:10" ht="33" x14ac:dyDescent="0.25">
      <c r="D47" s="13" t="s">
        <v>11</v>
      </c>
      <c r="E47" s="16" t="s">
        <v>36</v>
      </c>
      <c r="I47" s="13" t="s">
        <v>11</v>
      </c>
      <c r="J47" s="16" t="s">
        <v>36</v>
      </c>
    </row>
    <row r="48" spans="3:10" ht="16.5" x14ac:dyDescent="0.3">
      <c r="D48" s="6">
        <v>461.75400000000002</v>
      </c>
      <c r="E48">
        <f>ODD(D48)</f>
        <v>463</v>
      </c>
      <c r="I48" s="6">
        <v>24.113199999999999</v>
      </c>
      <c r="J48" s="6">
        <f>ODD(I48)</f>
        <v>25</v>
      </c>
    </row>
    <row r="49" spans="4:10" ht="16.5" x14ac:dyDescent="0.3">
      <c r="D49" s="6">
        <v>12.453200000000001</v>
      </c>
      <c r="E49">
        <f t="shared" ref="E49:E51" si="4">ODD(D49)</f>
        <v>13</v>
      </c>
      <c r="I49" s="6">
        <v>1.76</v>
      </c>
      <c r="J49" s="6">
        <f t="shared" ref="J49:J51" si="5">ODD(I49)</f>
        <v>3</v>
      </c>
    </row>
    <row r="50" spans="4:10" ht="16.5" x14ac:dyDescent="0.3">
      <c r="D50" s="6">
        <v>6.1133119999999996</v>
      </c>
      <c r="E50">
        <f t="shared" si="4"/>
        <v>7</v>
      </c>
      <c r="I50" s="6">
        <v>-98999.133000000002</v>
      </c>
      <c r="J50" s="6">
        <f t="shared" si="5"/>
        <v>-99001</v>
      </c>
    </row>
    <row r="51" spans="4:10" ht="16.5" x14ac:dyDescent="0.3">
      <c r="D51" s="6">
        <v>-132.34899999999999</v>
      </c>
      <c r="E51">
        <f t="shared" si="4"/>
        <v>-133</v>
      </c>
      <c r="I51" s="6">
        <v>2033.14</v>
      </c>
      <c r="J51" s="6">
        <f t="shared" si="5"/>
        <v>2035</v>
      </c>
    </row>
  </sheetData>
  <conditionalFormatting sqref="D9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D9">
    <cfRule type="duplicateValues" dxfId="18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K43"/>
  <sheetViews>
    <sheetView showGridLines="0" topLeftCell="A21" zoomScale="68" zoomScaleNormal="68" workbookViewId="0">
      <selection activeCell="J29" sqref="J29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6.140625" customWidth="1"/>
    <col min="5" max="6" width="14.85546875" customWidth="1"/>
    <col min="7" max="7" width="24" bestFit="1" customWidth="1"/>
    <col min="8" max="8" width="10.7109375" bestFit="1" customWidth="1"/>
    <col min="9" max="9" width="20.28515625" customWidth="1"/>
    <col min="10" max="10" width="17.28515625" bestFit="1" customWidth="1"/>
    <col min="11" max="11" width="22.28515625" customWidth="1"/>
  </cols>
  <sheetData>
    <row r="8" spans="3:11" x14ac:dyDescent="0.25">
      <c r="K8" s="14"/>
    </row>
    <row r="9" spans="3:11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</row>
    <row r="10" spans="3:11" ht="15.75" thickTop="1" x14ac:dyDescent="0.25">
      <c r="C10" s="1"/>
    </row>
    <row r="11" spans="3:11" ht="20.25" x14ac:dyDescent="0.3">
      <c r="G11" s="7" t="s">
        <v>5</v>
      </c>
    </row>
    <row r="12" spans="3:11" ht="7.5" customHeight="1" x14ac:dyDescent="0.25"/>
    <row r="13" spans="3:11" ht="17.25" x14ac:dyDescent="0.3">
      <c r="C13" s="8" t="s">
        <v>7</v>
      </c>
      <c r="D13" s="10" t="s">
        <v>75</v>
      </c>
    </row>
    <row r="15" spans="3:11" ht="17.25" x14ac:dyDescent="0.3">
      <c r="C15" s="8" t="s">
        <v>8</v>
      </c>
      <c r="D15" s="11"/>
    </row>
    <row r="16" spans="3:11" ht="13.5" customHeight="1" x14ac:dyDescent="0.25"/>
    <row r="17" spans="3:11" ht="15.75" x14ac:dyDescent="0.25">
      <c r="C17" s="8" t="s">
        <v>10</v>
      </c>
    </row>
    <row r="18" spans="3:11" ht="17.25" x14ac:dyDescent="0.3">
      <c r="D18" s="9" t="s">
        <v>74</v>
      </c>
    </row>
    <row r="19" spans="3:11" ht="17.25" x14ac:dyDescent="0.3">
      <c r="D19" s="9" t="s">
        <v>38</v>
      </c>
    </row>
    <row r="20" spans="3:11" ht="30" customHeight="1" x14ac:dyDescent="0.25">
      <c r="D20" s="13" t="s">
        <v>39</v>
      </c>
      <c r="E20" s="13" t="s">
        <v>40</v>
      </c>
      <c r="F20" s="13" t="s">
        <v>41</v>
      </c>
      <c r="G20" s="13" t="s">
        <v>42</v>
      </c>
      <c r="H20" s="13" t="s">
        <v>43</v>
      </c>
      <c r="I20" s="13" t="s">
        <v>44</v>
      </c>
      <c r="J20" s="13" t="s">
        <v>45</v>
      </c>
      <c r="K20" s="16" t="s">
        <v>66</v>
      </c>
    </row>
    <row r="21" spans="3:11" ht="17.25" x14ac:dyDescent="0.3">
      <c r="D21" s="9">
        <v>102001</v>
      </c>
      <c r="E21" s="9" t="s">
        <v>46</v>
      </c>
      <c r="F21" s="9" t="s">
        <v>47</v>
      </c>
      <c r="G21" s="9">
        <v>1</v>
      </c>
      <c r="H21" s="9">
        <v>150</v>
      </c>
      <c r="I21" s="9">
        <v>101</v>
      </c>
      <c r="J21" s="9">
        <v>20</v>
      </c>
      <c r="K21" s="9">
        <f>SUM(H21:J21)</f>
        <v>271</v>
      </c>
    </row>
    <row r="22" spans="3:11" ht="17.25" x14ac:dyDescent="0.3">
      <c r="D22" s="9">
        <v>102002</v>
      </c>
      <c r="E22" s="9" t="s">
        <v>48</v>
      </c>
      <c r="F22" s="9" t="s">
        <v>49</v>
      </c>
      <c r="G22" s="9">
        <v>2</v>
      </c>
      <c r="H22" s="9">
        <v>20</v>
      </c>
      <c r="I22" s="9">
        <v>20</v>
      </c>
      <c r="J22" s="9">
        <v>36</v>
      </c>
      <c r="K22" s="9">
        <f t="shared" ref="K22:K34" si="0">SUM(H22:J22)</f>
        <v>76</v>
      </c>
    </row>
    <row r="23" spans="3:11" ht="15.75" customHeight="1" x14ac:dyDescent="0.3">
      <c r="D23" s="9">
        <v>102003</v>
      </c>
      <c r="E23" s="9" t="s">
        <v>46</v>
      </c>
      <c r="F23" s="9" t="s">
        <v>50</v>
      </c>
      <c r="G23" s="9">
        <v>1</v>
      </c>
      <c r="H23" s="9">
        <v>35</v>
      </c>
      <c r="I23" s="9">
        <v>12</v>
      </c>
      <c r="J23" s="9">
        <v>14</v>
      </c>
      <c r="K23" s="9">
        <f t="shared" si="0"/>
        <v>61</v>
      </c>
    </row>
    <row r="24" spans="3:11" ht="17.25" x14ac:dyDescent="0.3">
      <c r="D24" s="9">
        <v>102004</v>
      </c>
      <c r="E24" s="9" t="s">
        <v>51</v>
      </c>
      <c r="F24" s="9" t="s">
        <v>52</v>
      </c>
      <c r="G24" s="9">
        <v>2</v>
      </c>
      <c r="H24" s="9">
        <v>0</v>
      </c>
      <c r="I24" s="9">
        <v>8</v>
      </c>
      <c r="J24" s="9">
        <v>0</v>
      </c>
      <c r="K24" s="9">
        <f t="shared" si="0"/>
        <v>8</v>
      </c>
    </row>
    <row r="25" spans="3:11" ht="17.25" x14ac:dyDescent="0.3">
      <c r="D25" s="9">
        <v>102005</v>
      </c>
      <c r="E25" s="9" t="s">
        <v>53</v>
      </c>
      <c r="F25" s="9" t="s">
        <v>54</v>
      </c>
      <c r="G25" s="9">
        <v>3</v>
      </c>
      <c r="H25" s="9">
        <v>20</v>
      </c>
      <c r="I25" s="9">
        <v>6</v>
      </c>
      <c r="J25" s="9">
        <v>14</v>
      </c>
      <c r="K25" s="9">
        <f t="shared" si="0"/>
        <v>40</v>
      </c>
    </row>
    <row r="26" spans="3:11" ht="17.25" x14ac:dyDescent="0.3">
      <c r="D26" s="9">
        <v>102006</v>
      </c>
      <c r="E26" s="9" t="s">
        <v>51</v>
      </c>
      <c r="F26" s="9" t="s">
        <v>55</v>
      </c>
      <c r="G26" s="9">
        <v>3</v>
      </c>
      <c r="H26" s="9">
        <v>0</v>
      </c>
      <c r="I26" s="9">
        <v>10</v>
      </c>
      <c r="J26" s="9">
        <v>0</v>
      </c>
      <c r="K26" s="9">
        <f t="shared" si="0"/>
        <v>10</v>
      </c>
    </row>
    <row r="27" spans="3:11" ht="17.25" x14ac:dyDescent="0.3">
      <c r="D27" s="9">
        <v>102007</v>
      </c>
      <c r="E27" s="9" t="s">
        <v>46</v>
      </c>
      <c r="F27" s="9" t="s">
        <v>56</v>
      </c>
      <c r="G27" s="9">
        <v>1</v>
      </c>
      <c r="H27" s="9">
        <v>60</v>
      </c>
      <c r="I27" s="9">
        <v>20</v>
      </c>
      <c r="J27" s="9">
        <v>32</v>
      </c>
      <c r="K27" s="9">
        <f t="shared" si="0"/>
        <v>112</v>
      </c>
    </row>
    <row r="28" spans="3:11" ht="17.25" x14ac:dyDescent="0.3">
      <c r="D28" s="9">
        <v>102008</v>
      </c>
      <c r="E28" s="9" t="s">
        <v>53</v>
      </c>
      <c r="F28" s="9" t="s">
        <v>57</v>
      </c>
      <c r="G28" s="9">
        <v>3</v>
      </c>
      <c r="H28" s="9">
        <v>14</v>
      </c>
      <c r="I28" s="9">
        <v>30</v>
      </c>
      <c r="J28" s="9">
        <v>21</v>
      </c>
      <c r="K28" s="9">
        <f t="shared" si="0"/>
        <v>65</v>
      </c>
    </row>
    <row r="29" spans="3:11" ht="17.25" x14ac:dyDescent="0.3">
      <c r="D29" s="9">
        <v>102009</v>
      </c>
      <c r="E29" s="9" t="s">
        <v>48</v>
      </c>
      <c r="F29" s="9" t="s">
        <v>58</v>
      </c>
      <c r="G29" s="9">
        <v>2</v>
      </c>
      <c r="H29" s="9">
        <v>60</v>
      </c>
      <c r="I29" s="9">
        <v>14</v>
      </c>
      <c r="J29" s="9">
        <v>58</v>
      </c>
      <c r="K29" s="9">
        <f t="shared" si="0"/>
        <v>132</v>
      </c>
    </row>
    <row r="30" spans="3:11" ht="17.25" x14ac:dyDescent="0.3">
      <c r="D30" s="9">
        <v>102010</v>
      </c>
      <c r="E30" s="9" t="s">
        <v>53</v>
      </c>
      <c r="F30" s="9" t="s">
        <v>59</v>
      </c>
      <c r="G30" s="9">
        <v>2</v>
      </c>
      <c r="H30" s="9">
        <v>190</v>
      </c>
      <c r="I30" s="9">
        <v>23</v>
      </c>
      <c r="J30" s="9">
        <v>12</v>
      </c>
      <c r="K30" s="9">
        <f t="shared" si="0"/>
        <v>225</v>
      </c>
    </row>
    <row r="31" spans="3:11" ht="17.25" x14ac:dyDescent="0.3">
      <c r="D31" s="9">
        <v>102011</v>
      </c>
      <c r="E31" s="9" t="s">
        <v>46</v>
      </c>
      <c r="F31" s="9" t="s">
        <v>60</v>
      </c>
      <c r="G31" s="9">
        <v>1</v>
      </c>
      <c r="H31" s="9">
        <v>25</v>
      </c>
      <c r="I31" s="9">
        <v>10</v>
      </c>
      <c r="J31" s="9">
        <v>25</v>
      </c>
      <c r="K31" s="9">
        <f t="shared" si="0"/>
        <v>60</v>
      </c>
    </row>
    <row r="32" spans="3:11" ht="17.25" x14ac:dyDescent="0.3">
      <c r="D32" s="9">
        <v>102012</v>
      </c>
      <c r="E32" s="9" t="s">
        <v>48</v>
      </c>
      <c r="F32" s="9" t="s">
        <v>61</v>
      </c>
      <c r="G32" s="9">
        <v>2</v>
      </c>
      <c r="H32" s="9">
        <v>10</v>
      </c>
      <c r="I32" s="9">
        <v>25</v>
      </c>
      <c r="J32" s="9">
        <v>36</v>
      </c>
      <c r="K32" s="9">
        <f t="shared" si="0"/>
        <v>71</v>
      </c>
    </row>
    <row r="33" spans="4:11" ht="17.25" x14ac:dyDescent="0.3">
      <c r="D33" s="9">
        <v>102013</v>
      </c>
      <c r="E33" s="9" t="s">
        <v>62</v>
      </c>
      <c r="F33" s="9" t="s">
        <v>63</v>
      </c>
      <c r="G33" s="9">
        <v>3</v>
      </c>
      <c r="H33" s="9">
        <v>36</v>
      </c>
      <c r="I33" s="9">
        <v>20</v>
      </c>
      <c r="J33" s="9">
        <v>14</v>
      </c>
      <c r="K33" s="9">
        <f t="shared" si="0"/>
        <v>70</v>
      </c>
    </row>
    <row r="34" spans="4:11" ht="17.25" x14ac:dyDescent="0.3">
      <c r="D34" s="9">
        <v>102014</v>
      </c>
      <c r="E34" s="9" t="s">
        <v>62</v>
      </c>
      <c r="F34" s="9" t="s">
        <v>64</v>
      </c>
      <c r="G34" s="9">
        <v>3</v>
      </c>
      <c r="H34" s="9">
        <v>42</v>
      </c>
      <c r="I34" s="9">
        <v>18</v>
      </c>
      <c r="J34" s="9">
        <v>12</v>
      </c>
      <c r="K34" s="9">
        <f t="shared" si="0"/>
        <v>72</v>
      </c>
    </row>
    <row r="35" spans="4:11" x14ac:dyDescent="0.25">
      <c r="D35" s="28"/>
      <c r="E35" s="28"/>
      <c r="I35" s="28"/>
      <c r="J35" s="28"/>
    </row>
    <row r="36" spans="4:11" ht="17.25" x14ac:dyDescent="0.3">
      <c r="D36" s="21" t="s">
        <v>65</v>
      </c>
      <c r="E36" s="19"/>
      <c r="F36" s="20"/>
      <c r="G36" s="20"/>
      <c r="H36" s="18"/>
      <c r="I36" s="17"/>
      <c r="J36" s="22">
        <f>SUMIF(G21:G34,1,K21:K34)</f>
        <v>504</v>
      </c>
      <c r="K36" s="9"/>
    </row>
    <row r="37" spans="4:11" ht="17.25" x14ac:dyDescent="0.3">
      <c r="D37" s="21" t="s">
        <v>67</v>
      </c>
      <c r="E37" s="20"/>
      <c r="F37" s="20"/>
      <c r="G37" s="20"/>
      <c r="H37" s="18"/>
      <c r="I37" s="18"/>
      <c r="J37" s="22">
        <f>SUMIF(G21:G34,2,K21:K34)</f>
        <v>512</v>
      </c>
      <c r="K37" s="9"/>
    </row>
    <row r="38" spans="4:11" ht="17.25" x14ac:dyDescent="0.3">
      <c r="D38" s="21" t="s">
        <v>68</v>
      </c>
      <c r="E38" s="20"/>
      <c r="F38" s="20"/>
      <c r="G38" s="20"/>
      <c r="H38" s="18"/>
      <c r="I38" s="18"/>
      <c r="J38" s="22">
        <f>SUMIF(G21:G34,3,K21:K34)</f>
        <v>257</v>
      </c>
      <c r="K38" s="9"/>
    </row>
    <row r="39" spans="4:11" ht="17.25" x14ac:dyDescent="0.3">
      <c r="D39" s="21" t="s">
        <v>69</v>
      </c>
      <c r="E39" s="20"/>
      <c r="F39" s="20"/>
      <c r="G39" s="20"/>
      <c r="H39" s="18"/>
      <c r="I39" s="18"/>
      <c r="J39" s="22">
        <f>SUMIF(E21:E34,"Infecciosa",K21:K34)</f>
        <v>504</v>
      </c>
    </row>
    <row r="40" spans="4:11" ht="17.25" x14ac:dyDescent="0.3">
      <c r="D40" s="21" t="s">
        <v>70</v>
      </c>
      <c r="E40" s="20"/>
      <c r="F40" s="20"/>
      <c r="G40" s="20"/>
      <c r="H40" s="18"/>
      <c r="I40" s="18"/>
      <c r="J40" s="22">
        <f>SUMIF(E21:E34,"Endocrinas",K21:K34)</f>
        <v>279</v>
      </c>
    </row>
    <row r="41" spans="4:11" ht="17.25" x14ac:dyDescent="0.3">
      <c r="D41" s="21" t="s">
        <v>71</v>
      </c>
      <c r="E41" s="20"/>
      <c r="F41" s="20"/>
      <c r="G41" s="20"/>
      <c r="H41" s="18"/>
      <c r="I41" s="18"/>
      <c r="J41" s="22">
        <f>SUMIF(E21:E34,"Congénitas",K21:K34)</f>
        <v>18</v>
      </c>
    </row>
    <row r="42" spans="4:11" ht="17.25" x14ac:dyDescent="0.3">
      <c r="D42" s="21" t="s">
        <v>72</v>
      </c>
      <c r="E42" s="20"/>
      <c r="F42" s="20"/>
      <c r="G42" s="20"/>
      <c r="H42" s="18"/>
      <c r="I42" s="18"/>
      <c r="J42" s="22">
        <f>SUMIF(E21:E34,"Neoplasias",K21:K34)</f>
        <v>330</v>
      </c>
    </row>
    <row r="43" spans="4:11" ht="17.25" x14ac:dyDescent="0.3">
      <c r="D43" s="21" t="s">
        <v>73</v>
      </c>
      <c r="E43" s="20"/>
      <c r="F43" s="20"/>
      <c r="G43" s="20"/>
      <c r="H43" s="18"/>
      <c r="I43" s="18"/>
      <c r="J43" s="22">
        <f>SUMIF(E21:E34,"Metabólicas",K21:K34)</f>
        <v>142</v>
      </c>
    </row>
  </sheetData>
  <mergeCells count="2">
    <mergeCell ref="D35:E35"/>
    <mergeCell ref="I35:J35"/>
  </mergeCells>
  <conditionalFormatting sqref="D9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D9">
    <cfRule type="duplicateValues" dxfId="12" priority="1"/>
  </conditionalFormatting>
  <pageMargins left="0.7" right="0.7" top="0.75" bottom="0.75" header="0.3" footer="0.3"/>
  <ignoredErrors>
    <ignoredError sqref="K21 K22:K34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T59"/>
  <sheetViews>
    <sheetView showGridLines="0" topLeftCell="A20" zoomScale="71" zoomScaleNormal="71" workbookViewId="0">
      <selection activeCell="R36" sqref="R36:S38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30.140625" customWidth="1"/>
    <col min="5" max="5" width="10.28515625" bestFit="1" customWidth="1"/>
    <col min="6" max="7" width="9.140625" customWidth="1"/>
    <col min="8" max="8" width="12.140625" bestFit="1" customWidth="1"/>
    <col min="9" max="10" width="9.140625" customWidth="1"/>
    <col min="11" max="11" width="10.7109375" customWidth="1"/>
    <col min="12" max="12" width="13.140625" customWidth="1"/>
    <col min="17" max="17" width="15.7109375" customWidth="1"/>
    <col min="19" max="19" width="21" customWidth="1"/>
  </cols>
  <sheetData>
    <row r="8" spans="3:12" x14ac:dyDescent="0.25">
      <c r="K8" s="14"/>
    </row>
    <row r="9" spans="3:12" ht="36.75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  <c r="L9" s="2"/>
    </row>
    <row r="10" spans="3:12" ht="15.75" thickTop="1" x14ac:dyDescent="0.25">
      <c r="C10" s="1"/>
    </row>
    <row r="11" spans="3:12" ht="20.25" x14ac:dyDescent="0.3">
      <c r="G11" s="7" t="s">
        <v>6</v>
      </c>
    </row>
    <row r="13" spans="3:12" ht="17.25" x14ac:dyDescent="0.3">
      <c r="C13" s="8" t="s">
        <v>7</v>
      </c>
      <c r="D13" s="10" t="s">
        <v>76</v>
      </c>
    </row>
    <row r="15" spans="3:12" ht="17.25" x14ac:dyDescent="0.3">
      <c r="C15" s="8" t="s">
        <v>8</v>
      </c>
      <c r="D15" s="11"/>
    </row>
    <row r="17" spans="3:20" ht="15.75" x14ac:dyDescent="0.25">
      <c r="C17" s="8" t="s">
        <v>10</v>
      </c>
    </row>
    <row r="18" spans="3:20" ht="17.25" x14ac:dyDescent="0.3">
      <c r="D18" s="9" t="s">
        <v>77</v>
      </c>
    </row>
    <row r="19" spans="3:20" ht="17.25" x14ac:dyDescent="0.3">
      <c r="D19" s="9" t="s">
        <v>78</v>
      </c>
    </row>
    <row r="20" spans="3:20" ht="33" x14ac:dyDescent="0.25">
      <c r="D20" s="13" t="s">
        <v>79</v>
      </c>
      <c r="E20" s="13" t="s">
        <v>126</v>
      </c>
      <c r="F20" s="13" t="s">
        <v>80</v>
      </c>
      <c r="G20" s="13" t="s">
        <v>81</v>
      </c>
      <c r="H20" s="13" t="s">
        <v>82</v>
      </c>
      <c r="I20" s="13" t="s">
        <v>83</v>
      </c>
      <c r="J20" s="13" t="s">
        <v>84</v>
      </c>
      <c r="K20" s="16" t="s">
        <v>85</v>
      </c>
      <c r="L20" s="16" t="s">
        <v>86</v>
      </c>
      <c r="T20" s="24"/>
    </row>
    <row r="21" spans="3:20" ht="18" thickBot="1" x14ac:dyDescent="0.35">
      <c r="D21" s="9" t="s">
        <v>125</v>
      </c>
      <c r="E21" s="23" t="s">
        <v>117</v>
      </c>
      <c r="F21" s="23" t="s">
        <v>120</v>
      </c>
      <c r="G21" s="23" t="s">
        <v>120</v>
      </c>
      <c r="H21" s="23" t="s">
        <v>124</v>
      </c>
      <c r="I21" s="9">
        <v>1300</v>
      </c>
      <c r="J21" s="9">
        <v>0</v>
      </c>
      <c r="K21" s="9">
        <v>0</v>
      </c>
      <c r="L21" s="9">
        <v>450</v>
      </c>
      <c r="N21" s="37" t="s">
        <v>129</v>
      </c>
      <c r="O21" s="37"/>
      <c r="P21" s="37"/>
      <c r="Q21" s="37"/>
      <c r="R21" s="37"/>
      <c r="S21" s="37"/>
      <c r="T21" s="25"/>
    </row>
    <row r="22" spans="3:20" ht="18" thickBot="1" x14ac:dyDescent="0.35">
      <c r="D22" s="9" t="s">
        <v>88</v>
      </c>
      <c r="E22" s="23" t="s">
        <v>118</v>
      </c>
      <c r="F22" s="23" t="s">
        <v>120</v>
      </c>
      <c r="G22" s="23" t="s">
        <v>123</v>
      </c>
      <c r="H22" s="23" t="s">
        <v>119</v>
      </c>
      <c r="I22" s="9">
        <v>1500</v>
      </c>
      <c r="J22" s="9">
        <v>1</v>
      </c>
      <c r="K22" s="9">
        <v>1</v>
      </c>
      <c r="L22" s="9">
        <v>480</v>
      </c>
      <c r="N22" s="38" t="s">
        <v>127</v>
      </c>
      <c r="O22" s="38"/>
      <c r="P22" s="38"/>
      <c r="Q22" s="38"/>
      <c r="R22" s="39">
        <f>SUMIFS(J21:J52,E21:E52,"B",H21:H52,"S")</f>
        <v>6</v>
      </c>
      <c r="S22" s="39"/>
      <c r="T22" s="25"/>
    </row>
    <row r="23" spans="3:20" ht="18" thickBot="1" x14ac:dyDescent="0.35">
      <c r="D23" s="9" t="s">
        <v>89</v>
      </c>
      <c r="E23" s="23" t="s">
        <v>117</v>
      </c>
      <c r="F23" s="23" t="s">
        <v>120</v>
      </c>
      <c r="G23" s="23" t="s">
        <v>123</v>
      </c>
      <c r="H23" s="23" t="s">
        <v>124</v>
      </c>
      <c r="I23" s="9">
        <v>2000</v>
      </c>
      <c r="J23" s="9">
        <v>1</v>
      </c>
      <c r="K23" s="9">
        <v>0</v>
      </c>
      <c r="L23" s="9">
        <v>250</v>
      </c>
      <c r="N23" s="38" t="s">
        <v>128</v>
      </c>
      <c r="O23" s="38"/>
      <c r="P23" s="38"/>
      <c r="Q23" s="38"/>
      <c r="R23" s="40"/>
      <c r="S23" s="40"/>
      <c r="T23" s="25"/>
    </row>
    <row r="24" spans="3:20" ht="17.25" x14ac:dyDescent="0.3">
      <c r="D24" s="9" t="s">
        <v>90</v>
      </c>
      <c r="E24" s="23" t="s">
        <v>118</v>
      </c>
      <c r="F24" s="23" t="s">
        <v>121</v>
      </c>
      <c r="G24" s="23" t="s">
        <v>123</v>
      </c>
      <c r="H24" s="23" t="s">
        <v>119</v>
      </c>
      <c r="I24" s="9">
        <v>1500</v>
      </c>
      <c r="J24" s="9">
        <v>2</v>
      </c>
      <c r="K24" s="9">
        <v>3</v>
      </c>
      <c r="L24" s="9">
        <v>480</v>
      </c>
      <c r="T24" s="25"/>
    </row>
    <row r="25" spans="3:20" ht="18" thickBot="1" x14ac:dyDescent="0.35">
      <c r="D25" s="9" t="s">
        <v>91</v>
      </c>
      <c r="E25" s="23" t="s">
        <v>117</v>
      </c>
      <c r="F25" s="23" t="s">
        <v>120</v>
      </c>
      <c r="G25" s="23" t="s">
        <v>123</v>
      </c>
      <c r="H25" s="23" t="s">
        <v>124</v>
      </c>
      <c r="I25" s="9">
        <v>2100</v>
      </c>
      <c r="J25" s="9">
        <v>1</v>
      </c>
      <c r="K25" s="9">
        <v>2</v>
      </c>
      <c r="L25" s="9">
        <v>420</v>
      </c>
      <c r="N25" s="37" t="s">
        <v>133</v>
      </c>
      <c r="O25" s="37"/>
      <c r="P25" s="37"/>
      <c r="Q25" s="37"/>
      <c r="R25" s="37"/>
      <c r="S25" s="37"/>
      <c r="T25" s="25"/>
    </row>
    <row r="26" spans="3:20" ht="18" thickBot="1" x14ac:dyDescent="0.35">
      <c r="D26" s="9" t="s">
        <v>92</v>
      </c>
      <c r="E26" s="23" t="s">
        <v>119</v>
      </c>
      <c r="F26" s="23" t="s">
        <v>121</v>
      </c>
      <c r="G26" s="23" t="s">
        <v>123</v>
      </c>
      <c r="H26" s="23" t="s">
        <v>119</v>
      </c>
      <c r="I26" s="9">
        <v>1200</v>
      </c>
      <c r="J26" s="9">
        <v>2</v>
      </c>
      <c r="K26" s="9">
        <v>3</v>
      </c>
      <c r="L26" s="9">
        <v>480</v>
      </c>
      <c r="N26" s="30" t="s">
        <v>130</v>
      </c>
      <c r="O26" s="31"/>
      <c r="P26" s="31"/>
      <c r="Q26" s="32"/>
      <c r="R26" s="33">
        <f>SUMIFS(I21:I52,E21:E52,"A",F21:F52,"M",J21:J52,0)</f>
        <v>1300</v>
      </c>
      <c r="S26" s="34"/>
      <c r="T26" s="25"/>
    </row>
    <row r="27" spans="3:20" ht="18" thickBot="1" x14ac:dyDescent="0.35">
      <c r="D27" s="9" t="s">
        <v>93</v>
      </c>
      <c r="E27" s="23" t="s">
        <v>118</v>
      </c>
      <c r="F27" s="23" t="s">
        <v>120</v>
      </c>
      <c r="G27" s="23" t="s">
        <v>123</v>
      </c>
      <c r="H27" s="23" t="s">
        <v>124</v>
      </c>
      <c r="I27" s="9">
        <v>1500</v>
      </c>
      <c r="J27" s="9">
        <v>0</v>
      </c>
      <c r="K27" s="9">
        <v>2</v>
      </c>
      <c r="L27" s="9">
        <v>410</v>
      </c>
      <c r="N27" s="30" t="s">
        <v>131</v>
      </c>
      <c r="O27" s="31"/>
      <c r="P27" s="31"/>
      <c r="Q27" s="32"/>
      <c r="R27" s="33"/>
      <c r="S27" s="34"/>
      <c r="T27" s="25"/>
    </row>
    <row r="28" spans="3:20" ht="18" thickBot="1" x14ac:dyDescent="0.35">
      <c r="D28" s="9" t="s">
        <v>94</v>
      </c>
      <c r="E28" s="23" t="s">
        <v>117</v>
      </c>
      <c r="F28" s="23" t="s">
        <v>122</v>
      </c>
      <c r="G28" s="23" t="s">
        <v>120</v>
      </c>
      <c r="H28" s="23" t="s">
        <v>119</v>
      </c>
      <c r="I28" s="9">
        <v>1200</v>
      </c>
      <c r="J28" s="9">
        <v>1</v>
      </c>
      <c r="K28" s="9">
        <v>4</v>
      </c>
      <c r="L28" s="9">
        <v>450</v>
      </c>
      <c r="N28" s="30" t="s">
        <v>132</v>
      </c>
      <c r="O28" s="31"/>
      <c r="P28" s="31"/>
      <c r="Q28" s="32"/>
      <c r="R28" s="35"/>
      <c r="S28" s="36"/>
      <c r="T28" s="25"/>
    </row>
    <row r="29" spans="3:20" ht="17.25" x14ac:dyDescent="0.3">
      <c r="D29" s="9" t="s">
        <v>95</v>
      </c>
      <c r="E29" s="23" t="s">
        <v>118</v>
      </c>
      <c r="F29" s="23" t="s">
        <v>121</v>
      </c>
      <c r="G29" s="23" t="s">
        <v>120</v>
      </c>
      <c r="H29" s="23" t="s">
        <v>124</v>
      </c>
      <c r="I29" s="9">
        <v>1500</v>
      </c>
      <c r="J29" s="9">
        <v>1</v>
      </c>
      <c r="K29" s="9">
        <v>8</v>
      </c>
      <c r="L29" s="9">
        <v>320</v>
      </c>
    </row>
    <row r="30" spans="3:20" ht="18" thickBot="1" x14ac:dyDescent="0.35">
      <c r="D30" s="9" t="s">
        <v>96</v>
      </c>
      <c r="E30" s="23" t="s">
        <v>119</v>
      </c>
      <c r="F30" s="23" t="s">
        <v>122</v>
      </c>
      <c r="G30" s="23" t="s">
        <v>120</v>
      </c>
      <c r="H30" s="23" t="s">
        <v>119</v>
      </c>
      <c r="I30" s="9">
        <v>2500</v>
      </c>
      <c r="J30" s="9">
        <v>0</v>
      </c>
      <c r="K30" s="9">
        <v>1</v>
      </c>
      <c r="L30" s="9">
        <v>150</v>
      </c>
      <c r="N30" s="37" t="s">
        <v>136</v>
      </c>
      <c r="O30" s="37"/>
      <c r="P30" s="37"/>
      <c r="Q30" s="37"/>
      <c r="R30" s="37"/>
      <c r="S30" s="37"/>
    </row>
    <row r="31" spans="3:20" ht="18" thickBot="1" x14ac:dyDescent="0.35">
      <c r="D31" s="9" t="s">
        <v>97</v>
      </c>
      <c r="E31" s="23" t="s">
        <v>117</v>
      </c>
      <c r="F31" s="23" t="s">
        <v>120</v>
      </c>
      <c r="G31" s="23" t="s">
        <v>123</v>
      </c>
      <c r="H31" s="23" t="s">
        <v>124</v>
      </c>
      <c r="I31" s="9">
        <v>3000</v>
      </c>
      <c r="J31" s="9">
        <v>1</v>
      </c>
      <c r="K31" s="9">
        <v>0</v>
      </c>
      <c r="L31" s="9">
        <v>250</v>
      </c>
      <c r="N31" s="30" t="s">
        <v>134</v>
      </c>
      <c r="O31" s="31"/>
      <c r="P31" s="31"/>
      <c r="Q31" s="32"/>
      <c r="R31" s="33">
        <f>SUMIFS(K21:K52,L21:L52,"&gt;=300",E21:E52,"C",H21:H52,"C")</f>
        <v>4</v>
      </c>
      <c r="S31" s="34"/>
    </row>
    <row r="32" spans="3:20" ht="18" thickBot="1" x14ac:dyDescent="0.35">
      <c r="D32" s="9" t="s">
        <v>98</v>
      </c>
      <c r="E32" s="23" t="s">
        <v>117</v>
      </c>
      <c r="F32" s="23" t="s">
        <v>121</v>
      </c>
      <c r="G32" s="23" t="s">
        <v>123</v>
      </c>
      <c r="H32" s="23" t="s">
        <v>124</v>
      </c>
      <c r="I32" s="9">
        <v>1500</v>
      </c>
      <c r="J32" s="9">
        <v>0</v>
      </c>
      <c r="K32" s="9">
        <v>0</v>
      </c>
      <c r="L32" s="9">
        <v>320</v>
      </c>
      <c r="N32" s="30" t="s">
        <v>137</v>
      </c>
      <c r="O32" s="31"/>
      <c r="P32" s="31"/>
      <c r="Q32" s="32"/>
      <c r="R32" s="33"/>
      <c r="S32" s="34"/>
    </row>
    <row r="33" spans="4:19" ht="18" thickBot="1" x14ac:dyDescent="0.35">
      <c r="D33" s="9" t="s">
        <v>99</v>
      </c>
      <c r="E33" s="23" t="s">
        <v>118</v>
      </c>
      <c r="F33" s="23" t="s">
        <v>120</v>
      </c>
      <c r="G33" s="23" t="s">
        <v>120</v>
      </c>
      <c r="H33" s="23" t="s">
        <v>124</v>
      </c>
      <c r="I33" s="9">
        <v>1500</v>
      </c>
      <c r="J33" s="9">
        <v>0</v>
      </c>
      <c r="K33" s="9">
        <v>2</v>
      </c>
      <c r="L33" s="9">
        <v>420</v>
      </c>
      <c r="N33" s="30" t="s">
        <v>135</v>
      </c>
      <c r="O33" s="31"/>
      <c r="P33" s="31"/>
      <c r="Q33" s="32"/>
      <c r="R33" s="35"/>
      <c r="S33" s="36"/>
    </row>
    <row r="34" spans="4:19" ht="17.25" x14ac:dyDescent="0.3">
      <c r="D34" s="9" t="s">
        <v>100</v>
      </c>
      <c r="E34" s="23" t="s">
        <v>119</v>
      </c>
      <c r="F34" s="23" t="s">
        <v>121</v>
      </c>
      <c r="G34" s="23" t="s">
        <v>123</v>
      </c>
      <c r="H34" s="23" t="s">
        <v>119</v>
      </c>
      <c r="I34" s="9">
        <v>2000</v>
      </c>
      <c r="J34" s="9">
        <v>0</v>
      </c>
      <c r="K34" s="9">
        <v>0</v>
      </c>
      <c r="L34" s="9">
        <v>180</v>
      </c>
    </row>
    <row r="35" spans="4:19" ht="18" thickBot="1" x14ac:dyDescent="0.35">
      <c r="D35" s="9" t="s">
        <v>101</v>
      </c>
      <c r="E35" s="23" t="s">
        <v>119</v>
      </c>
      <c r="F35" s="23" t="s">
        <v>120</v>
      </c>
      <c r="G35" s="23" t="s">
        <v>123</v>
      </c>
      <c r="H35" s="23" t="s">
        <v>119</v>
      </c>
      <c r="I35" s="9">
        <v>1800</v>
      </c>
      <c r="J35" s="9">
        <v>0</v>
      </c>
      <c r="K35" s="9">
        <v>1</v>
      </c>
      <c r="L35" s="9">
        <v>430</v>
      </c>
      <c r="N35" s="37" t="s">
        <v>138</v>
      </c>
      <c r="O35" s="37"/>
      <c r="P35" s="37"/>
      <c r="Q35" s="37"/>
      <c r="R35" s="37"/>
      <c r="S35" s="37"/>
    </row>
    <row r="36" spans="4:19" ht="18" thickBot="1" x14ac:dyDescent="0.35">
      <c r="D36" s="9" t="s">
        <v>102</v>
      </c>
      <c r="E36" s="23" t="s">
        <v>119</v>
      </c>
      <c r="F36" s="23" t="s">
        <v>120</v>
      </c>
      <c r="G36" s="23" t="s">
        <v>120</v>
      </c>
      <c r="H36" s="23" t="s">
        <v>124</v>
      </c>
      <c r="I36" s="9">
        <v>1800</v>
      </c>
      <c r="J36" s="9">
        <v>0</v>
      </c>
      <c r="K36" s="9">
        <v>0</v>
      </c>
      <c r="L36" s="9">
        <v>180</v>
      </c>
      <c r="N36" s="30" t="s">
        <v>134</v>
      </c>
      <c r="O36" s="31"/>
      <c r="P36" s="31"/>
      <c r="Q36" s="32"/>
      <c r="R36" s="33">
        <f>SUMIFS(L21:L52,L21:L52,"&gt;=300",E21:E52,"C",H21:H52,"C")</f>
        <v>1320</v>
      </c>
      <c r="S36" s="34"/>
    </row>
    <row r="37" spans="4:19" ht="18" thickBot="1" x14ac:dyDescent="0.35">
      <c r="D37" s="9" t="s">
        <v>103</v>
      </c>
      <c r="E37" s="23" t="s">
        <v>119</v>
      </c>
      <c r="F37" s="23" t="s">
        <v>121</v>
      </c>
      <c r="G37" s="23" t="s">
        <v>123</v>
      </c>
      <c r="H37" s="23" t="s">
        <v>119</v>
      </c>
      <c r="I37" s="9">
        <v>1500</v>
      </c>
      <c r="J37" s="9">
        <v>2</v>
      </c>
      <c r="K37" s="9">
        <v>5</v>
      </c>
      <c r="L37" s="9">
        <v>250</v>
      </c>
      <c r="N37" s="30" t="s">
        <v>137</v>
      </c>
      <c r="O37" s="31"/>
      <c r="P37" s="31"/>
      <c r="Q37" s="32"/>
      <c r="R37" s="33"/>
      <c r="S37" s="34"/>
    </row>
    <row r="38" spans="4:19" ht="18" thickBot="1" x14ac:dyDescent="0.35">
      <c r="D38" s="9" t="s">
        <v>104</v>
      </c>
      <c r="E38" s="23" t="s">
        <v>117</v>
      </c>
      <c r="F38" s="23" t="s">
        <v>121</v>
      </c>
      <c r="G38" s="23" t="s">
        <v>123</v>
      </c>
      <c r="H38" s="23" t="s">
        <v>124</v>
      </c>
      <c r="I38" s="9">
        <v>2000</v>
      </c>
      <c r="J38" s="9">
        <v>1</v>
      </c>
      <c r="K38" s="9">
        <v>10</v>
      </c>
      <c r="L38" s="9">
        <v>350</v>
      </c>
      <c r="N38" s="30" t="s">
        <v>135</v>
      </c>
      <c r="O38" s="31"/>
      <c r="P38" s="31"/>
      <c r="Q38" s="32"/>
      <c r="R38" s="35"/>
      <c r="S38" s="36"/>
    </row>
    <row r="39" spans="4:19" ht="17.25" x14ac:dyDescent="0.3">
      <c r="D39" s="9" t="s">
        <v>105</v>
      </c>
      <c r="E39" s="23" t="s">
        <v>118</v>
      </c>
      <c r="F39" s="23" t="s">
        <v>122</v>
      </c>
      <c r="G39" s="23" t="s">
        <v>120</v>
      </c>
      <c r="H39" s="23" t="s">
        <v>119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106</v>
      </c>
      <c r="E40" s="23" t="s">
        <v>117</v>
      </c>
      <c r="F40" s="23" t="s">
        <v>120</v>
      </c>
      <c r="G40" s="23" t="s">
        <v>120</v>
      </c>
      <c r="H40" s="23" t="s">
        <v>119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107</v>
      </c>
      <c r="E41" s="23" t="s">
        <v>118</v>
      </c>
      <c r="F41" s="23" t="s">
        <v>122</v>
      </c>
      <c r="G41" s="23" t="s">
        <v>123</v>
      </c>
      <c r="H41" s="23" t="s">
        <v>124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108</v>
      </c>
      <c r="E42" s="23" t="s">
        <v>118</v>
      </c>
      <c r="F42" s="23" t="s">
        <v>121</v>
      </c>
      <c r="G42" s="23" t="s">
        <v>123</v>
      </c>
      <c r="H42" s="23" t="s">
        <v>124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109</v>
      </c>
      <c r="E43" s="23" t="s">
        <v>117</v>
      </c>
      <c r="F43" s="23" t="s">
        <v>122</v>
      </c>
      <c r="G43" s="23" t="s">
        <v>120</v>
      </c>
      <c r="H43" s="23" t="s">
        <v>119</v>
      </c>
      <c r="I43" s="9">
        <v>1400</v>
      </c>
      <c r="J43" s="9">
        <v>0</v>
      </c>
      <c r="K43" s="9">
        <v>0</v>
      </c>
      <c r="L43" s="9">
        <v>400</v>
      </c>
    </row>
    <row r="44" spans="4:19" ht="17.25" x14ac:dyDescent="0.3">
      <c r="D44" s="9" t="s">
        <v>110</v>
      </c>
      <c r="E44" s="23" t="s">
        <v>117</v>
      </c>
      <c r="F44" s="23" t="s">
        <v>120</v>
      </c>
      <c r="G44" s="23" t="s">
        <v>123</v>
      </c>
      <c r="H44" s="23" t="s">
        <v>124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111</v>
      </c>
      <c r="E45" s="23" t="s">
        <v>118</v>
      </c>
      <c r="F45" s="23" t="s">
        <v>122</v>
      </c>
      <c r="G45" s="23" t="s">
        <v>120</v>
      </c>
      <c r="H45" s="23" t="s">
        <v>119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112</v>
      </c>
      <c r="E46" s="23" t="s">
        <v>118</v>
      </c>
      <c r="F46" s="23" t="s">
        <v>121</v>
      </c>
      <c r="G46" s="23" t="s">
        <v>123</v>
      </c>
      <c r="H46" s="23" t="s">
        <v>119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113</v>
      </c>
      <c r="E47" s="23" t="s">
        <v>117</v>
      </c>
      <c r="F47" s="23" t="s">
        <v>121</v>
      </c>
      <c r="G47" s="23" t="s">
        <v>123</v>
      </c>
      <c r="H47" s="23" t="s">
        <v>124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114</v>
      </c>
      <c r="E48" s="23" t="s">
        <v>117</v>
      </c>
      <c r="F48" s="23" t="s">
        <v>120</v>
      </c>
      <c r="G48" s="23" t="s">
        <v>120</v>
      </c>
      <c r="H48" s="23" t="s">
        <v>124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115</v>
      </c>
      <c r="E49" s="23" t="s">
        <v>117</v>
      </c>
      <c r="F49" s="23" t="s">
        <v>121</v>
      </c>
      <c r="G49" s="23" t="s">
        <v>123</v>
      </c>
      <c r="H49" s="23" t="s">
        <v>119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116</v>
      </c>
      <c r="E50" s="23" t="s">
        <v>117</v>
      </c>
      <c r="F50" s="23" t="s">
        <v>122</v>
      </c>
      <c r="G50" s="23" t="s">
        <v>120</v>
      </c>
      <c r="H50" s="23" t="s">
        <v>124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87</v>
      </c>
      <c r="E51" s="23" t="s">
        <v>119</v>
      </c>
      <c r="F51" s="23" t="s">
        <v>122</v>
      </c>
      <c r="G51" s="23" t="s">
        <v>123</v>
      </c>
      <c r="H51" s="23" t="s">
        <v>119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88</v>
      </c>
      <c r="E52" s="23" t="s">
        <v>119</v>
      </c>
      <c r="F52" s="23" t="s">
        <v>121</v>
      </c>
      <c r="G52" s="23" t="s">
        <v>120</v>
      </c>
      <c r="H52" s="23" t="s">
        <v>124</v>
      </c>
      <c r="I52" s="9">
        <v>3100</v>
      </c>
      <c r="J52" s="9">
        <v>2</v>
      </c>
      <c r="K52" s="9">
        <v>5</v>
      </c>
      <c r="L52" s="9">
        <v>254</v>
      </c>
    </row>
    <row r="53" spans="4:12" x14ac:dyDescent="0.25">
      <c r="D53" s="12"/>
      <c r="E53" s="12"/>
      <c r="I53" s="12"/>
      <c r="J53" s="12"/>
    </row>
    <row r="59" spans="4:12" ht="17.25" x14ac:dyDescent="0.3">
      <c r="D59" s="9"/>
    </row>
  </sheetData>
  <autoFilter ref="D20:L52" xr:uid="{00000000-0001-0000-0700-000000000000}"/>
  <mergeCells count="19">
    <mergeCell ref="N26:Q26"/>
    <mergeCell ref="R26:S28"/>
    <mergeCell ref="N27:Q27"/>
    <mergeCell ref="N28:Q28"/>
    <mergeCell ref="N21:S21"/>
    <mergeCell ref="N22:Q22"/>
    <mergeCell ref="R22:S23"/>
    <mergeCell ref="N23:Q23"/>
    <mergeCell ref="N25:S25"/>
    <mergeCell ref="N36:Q36"/>
    <mergeCell ref="R36:S38"/>
    <mergeCell ref="N37:Q37"/>
    <mergeCell ref="N38:Q38"/>
    <mergeCell ref="N30:S30"/>
    <mergeCell ref="N31:Q31"/>
    <mergeCell ref="R31:S33"/>
    <mergeCell ref="N32:Q32"/>
    <mergeCell ref="N33:Q33"/>
    <mergeCell ref="N35:S35"/>
  </mergeCells>
  <conditionalFormatting sqref="D9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D9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8:O37"/>
  <sheetViews>
    <sheetView showGridLines="0" tabSelected="1" topLeftCell="A11" zoomScaleNormal="100" workbookViewId="0">
      <selection activeCell="K25" sqref="K25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4.28515625" customWidth="1"/>
    <col min="5" max="5" width="11.140625" bestFit="1" customWidth="1"/>
    <col min="6" max="6" width="10.28515625" bestFit="1" customWidth="1"/>
    <col min="7" max="7" width="20" customWidth="1"/>
    <col min="8" max="8" width="6" customWidth="1"/>
    <col min="9" max="10" width="9.140625" customWidth="1"/>
    <col min="11" max="11" width="9" bestFit="1" customWidth="1"/>
    <col min="12" max="12" width="12.28515625" bestFit="1" customWidth="1"/>
    <col min="19" max="19" width="15.85546875" customWidth="1"/>
  </cols>
  <sheetData>
    <row r="8" spans="3:12" x14ac:dyDescent="0.25">
      <c r="K8" s="14"/>
    </row>
    <row r="9" spans="3:12" ht="36.75" customHeight="1" thickBot="1" x14ac:dyDescent="0.3">
      <c r="C9" s="3" t="s">
        <v>9</v>
      </c>
      <c r="D9" s="2"/>
      <c r="E9" s="2"/>
      <c r="F9" s="2"/>
      <c r="G9" s="2"/>
      <c r="H9" s="2"/>
      <c r="I9" s="2"/>
      <c r="J9" s="2"/>
      <c r="K9" s="2"/>
      <c r="L9" s="2"/>
    </row>
    <row r="10" spans="3:12" ht="15.75" thickTop="1" x14ac:dyDescent="0.25">
      <c r="C10" s="1"/>
    </row>
    <row r="11" spans="3:12" ht="20.25" x14ac:dyDescent="0.3">
      <c r="G11" s="7" t="s">
        <v>6</v>
      </c>
    </row>
    <row r="12" spans="3:12" ht="7.5" customHeight="1" x14ac:dyDescent="0.25"/>
    <row r="13" spans="3:12" ht="17.25" x14ac:dyDescent="0.3">
      <c r="C13" s="8" t="s">
        <v>7</v>
      </c>
      <c r="D13" s="10" t="s">
        <v>139</v>
      </c>
    </row>
    <row r="15" spans="3:12" ht="17.25" x14ac:dyDescent="0.3">
      <c r="C15" s="8" t="s">
        <v>8</v>
      </c>
      <c r="D15" s="11"/>
    </row>
    <row r="16" spans="3:12" ht="13.5" customHeight="1" x14ac:dyDescent="0.25"/>
    <row r="17" spans="3:15" ht="15.75" x14ac:dyDescent="0.25">
      <c r="C17" s="8" t="s">
        <v>10</v>
      </c>
    </row>
    <row r="18" spans="3:15" ht="17.25" x14ac:dyDescent="0.3">
      <c r="D18" s="9" t="s">
        <v>157</v>
      </c>
    </row>
    <row r="19" spans="3:15" ht="17.25" x14ac:dyDescent="0.3">
      <c r="D19" s="9" t="s">
        <v>140</v>
      </c>
    </row>
    <row r="20" spans="3:15" ht="30" customHeight="1" x14ac:dyDescent="0.25">
      <c r="D20" s="13" t="s">
        <v>141</v>
      </c>
      <c r="E20" s="16" t="s">
        <v>142</v>
      </c>
      <c r="F20" s="13" t="s">
        <v>143</v>
      </c>
      <c r="G20" s="16" t="s">
        <v>144</v>
      </c>
      <c r="O20" s="24"/>
    </row>
    <row r="21" spans="3:15" ht="17.25" customHeight="1" x14ac:dyDescent="0.3">
      <c r="D21" s="9" t="s">
        <v>145</v>
      </c>
      <c r="E21" s="23" t="s">
        <v>153</v>
      </c>
      <c r="F21" s="23">
        <v>14</v>
      </c>
      <c r="G21" s="23">
        <v>11</v>
      </c>
      <c r="I21" s="37" t="s">
        <v>152</v>
      </c>
      <c r="J21" s="37"/>
      <c r="K21" s="37"/>
      <c r="L21" s="37"/>
      <c r="M21" s="41"/>
      <c r="N21" s="41"/>
      <c r="O21" s="25"/>
    </row>
    <row r="22" spans="3:15" ht="17.25" x14ac:dyDescent="0.3">
      <c r="D22" s="9" t="s">
        <v>146</v>
      </c>
      <c r="E22" s="23" t="s">
        <v>154</v>
      </c>
      <c r="F22" s="23">
        <v>7</v>
      </c>
      <c r="G22" s="23">
        <v>36</v>
      </c>
      <c r="I22" s="28">
        <f>SUMPRODUCT(F21:F27,G21:G27)</f>
        <v>1361</v>
      </c>
      <c r="J22" s="28"/>
      <c r="K22" s="28"/>
      <c r="L22" s="28"/>
      <c r="O22" s="25"/>
    </row>
    <row r="23" spans="3:15" ht="15.75" customHeight="1" x14ac:dyDescent="0.3">
      <c r="D23" s="9" t="s">
        <v>147</v>
      </c>
      <c r="E23" s="23" t="s">
        <v>155</v>
      </c>
      <c r="F23" s="23">
        <v>18</v>
      </c>
      <c r="G23" s="23">
        <v>32</v>
      </c>
      <c r="O23" s="25"/>
    </row>
    <row r="24" spans="3:15" ht="18" customHeight="1" x14ac:dyDescent="0.3">
      <c r="D24" s="9" t="s">
        <v>148</v>
      </c>
      <c r="E24" s="23" t="s">
        <v>155</v>
      </c>
      <c r="F24" s="23">
        <v>5</v>
      </c>
      <c r="G24" s="23">
        <v>14</v>
      </c>
      <c r="O24" s="25"/>
    </row>
    <row r="25" spans="3:15" ht="18" customHeight="1" x14ac:dyDescent="0.3">
      <c r="D25" s="9" t="s">
        <v>149</v>
      </c>
      <c r="E25" s="23" t="s">
        <v>153</v>
      </c>
      <c r="F25" s="23">
        <v>4</v>
      </c>
      <c r="G25" s="23">
        <v>20</v>
      </c>
      <c r="O25" s="25"/>
    </row>
    <row r="26" spans="3:15" ht="17.25" x14ac:dyDescent="0.3">
      <c r="D26" s="9" t="s">
        <v>150</v>
      </c>
      <c r="E26" s="23" t="s">
        <v>154</v>
      </c>
      <c r="F26" s="23">
        <v>11</v>
      </c>
      <c r="G26" s="23">
        <v>13</v>
      </c>
      <c r="O26" s="25"/>
    </row>
    <row r="27" spans="3:15" ht="17.25" x14ac:dyDescent="0.3">
      <c r="D27" s="9" t="s">
        <v>151</v>
      </c>
      <c r="E27" s="23" t="s">
        <v>156</v>
      </c>
      <c r="F27" s="23">
        <v>2</v>
      </c>
      <c r="G27" s="23">
        <v>43</v>
      </c>
      <c r="O27" s="25"/>
    </row>
    <row r="28" spans="3:15" ht="15.75" x14ac:dyDescent="0.25">
      <c r="D28" s="12"/>
      <c r="E28" s="12"/>
      <c r="O28" s="25"/>
    </row>
    <row r="30" spans="3:15" ht="18" customHeight="1" x14ac:dyDescent="0.25"/>
    <row r="34" spans="4:10" ht="17.25" x14ac:dyDescent="0.3">
      <c r="D34" s="9"/>
    </row>
    <row r="35" spans="4:10" ht="18" customHeight="1" x14ac:dyDescent="0.25"/>
    <row r="37" spans="4:10" x14ac:dyDescent="0.25">
      <c r="I37" s="12"/>
      <c r="J37" s="12"/>
    </row>
  </sheetData>
  <mergeCells count="3">
    <mergeCell ref="I21:L21"/>
    <mergeCell ref="I22:L22"/>
    <mergeCell ref="M21:N21"/>
  </mergeCells>
  <conditionalFormatting sqref="D9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D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F.Abs</vt:lpstr>
      <vt:lpstr>F.Aleatorio</vt:lpstr>
      <vt:lpstr>F.Entero</vt:lpstr>
      <vt:lpstr>F.Potencia</vt:lpstr>
      <vt:lpstr>F.Raíz</vt:lpstr>
      <vt:lpstr>F.Redondear</vt:lpstr>
      <vt:lpstr>F.Sumar.Si</vt:lpstr>
      <vt:lpstr>F.Sumar.Si.Conjunto</vt:lpstr>
      <vt:lpstr>F.SumaProducto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Nelly</cp:lastModifiedBy>
  <dcterms:created xsi:type="dcterms:W3CDTF">2018-08-27T13:53:39Z</dcterms:created>
  <dcterms:modified xsi:type="dcterms:W3CDTF">2023-06-22T00:36:10Z</dcterms:modified>
</cp:coreProperties>
</file>