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nellyan45/Downloads/"/>
    </mc:Choice>
  </mc:AlternateContent>
  <xr:revisionPtr revIDLastSave="0" documentId="13_ncr:1_{1CC3906C-8B92-0D4B-AA2B-F7DE441BF6D2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Cleaned dataset" sheetId="2" r:id="rId1"/>
    <sheet name="Raw dataset" sheetId="1" r:id="rId2"/>
  </sheets>
  <definedNames>
    <definedName name="_xlchart.v1.0" hidden="1">'Cleaned dataset'!$B$2:$B$79</definedName>
    <definedName name="_xlchart.v1.1" hidden="1">'Cleaned dataset'!$G$2:$G$79</definedName>
    <definedName name="_xlchart.v1.10" hidden="1">'Cleaned dataset'!$B$2:$B$79</definedName>
    <definedName name="_xlchart.v1.11" hidden="1">'Cleaned dataset'!$G$2:$G$79</definedName>
    <definedName name="_xlchart.v1.12" hidden="1">'Cleaned dataset'!$B$2:$B$79</definedName>
    <definedName name="_xlchart.v1.13" hidden="1">'Cleaned dataset'!$G$2:$G$79</definedName>
    <definedName name="_xlchart.v1.14" hidden="1">'Cleaned dataset'!$B$2:$B$79</definedName>
    <definedName name="_xlchart.v1.15" hidden="1">'Cleaned dataset'!$G$2:$G$79</definedName>
    <definedName name="_xlchart.v1.16" hidden="1">'Cleaned dataset'!$B$2:$B$79</definedName>
    <definedName name="_xlchart.v1.17" hidden="1">'Cleaned dataset'!$G$2:$G$79</definedName>
    <definedName name="_xlchart.v1.18" hidden="1">'Raw dataset'!$AQ$1:$AQ$644</definedName>
    <definedName name="_xlchart.v1.19" hidden="1">'Raw dataset'!$AR$1:$AR$644</definedName>
    <definedName name="_xlchart.v1.2" hidden="1">'Cleaned dataset'!$B$2:$B$79</definedName>
    <definedName name="_xlchart.v1.3" hidden="1">'Cleaned dataset'!$G$2:$G$79</definedName>
    <definedName name="_xlchart.v1.4" hidden="1">'Cleaned dataset'!$B$2:$B$79</definedName>
    <definedName name="_xlchart.v1.5" hidden="1">'Cleaned dataset'!$G$2:$G$79</definedName>
    <definedName name="_xlchart.v1.6" hidden="1">'Cleaned dataset'!$B$2:$B$79</definedName>
    <definedName name="_xlchart.v1.7" hidden="1">'Cleaned dataset'!$G$2:$G$79</definedName>
    <definedName name="_xlchart.v1.8" hidden="1">'Cleaned dataset'!$B$2:$B$79</definedName>
    <definedName name="_xlchart.v1.9" hidden="1">'Cleaned dataset'!$G$2:$G$79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2" i="1"/>
  <c r="BE8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2" i="1"/>
  <c r="L437" i="1"/>
  <c r="M437" i="1"/>
  <c r="N437" i="1"/>
  <c r="O437" i="1"/>
  <c r="L438" i="1"/>
  <c r="M438" i="1"/>
  <c r="N438" i="1"/>
  <c r="O438" i="1"/>
  <c r="L439" i="1"/>
  <c r="L440" i="1" s="1"/>
  <c r="L441" i="1" s="1"/>
  <c r="L444" i="1" s="1"/>
  <c r="M439" i="1"/>
  <c r="M440" i="1" s="1"/>
  <c r="M441" i="1" s="1"/>
  <c r="M444" i="1" s="1"/>
  <c r="N439" i="1"/>
  <c r="N440" i="1" s="1"/>
  <c r="N441" i="1" s="1"/>
  <c r="N444" i="1" s="1"/>
  <c r="O439" i="1"/>
  <c r="O440" i="1" s="1"/>
  <c r="O441" i="1" s="1"/>
  <c r="O444" i="1" s="1"/>
  <c r="L442" i="1"/>
  <c r="M442" i="1"/>
  <c r="N442" i="1"/>
  <c r="O442" i="1"/>
  <c r="L443" i="1"/>
  <c r="M443" i="1"/>
  <c r="N443" i="1"/>
  <c r="O443" i="1"/>
  <c r="AL1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3" i="1"/>
  <c r="AQ54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1" i="1"/>
  <c r="L5" i="1"/>
  <c r="L21" i="1"/>
  <c r="AL3" i="1" s="1"/>
  <c r="M21" i="1"/>
  <c r="AM3" i="1" s="1"/>
  <c r="N21" i="1"/>
  <c r="AN3" i="1" s="1"/>
  <c r="O21" i="1"/>
  <c r="AO3" i="1" s="1"/>
  <c r="L22" i="1"/>
  <c r="M22" i="1"/>
  <c r="N22" i="1"/>
  <c r="O22" i="1"/>
  <c r="L23" i="1"/>
  <c r="M23" i="1"/>
  <c r="N23" i="1"/>
  <c r="O23" i="1"/>
  <c r="L26" i="1"/>
  <c r="M26" i="1"/>
  <c r="N26" i="1"/>
  <c r="O26" i="1"/>
  <c r="L27" i="1"/>
  <c r="M27" i="1"/>
  <c r="N27" i="1"/>
  <c r="O27" i="1"/>
  <c r="L29" i="1"/>
  <c r="L34" i="1" s="1"/>
  <c r="M29" i="1"/>
  <c r="AM4" i="1" s="1"/>
  <c r="N29" i="1"/>
  <c r="N35" i="1" s="1"/>
  <c r="O29" i="1"/>
  <c r="O34" i="1" s="1"/>
  <c r="L30" i="1"/>
  <c r="M30" i="1"/>
  <c r="N30" i="1"/>
  <c r="O30" i="1"/>
  <c r="L31" i="1"/>
  <c r="M31" i="1"/>
  <c r="N31" i="1"/>
  <c r="O31" i="1"/>
  <c r="L37" i="1"/>
  <c r="AL5" i="1" s="1"/>
  <c r="M37" i="1"/>
  <c r="AM5" i="1" s="1"/>
  <c r="N37" i="1"/>
  <c r="N42" i="1" s="1"/>
  <c r="O37" i="1"/>
  <c r="O42" i="1" s="1"/>
  <c r="L38" i="1"/>
  <c r="M38" i="1"/>
  <c r="N38" i="1"/>
  <c r="O38" i="1"/>
  <c r="L39" i="1"/>
  <c r="M39" i="1"/>
  <c r="M40" i="1" s="1"/>
  <c r="M41" i="1" s="1"/>
  <c r="M44" i="1" s="1"/>
  <c r="N39" i="1"/>
  <c r="O39" i="1"/>
  <c r="L45" i="1"/>
  <c r="AL6" i="1" s="1"/>
  <c r="M45" i="1"/>
  <c r="M50" i="1" s="1"/>
  <c r="N45" i="1"/>
  <c r="N50" i="1" s="1"/>
  <c r="O45" i="1"/>
  <c r="AO6" i="1" s="1"/>
  <c r="L46" i="1"/>
  <c r="M46" i="1"/>
  <c r="N46" i="1"/>
  <c r="O46" i="1"/>
  <c r="L47" i="1"/>
  <c r="M47" i="1"/>
  <c r="N47" i="1"/>
  <c r="O47" i="1"/>
  <c r="N51" i="1"/>
  <c r="L53" i="1"/>
  <c r="L58" i="1" s="1"/>
  <c r="M53" i="1"/>
  <c r="M58" i="1" s="1"/>
  <c r="N53" i="1"/>
  <c r="N58" i="1" s="1"/>
  <c r="O53" i="1"/>
  <c r="O58" i="1" s="1"/>
  <c r="L54" i="1"/>
  <c r="M54" i="1"/>
  <c r="N54" i="1"/>
  <c r="O54" i="1"/>
  <c r="L55" i="1"/>
  <c r="M55" i="1"/>
  <c r="N55" i="1"/>
  <c r="O55" i="1"/>
  <c r="L59" i="1"/>
  <c r="L61" i="1"/>
  <c r="L66" i="1" s="1"/>
  <c r="M61" i="1"/>
  <c r="M66" i="1" s="1"/>
  <c r="N61" i="1"/>
  <c r="AN8" i="1" s="1"/>
  <c r="O61" i="1"/>
  <c r="O66" i="1" s="1"/>
  <c r="L62" i="1"/>
  <c r="M62" i="1"/>
  <c r="N62" i="1"/>
  <c r="O62" i="1"/>
  <c r="L63" i="1"/>
  <c r="M63" i="1"/>
  <c r="N63" i="1"/>
  <c r="O63" i="1"/>
  <c r="L69" i="1"/>
  <c r="L74" i="1" s="1"/>
  <c r="M69" i="1"/>
  <c r="AM9" i="1" s="1"/>
  <c r="N69" i="1"/>
  <c r="N74" i="1" s="1"/>
  <c r="O69" i="1"/>
  <c r="O74" i="1" s="1"/>
  <c r="L70" i="1"/>
  <c r="M70" i="1"/>
  <c r="N70" i="1"/>
  <c r="O70" i="1"/>
  <c r="O72" i="1" s="1"/>
  <c r="O73" i="1" s="1"/>
  <c r="O76" i="1" s="1"/>
  <c r="L71" i="1"/>
  <c r="M71" i="1"/>
  <c r="N71" i="1"/>
  <c r="O71" i="1"/>
  <c r="L77" i="1"/>
  <c r="L82" i="1" s="1"/>
  <c r="M77" i="1"/>
  <c r="M82" i="1" s="1"/>
  <c r="N77" i="1"/>
  <c r="N82" i="1" s="1"/>
  <c r="O77" i="1"/>
  <c r="AO10" i="1" s="1"/>
  <c r="L78" i="1"/>
  <c r="M78" i="1"/>
  <c r="N78" i="1"/>
  <c r="O78" i="1"/>
  <c r="L79" i="1"/>
  <c r="M79" i="1"/>
  <c r="N79" i="1"/>
  <c r="O79" i="1"/>
  <c r="L83" i="1"/>
  <c r="L85" i="1"/>
  <c r="M85" i="1"/>
  <c r="M90" i="1" s="1"/>
  <c r="N85" i="1"/>
  <c r="N90" i="1" s="1"/>
  <c r="O85" i="1"/>
  <c r="O90" i="1" s="1"/>
  <c r="L86" i="1"/>
  <c r="M86" i="1"/>
  <c r="N86" i="1"/>
  <c r="O86" i="1"/>
  <c r="L87" i="1"/>
  <c r="M87" i="1"/>
  <c r="N87" i="1"/>
  <c r="O87" i="1"/>
  <c r="L93" i="1"/>
  <c r="L99" i="1" s="1"/>
  <c r="M93" i="1"/>
  <c r="M98" i="1" s="1"/>
  <c r="N93" i="1"/>
  <c r="N98" i="1" s="1"/>
  <c r="O93" i="1"/>
  <c r="O99" i="1" s="1"/>
  <c r="L94" i="1"/>
  <c r="M94" i="1"/>
  <c r="N94" i="1"/>
  <c r="O94" i="1"/>
  <c r="L95" i="1"/>
  <c r="M95" i="1"/>
  <c r="N95" i="1"/>
  <c r="O95" i="1"/>
  <c r="L101" i="1"/>
  <c r="L106" i="1" s="1"/>
  <c r="M101" i="1"/>
  <c r="M106" i="1" s="1"/>
  <c r="N101" i="1"/>
  <c r="N107" i="1" s="1"/>
  <c r="O101" i="1"/>
  <c r="O107" i="1" s="1"/>
  <c r="L102" i="1"/>
  <c r="M102" i="1"/>
  <c r="N102" i="1"/>
  <c r="O102" i="1"/>
  <c r="L103" i="1"/>
  <c r="M103" i="1"/>
  <c r="N103" i="1"/>
  <c r="O103" i="1"/>
  <c r="L107" i="1"/>
  <c r="L109" i="1"/>
  <c r="M109" i="1"/>
  <c r="AM14" i="1" s="1"/>
  <c r="N109" i="1"/>
  <c r="N115" i="1" s="1"/>
  <c r="O109" i="1"/>
  <c r="AO14" i="1" s="1"/>
  <c r="L110" i="1"/>
  <c r="M110" i="1"/>
  <c r="N110" i="1"/>
  <c r="O110" i="1"/>
  <c r="L111" i="1"/>
  <c r="M111" i="1"/>
  <c r="N111" i="1"/>
  <c r="O111" i="1"/>
  <c r="L117" i="1"/>
  <c r="AL15" i="1" s="1"/>
  <c r="M117" i="1"/>
  <c r="M123" i="1" s="1"/>
  <c r="N117" i="1"/>
  <c r="AN15" i="1" s="1"/>
  <c r="O117" i="1"/>
  <c r="O123" i="1" s="1"/>
  <c r="L118" i="1"/>
  <c r="M118" i="1"/>
  <c r="N118" i="1"/>
  <c r="O118" i="1"/>
  <c r="L119" i="1"/>
  <c r="M119" i="1"/>
  <c r="N119" i="1"/>
  <c r="O119" i="1"/>
  <c r="L122" i="1"/>
  <c r="M122" i="1"/>
  <c r="O122" i="1"/>
  <c r="L123" i="1"/>
  <c r="L125" i="1"/>
  <c r="AL16" i="1" s="1"/>
  <c r="M125" i="1"/>
  <c r="AM16" i="1" s="1"/>
  <c r="N125" i="1"/>
  <c r="N131" i="1" s="1"/>
  <c r="O125" i="1"/>
  <c r="O130" i="1" s="1"/>
  <c r="L126" i="1"/>
  <c r="M126" i="1"/>
  <c r="N126" i="1"/>
  <c r="O126" i="1"/>
  <c r="L127" i="1"/>
  <c r="M127" i="1"/>
  <c r="N127" i="1"/>
  <c r="N128" i="1" s="1"/>
  <c r="N129" i="1" s="1"/>
  <c r="N132" i="1" s="1"/>
  <c r="O127" i="1"/>
  <c r="L133" i="1"/>
  <c r="AL17" i="1" s="1"/>
  <c r="M133" i="1"/>
  <c r="M139" i="1" s="1"/>
  <c r="N133" i="1"/>
  <c r="N138" i="1" s="1"/>
  <c r="O133" i="1"/>
  <c r="O138" i="1" s="1"/>
  <c r="L134" i="1"/>
  <c r="M134" i="1"/>
  <c r="N134" i="1"/>
  <c r="O134" i="1"/>
  <c r="L135" i="1"/>
  <c r="M135" i="1"/>
  <c r="N135" i="1"/>
  <c r="O135" i="1"/>
  <c r="L138" i="1"/>
  <c r="M138" i="1"/>
  <c r="N139" i="1"/>
  <c r="L141" i="1"/>
  <c r="L147" i="1" s="1"/>
  <c r="M141" i="1"/>
  <c r="M146" i="1" s="1"/>
  <c r="N141" i="1"/>
  <c r="N146" i="1" s="1"/>
  <c r="O141" i="1"/>
  <c r="AO18" i="1" s="1"/>
  <c r="L142" i="1"/>
  <c r="M142" i="1"/>
  <c r="N142" i="1"/>
  <c r="O142" i="1"/>
  <c r="O144" i="1" s="1"/>
  <c r="O145" i="1" s="1"/>
  <c r="O148" i="1" s="1"/>
  <c r="L143" i="1"/>
  <c r="M143" i="1"/>
  <c r="N143" i="1"/>
  <c r="O143" i="1"/>
  <c r="L146" i="1"/>
  <c r="M147" i="1"/>
  <c r="N147" i="1"/>
  <c r="L149" i="1"/>
  <c r="L154" i="1" s="1"/>
  <c r="M149" i="1"/>
  <c r="M154" i="1" s="1"/>
  <c r="N149" i="1"/>
  <c r="N154" i="1" s="1"/>
  <c r="O149" i="1"/>
  <c r="O154" i="1" s="1"/>
  <c r="L150" i="1"/>
  <c r="L152" i="1" s="1"/>
  <c r="L153" i="1" s="1"/>
  <c r="L156" i="1" s="1"/>
  <c r="M150" i="1"/>
  <c r="N150" i="1"/>
  <c r="O150" i="1"/>
  <c r="L151" i="1"/>
  <c r="M151" i="1"/>
  <c r="N151" i="1"/>
  <c r="O151" i="1"/>
  <c r="L155" i="1"/>
  <c r="M155" i="1"/>
  <c r="L157" i="1"/>
  <c r="M157" i="1"/>
  <c r="M162" i="1" s="1"/>
  <c r="N157" i="1"/>
  <c r="N162" i="1" s="1"/>
  <c r="O157" i="1"/>
  <c r="O162" i="1" s="1"/>
  <c r="L158" i="1"/>
  <c r="M158" i="1"/>
  <c r="N158" i="1"/>
  <c r="O158" i="1"/>
  <c r="L159" i="1"/>
  <c r="M159" i="1"/>
  <c r="N159" i="1"/>
  <c r="O159" i="1"/>
  <c r="L165" i="1"/>
  <c r="M165" i="1"/>
  <c r="AM21" i="1" s="1"/>
  <c r="N165" i="1"/>
  <c r="N170" i="1" s="1"/>
  <c r="O165" i="1"/>
  <c r="O170" i="1" s="1"/>
  <c r="L166" i="1"/>
  <c r="M166" i="1"/>
  <c r="N166" i="1"/>
  <c r="O166" i="1"/>
  <c r="L167" i="1"/>
  <c r="M167" i="1"/>
  <c r="N167" i="1"/>
  <c r="O167" i="1"/>
  <c r="L173" i="1"/>
  <c r="L178" i="1" s="1"/>
  <c r="M173" i="1"/>
  <c r="AM22" i="1" s="1"/>
  <c r="N173" i="1"/>
  <c r="N178" i="1" s="1"/>
  <c r="O173" i="1"/>
  <c r="O178" i="1" s="1"/>
  <c r="L174" i="1"/>
  <c r="M174" i="1"/>
  <c r="N174" i="1"/>
  <c r="O174" i="1"/>
  <c r="L175" i="1"/>
  <c r="M175" i="1"/>
  <c r="N175" i="1"/>
  <c r="O175" i="1"/>
  <c r="L181" i="1"/>
  <c r="L187" i="1" s="1"/>
  <c r="M181" i="1"/>
  <c r="M186" i="1" s="1"/>
  <c r="N181" i="1"/>
  <c r="N186" i="1" s="1"/>
  <c r="O181" i="1"/>
  <c r="O186" i="1" s="1"/>
  <c r="L182" i="1"/>
  <c r="M182" i="1"/>
  <c r="N182" i="1"/>
  <c r="O182" i="1"/>
  <c r="L183" i="1"/>
  <c r="M183" i="1"/>
  <c r="M184" i="1" s="1"/>
  <c r="M185" i="1" s="1"/>
  <c r="M188" i="1" s="1"/>
  <c r="N183" i="1"/>
  <c r="O183" i="1"/>
  <c r="M187" i="1"/>
  <c r="N187" i="1"/>
  <c r="L189" i="1"/>
  <c r="L194" i="1" s="1"/>
  <c r="M189" i="1"/>
  <c r="M194" i="1" s="1"/>
  <c r="N189" i="1"/>
  <c r="N194" i="1" s="1"/>
  <c r="O189" i="1"/>
  <c r="O195" i="1" s="1"/>
  <c r="L190" i="1"/>
  <c r="M190" i="1"/>
  <c r="N190" i="1"/>
  <c r="O190" i="1"/>
  <c r="L191" i="1"/>
  <c r="M191" i="1"/>
  <c r="N191" i="1"/>
  <c r="O191" i="1"/>
  <c r="L197" i="1"/>
  <c r="M197" i="1"/>
  <c r="M202" i="1" s="1"/>
  <c r="N197" i="1"/>
  <c r="N203" i="1" s="1"/>
  <c r="O197" i="1"/>
  <c r="O202" i="1" s="1"/>
  <c r="L198" i="1"/>
  <c r="M198" i="1"/>
  <c r="N198" i="1"/>
  <c r="O198" i="1"/>
  <c r="L199" i="1"/>
  <c r="M199" i="1"/>
  <c r="N199" i="1"/>
  <c r="O199" i="1"/>
  <c r="L205" i="1"/>
  <c r="L211" i="1" s="1"/>
  <c r="M205" i="1"/>
  <c r="M210" i="1" s="1"/>
  <c r="N205" i="1"/>
  <c r="N210" i="1" s="1"/>
  <c r="O205" i="1"/>
  <c r="O211" i="1" s="1"/>
  <c r="L206" i="1"/>
  <c r="M206" i="1"/>
  <c r="N206" i="1"/>
  <c r="O206" i="1"/>
  <c r="L207" i="1"/>
  <c r="M207" i="1"/>
  <c r="N207" i="1"/>
  <c r="O207" i="1"/>
  <c r="L213" i="1"/>
  <c r="AL27" i="1" s="1"/>
  <c r="M213" i="1"/>
  <c r="M219" i="1" s="1"/>
  <c r="N213" i="1"/>
  <c r="N219" i="1" s="1"/>
  <c r="O213" i="1"/>
  <c r="O219" i="1" s="1"/>
  <c r="L214" i="1"/>
  <c r="M214" i="1"/>
  <c r="N214" i="1"/>
  <c r="O214" i="1"/>
  <c r="L215" i="1"/>
  <c r="M215" i="1"/>
  <c r="N215" i="1"/>
  <c r="O215" i="1"/>
  <c r="L221" i="1"/>
  <c r="L226" i="1" s="1"/>
  <c r="M221" i="1"/>
  <c r="M227" i="1" s="1"/>
  <c r="N221" i="1"/>
  <c r="N227" i="1" s="1"/>
  <c r="O221" i="1"/>
  <c r="O226" i="1" s="1"/>
  <c r="L222" i="1"/>
  <c r="M222" i="1"/>
  <c r="N222" i="1"/>
  <c r="O222" i="1"/>
  <c r="L223" i="1"/>
  <c r="M223" i="1"/>
  <c r="N223" i="1"/>
  <c r="O223" i="1"/>
  <c r="L229" i="1"/>
  <c r="M229" i="1"/>
  <c r="M235" i="1" s="1"/>
  <c r="N229" i="1"/>
  <c r="N234" i="1" s="1"/>
  <c r="O229" i="1"/>
  <c r="O234" i="1" s="1"/>
  <c r="L230" i="1"/>
  <c r="M230" i="1"/>
  <c r="N230" i="1"/>
  <c r="O230" i="1"/>
  <c r="L231" i="1"/>
  <c r="M231" i="1"/>
  <c r="N231" i="1"/>
  <c r="O231" i="1"/>
  <c r="L237" i="1"/>
  <c r="AL30" i="1" s="1"/>
  <c r="M237" i="1"/>
  <c r="AM30" i="1" s="1"/>
  <c r="N237" i="1"/>
  <c r="N242" i="1" s="1"/>
  <c r="O237" i="1"/>
  <c r="O242" i="1" s="1"/>
  <c r="L238" i="1"/>
  <c r="M238" i="1"/>
  <c r="N238" i="1"/>
  <c r="O238" i="1"/>
  <c r="L239" i="1"/>
  <c r="M239" i="1"/>
  <c r="N239" i="1"/>
  <c r="O239" i="1"/>
  <c r="L242" i="1"/>
  <c r="L245" i="1"/>
  <c r="L250" i="1" s="1"/>
  <c r="M245" i="1"/>
  <c r="M250" i="1" s="1"/>
  <c r="N245" i="1"/>
  <c r="N250" i="1" s="1"/>
  <c r="O245" i="1"/>
  <c r="O250" i="1" s="1"/>
  <c r="L246" i="1"/>
  <c r="M246" i="1"/>
  <c r="N246" i="1"/>
  <c r="O246" i="1"/>
  <c r="L247" i="1"/>
  <c r="M247" i="1"/>
  <c r="N247" i="1"/>
  <c r="O247" i="1"/>
  <c r="L251" i="1"/>
  <c r="L253" i="1"/>
  <c r="L258" i="1" s="1"/>
  <c r="M253" i="1"/>
  <c r="M258" i="1" s="1"/>
  <c r="N253" i="1"/>
  <c r="AN32" i="1" s="1"/>
  <c r="O253" i="1"/>
  <c r="O258" i="1" s="1"/>
  <c r="L254" i="1"/>
  <c r="M254" i="1"/>
  <c r="N254" i="1"/>
  <c r="O254" i="1"/>
  <c r="L255" i="1"/>
  <c r="M255" i="1"/>
  <c r="N255" i="1"/>
  <c r="O255" i="1"/>
  <c r="L259" i="1"/>
  <c r="M259" i="1"/>
  <c r="L261" i="1"/>
  <c r="L266" i="1" s="1"/>
  <c r="M261" i="1"/>
  <c r="M266" i="1" s="1"/>
  <c r="N261" i="1"/>
  <c r="N266" i="1" s="1"/>
  <c r="O261" i="1"/>
  <c r="O266" i="1" s="1"/>
  <c r="L262" i="1"/>
  <c r="M262" i="1"/>
  <c r="N262" i="1"/>
  <c r="O262" i="1"/>
  <c r="L263" i="1"/>
  <c r="M263" i="1"/>
  <c r="N263" i="1"/>
  <c r="O263" i="1"/>
  <c r="L267" i="1"/>
  <c r="L269" i="1"/>
  <c r="L274" i="1" s="1"/>
  <c r="M269" i="1"/>
  <c r="M274" i="1" s="1"/>
  <c r="N269" i="1"/>
  <c r="N274" i="1" s="1"/>
  <c r="O269" i="1"/>
  <c r="AO34" i="1" s="1"/>
  <c r="L270" i="1"/>
  <c r="M270" i="1"/>
  <c r="N270" i="1"/>
  <c r="O270" i="1"/>
  <c r="L271" i="1"/>
  <c r="M271" i="1"/>
  <c r="N271" i="1"/>
  <c r="O271" i="1"/>
  <c r="L275" i="1"/>
  <c r="M275" i="1"/>
  <c r="N275" i="1"/>
  <c r="L277" i="1"/>
  <c r="AL35" i="1" s="1"/>
  <c r="M277" i="1"/>
  <c r="M282" i="1" s="1"/>
  <c r="N277" i="1"/>
  <c r="N282" i="1" s="1"/>
  <c r="O277" i="1"/>
  <c r="O282" i="1" s="1"/>
  <c r="L278" i="1"/>
  <c r="M278" i="1"/>
  <c r="N278" i="1"/>
  <c r="O278" i="1"/>
  <c r="L279" i="1"/>
  <c r="M279" i="1"/>
  <c r="M280" i="1" s="1"/>
  <c r="M281" i="1" s="1"/>
  <c r="M284" i="1" s="1"/>
  <c r="N279" i="1"/>
  <c r="O279" i="1"/>
  <c r="L282" i="1"/>
  <c r="L285" i="1"/>
  <c r="M285" i="1"/>
  <c r="M290" i="1" s="1"/>
  <c r="N285" i="1"/>
  <c r="AN36" i="1" s="1"/>
  <c r="O285" i="1"/>
  <c r="O290" i="1" s="1"/>
  <c r="L286" i="1"/>
  <c r="M286" i="1"/>
  <c r="N286" i="1"/>
  <c r="O286" i="1"/>
  <c r="L287" i="1"/>
  <c r="L288" i="1" s="1"/>
  <c r="L289" i="1" s="1"/>
  <c r="L292" i="1" s="1"/>
  <c r="M287" i="1"/>
  <c r="N287" i="1"/>
  <c r="O287" i="1"/>
  <c r="L293" i="1"/>
  <c r="M293" i="1"/>
  <c r="M298" i="1" s="1"/>
  <c r="N293" i="1"/>
  <c r="N298" i="1" s="1"/>
  <c r="O293" i="1"/>
  <c r="O299" i="1" s="1"/>
  <c r="L294" i="1"/>
  <c r="M294" i="1"/>
  <c r="N294" i="1"/>
  <c r="O294" i="1"/>
  <c r="L295" i="1"/>
  <c r="M295" i="1"/>
  <c r="N295" i="1"/>
  <c r="O295" i="1"/>
  <c r="L299" i="1"/>
  <c r="N299" i="1"/>
  <c r="L301" i="1"/>
  <c r="L306" i="1" s="1"/>
  <c r="M301" i="1"/>
  <c r="M307" i="1" s="1"/>
  <c r="N301" i="1"/>
  <c r="N307" i="1" s="1"/>
  <c r="O301" i="1"/>
  <c r="AO38" i="1" s="1"/>
  <c r="L302" i="1"/>
  <c r="M302" i="1"/>
  <c r="N302" i="1"/>
  <c r="O302" i="1"/>
  <c r="L303" i="1"/>
  <c r="M303" i="1"/>
  <c r="N303" i="1"/>
  <c r="O303" i="1"/>
  <c r="L309" i="1"/>
  <c r="M309" i="1"/>
  <c r="AM39" i="1" s="1"/>
  <c r="N309" i="1"/>
  <c r="N315" i="1" s="1"/>
  <c r="O309" i="1"/>
  <c r="O315" i="1" s="1"/>
  <c r="L310" i="1"/>
  <c r="M310" i="1"/>
  <c r="N310" i="1"/>
  <c r="O310" i="1"/>
  <c r="L311" i="1"/>
  <c r="M311" i="1"/>
  <c r="N311" i="1"/>
  <c r="O311" i="1"/>
  <c r="L314" i="1"/>
  <c r="M314" i="1"/>
  <c r="N314" i="1"/>
  <c r="O314" i="1"/>
  <c r="M315" i="1"/>
  <c r="L317" i="1"/>
  <c r="AL40" i="1" s="1"/>
  <c r="M317" i="1"/>
  <c r="AM40" i="1" s="1"/>
  <c r="N317" i="1"/>
  <c r="N323" i="1" s="1"/>
  <c r="O317" i="1"/>
  <c r="O322" i="1" s="1"/>
  <c r="L318" i="1"/>
  <c r="M318" i="1"/>
  <c r="N318" i="1"/>
  <c r="O318" i="1"/>
  <c r="L319" i="1"/>
  <c r="M319" i="1"/>
  <c r="N319" i="1"/>
  <c r="O319" i="1"/>
  <c r="L322" i="1"/>
  <c r="M322" i="1"/>
  <c r="N322" i="1"/>
  <c r="O323" i="1"/>
  <c r="L325" i="1"/>
  <c r="AL41" i="1" s="1"/>
  <c r="M325" i="1"/>
  <c r="M331" i="1" s="1"/>
  <c r="N325" i="1"/>
  <c r="N330" i="1" s="1"/>
  <c r="O325" i="1"/>
  <c r="O330" i="1" s="1"/>
  <c r="L326" i="1"/>
  <c r="M326" i="1"/>
  <c r="N326" i="1"/>
  <c r="O326" i="1"/>
  <c r="L327" i="1"/>
  <c r="M327" i="1"/>
  <c r="N327" i="1"/>
  <c r="O327" i="1"/>
  <c r="L330" i="1"/>
  <c r="L331" i="1"/>
  <c r="O331" i="1"/>
  <c r="L333" i="1"/>
  <c r="AL42" i="1" s="1"/>
  <c r="M333" i="1"/>
  <c r="M338" i="1" s="1"/>
  <c r="N333" i="1"/>
  <c r="AN42" i="1" s="1"/>
  <c r="O333" i="1"/>
  <c r="O338" i="1" s="1"/>
  <c r="L334" i="1"/>
  <c r="M334" i="1"/>
  <c r="N334" i="1"/>
  <c r="O334" i="1"/>
  <c r="L335" i="1"/>
  <c r="M335" i="1"/>
  <c r="N335" i="1"/>
  <c r="O335" i="1"/>
  <c r="L341" i="1"/>
  <c r="L346" i="1" s="1"/>
  <c r="M341" i="1"/>
  <c r="M346" i="1" s="1"/>
  <c r="N341" i="1"/>
  <c r="N346" i="1" s="1"/>
  <c r="O341" i="1"/>
  <c r="O346" i="1" s="1"/>
  <c r="L342" i="1"/>
  <c r="M342" i="1"/>
  <c r="N342" i="1"/>
  <c r="O342" i="1"/>
  <c r="L343" i="1"/>
  <c r="M343" i="1"/>
  <c r="N343" i="1"/>
  <c r="O343" i="1"/>
  <c r="L347" i="1"/>
  <c r="M347" i="1"/>
  <c r="N347" i="1"/>
  <c r="L349" i="1"/>
  <c r="L355" i="1" s="1"/>
  <c r="M349" i="1"/>
  <c r="AM44" i="1" s="1"/>
  <c r="N349" i="1"/>
  <c r="N354" i="1" s="1"/>
  <c r="O349" i="1"/>
  <c r="O354" i="1" s="1"/>
  <c r="L350" i="1"/>
  <c r="M350" i="1"/>
  <c r="N350" i="1"/>
  <c r="O350" i="1"/>
  <c r="L351" i="1"/>
  <c r="M351" i="1"/>
  <c r="N351" i="1"/>
  <c r="O351" i="1"/>
  <c r="L357" i="1"/>
  <c r="M357" i="1"/>
  <c r="M362" i="1" s="1"/>
  <c r="N357" i="1"/>
  <c r="AN45" i="1" s="1"/>
  <c r="O357" i="1"/>
  <c r="O362" i="1" s="1"/>
  <c r="L358" i="1"/>
  <c r="M358" i="1"/>
  <c r="N358" i="1"/>
  <c r="O358" i="1"/>
  <c r="L359" i="1"/>
  <c r="M359" i="1"/>
  <c r="N359" i="1"/>
  <c r="O359" i="1"/>
  <c r="L365" i="1"/>
  <c r="L370" i="1" s="1"/>
  <c r="M365" i="1"/>
  <c r="M370" i="1" s="1"/>
  <c r="N365" i="1"/>
  <c r="N370" i="1" s="1"/>
  <c r="O365" i="1"/>
  <c r="O370" i="1" s="1"/>
  <c r="L366" i="1"/>
  <c r="M366" i="1"/>
  <c r="N366" i="1"/>
  <c r="O366" i="1"/>
  <c r="L367" i="1"/>
  <c r="M367" i="1"/>
  <c r="N367" i="1"/>
  <c r="O367" i="1"/>
  <c r="L373" i="1"/>
  <c r="L378" i="1" s="1"/>
  <c r="M373" i="1"/>
  <c r="M378" i="1" s="1"/>
  <c r="N373" i="1"/>
  <c r="N378" i="1" s="1"/>
  <c r="O373" i="1"/>
  <c r="O379" i="1" s="1"/>
  <c r="L374" i="1"/>
  <c r="M374" i="1"/>
  <c r="N374" i="1"/>
  <c r="O374" i="1"/>
  <c r="L375" i="1"/>
  <c r="M375" i="1"/>
  <c r="N375" i="1"/>
  <c r="O375" i="1"/>
  <c r="L381" i="1"/>
  <c r="AL48" i="1" s="1"/>
  <c r="M381" i="1"/>
  <c r="AM48" i="1" s="1"/>
  <c r="N381" i="1"/>
  <c r="N387" i="1" s="1"/>
  <c r="O381" i="1"/>
  <c r="O386" i="1" s="1"/>
  <c r="L382" i="1"/>
  <c r="M382" i="1"/>
  <c r="N382" i="1"/>
  <c r="O382" i="1"/>
  <c r="L383" i="1"/>
  <c r="M383" i="1"/>
  <c r="N383" i="1"/>
  <c r="O383" i="1"/>
  <c r="L386" i="1"/>
  <c r="L387" i="1"/>
  <c r="L389" i="1"/>
  <c r="M389" i="1"/>
  <c r="M394" i="1" s="1"/>
  <c r="N389" i="1"/>
  <c r="N395" i="1" s="1"/>
  <c r="O389" i="1"/>
  <c r="O395" i="1" s="1"/>
  <c r="L390" i="1"/>
  <c r="M390" i="1"/>
  <c r="N390" i="1"/>
  <c r="O390" i="1"/>
  <c r="L391" i="1"/>
  <c r="M391" i="1"/>
  <c r="N391" i="1"/>
  <c r="O391" i="1"/>
  <c r="L397" i="1"/>
  <c r="L403" i="1" s="1"/>
  <c r="M397" i="1"/>
  <c r="M403" i="1" s="1"/>
  <c r="N397" i="1"/>
  <c r="N403" i="1" s="1"/>
  <c r="O397" i="1"/>
  <c r="AO50" i="1" s="1"/>
  <c r="L398" i="1"/>
  <c r="M398" i="1"/>
  <c r="N398" i="1"/>
  <c r="O398" i="1"/>
  <c r="L399" i="1"/>
  <c r="M399" i="1"/>
  <c r="N399" i="1"/>
  <c r="O399" i="1"/>
  <c r="L405" i="1"/>
  <c r="AL51" i="1" s="1"/>
  <c r="M405" i="1"/>
  <c r="M411" i="1" s="1"/>
  <c r="N405" i="1"/>
  <c r="N411" i="1" s="1"/>
  <c r="O405" i="1"/>
  <c r="O411" i="1" s="1"/>
  <c r="L406" i="1"/>
  <c r="M406" i="1"/>
  <c r="N406" i="1"/>
  <c r="O406" i="1"/>
  <c r="L407" i="1"/>
  <c r="M407" i="1"/>
  <c r="N407" i="1"/>
  <c r="O407" i="1"/>
  <c r="M410" i="1"/>
  <c r="N410" i="1"/>
  <c r="O410" i="1"/>
  <c r="L413" i="1"/>
  <c r="M413" i="1"/>
  <c r="M419" i="1" s="1"/>
  <c r="N413" i="1"/>
  <c r="N419" i="1" s="1"/>
  <c r="O413" i="1"/>
  <c r="O419" i="1" s="1"/>
  <c r="L414" i="1"/>
  <c r="M414" i="1"/>
  <c r="N414" i="1"/>
  <c r="O414" i="1"/>
  <c r="L415" i="1"/>
  <c r="M415" i="1"/>
  <c r="M416" i="1" s="1"/>
  <c r="M417" i="1" s="1"/>
  <c r="M420" i="1" s="1"/>
  <c r="N415" i="1"/>
  <c r="O415" i="1"/>
  <c r="L418" i="1"/>
  <c r="M418" i="1"/>
  <c r="L421" i="1"/>
  <c r="AL53" i="1" s="1"/>
  <c r="M421" i="1"/>
  <c r="M426" i="1" s="1"/>
  <c r="N421" i="1"/>
  <c r="N426" i="1" s="1"/>
  <c r="O421" i="1"/>
  <c r="O426" i="1" s="1"/>
  <c r="L422" i="1"/>
  <c r="M422" i="1"/>
  <c r="N422" i="1"/>
  <c r="O422" i="1"/>
  <c r="L423" i="1"/>
  <c r="M423" i="1"/>
  <c r="N423" i="1"/>
  <c r="O423" i="1"/>
  <c r="L426" i="1"/>
  <c r="L429" i="1"/>
  <c r="M429" i="1"/>
  <c r="M435" i="1" s="1"/>
  <c r="N429" i="1"/>
  <c r="AN54" i="1" s="1"/>
  <c r="O429" i="1"/>
  <c r="O435" i="1" s="1"/>
  <c r="L430" i="1"/>
  <c r="M430" i="1"/>
  <c r="N430" i="1"/>
  <c r="O430" i="1"/>
  <c r="L431" i="1"/>
  <c r="M431" i="1"/>
  <c r="N431" i="1"/>
  <c r="O431" i="1"/>
  <c r="L434" i="1"/>
  <c r="M434" i="1"/>
  <c r="L445" i="1"/>
  <c r="L450" i="1" s="1"/>
  <c r="M445" i="1"/>
  <c r="M451" i="1" s="1"/>
  <c r="N445" i="1"/>
  <c r="N450" i="1" s="1"/>
  <c r="O445" i="1"/>
  <c r="O450" i="1" s="1"/>
  <c r="L446" i="1"/>
  <c r="M446" i="1"/>
  <c r="N446" i="1"/>
  <c r="O446" i="1"/>
  <c r="L447" i="1"/>
  <c r="M447" i="1"/>
  <c r="N447" i="1"/>
  <c r="O447" i="1"/>
  <c r="L453" i="1"/>
  <c r="M453" i="1"/>
  <c r="AM57" i="1" s="1"/>
  <c r="N453" i="1"/>
  <c r="N458" i="1" s="1"/>
  <c r="O453" i="1"/>
  <c r="O458" i="1" s="1"/>
  <c r="L454" i="1"/>
  <c r="M454" i="1"/>
  <c r="N454" i="1"/>
  <c r="O454" i="1"/>
  <c r="L455" i="1"/>
  <c r="M455" i="1"/>
  <c r="N455" i="1"/>
  <c r="O455" i="1"/>
  <c r="L458" i="1"/>
  <c r="L461" i="1"/>
  <c r="L466" i="1" s="1"/>
  <c r="M461" i="1"/>
  <c r="AM58" i="1" s="1"/>
  <c r="N461" i="1"/>
  <c r="N466" i="1" s="1"/>
  <c r="O461" i="1"/>
  <c r="O466" i="1" s="1"/>
  <c r="L462" i="1"/>
  <c r="M462" i="1"/>
  <c r="N462" i="1"/>
  <c r="O462" i="1"/>
  <c r="L463" i="1"/>
  <c r="M463" i="1"/>
  <c r="N463" i="1"/>
  <c r="O463" i="1"/>
  <c r="L469" i="1"/>
  <c r="M469" i="1"/>
  <c r="M474" i="1" s="1"/>
  <c r="N469" i="1"/>
  <c r="N474" i="1" s="1"/>
  <c r="O469" i="1"/>
  <c r="O474" i="1" s="1"/>
  <c r="L470" i="1"/>
  <c r="L472" i="1" s="1"/>
  <c r="L473" i="1" s="1"/>
  <c r="L476" i="1" s="1"/>
  <c r="M470" i="1"/>
  <c r="N470" i="1"/>
  <c r="O470" i="1"/>
  <c r="L471" i="1"/>
  <c r="M471" i="1"/>
  <c r="N471" i="1"/>
  <c r="O471" i="1"/>
  <c r="L477" i="1"/>
  <c r="M477" i="1"/>
  <c r="M482" i="1" s="1"/>
  <c r="N477" i="1"/>
  <c r="N482" i="1" s="1"/>
  <c r="O477" i="1"/>
  <c r="O482" i="1" s="1"/>
  <c r="L478" i="1"/>
  <c r="M478" i="1"/>
  <c r="N478" i="1"/>
  <c r="O478" i="1"/>
  <c r="L479" i="1"/>
  <c r="M479" i="1"/>
  <c r="N479" i="1"/>
  <c r="O479" i="1"/>
  <c r="L485" i="1"/>
  <c r="L490" i="1" s="1"/>
  <c r="M485" i="1"/>
  <c r="M490" i="1" s="1"/>
  <c r="N485" i="1"/>
  <c r="AN61" i="1" s="1"/>
  <c r="O485" i="1"/>
  <c r="O491" i="1" s="1"/>
  <c r="L486" i="1"/>
  <c r="M486" i="1"/>
  <c r="N486" i="1"/>
  <c r="O486" i="1"/>
  <c r="L487" i="1"/>
  <c r="M487" i="1"/>
  <c r="N487" i="1"/>
  <c r="O487" i="1"/>
  <c r="L493" i="1"/>
  <c r="L498" i="1" s="1"/>
  <c r="M493" i="1"/>
  <c r="M498" i="1" s="1"/>
  <c r="N493" i="1"/>
  <c r="N498" i="1" s="1"/>
  <c r="O493" i="1"/>
  <c r="O499" i="1" s="1"/>
  <c r="L494" i="1"/>
  <c r="M494" i="1"/>
  <c r="N494" i="1"/>
  <c r="O494" i="1"/>
  <c r="L495" i="1"/>
  <c r="M495" i="1"/>
  <c r="N495" i="1"/>
  <c r="O495" i="1"/>
  <c r="L501" i="1"/>
  <c r="L506" i="1" s="1"/>
  <c r="M501" i="1"/>
  <c r="M507" i="1" s="1"/>
  <c r="N501" i="1"/>
  <c r="N506" i="1" s="1"/>
  <c r="O501" i="1"/>
  <c r="O507" i="1" s="1"/>
  <c r="L502" i="1"/>
  <c r="M502" i="1"/>
  <c r="N502" i="1"/>
  <c r="O502" i="1"/>
  <c r="L503" i="1"/>
  <c r="M503" i="1"/>
  <c r="N503" i="1"/>
  <c r="O503" i="1"/>
  <c r="L509" i="1"/>
  <c r="AL64" i="1" s="1"/>
  <c r="M509" i="1"/>
  <c r="AM64" i="1" s="1"/>
  <c r="N509" i="1"/>
  <c r="N515" i="1" s="1"/>
  <c r="O509" i="1"/>
  <c r="O515" i="1" s="1"/>
  <c r="L510" i="1"/>
  <c r="M510" i="1"/>
  <c r="N510" i="1"/>
  <c r="O510" i="1"/>
  <c r="L511" i="1"/>
  <c r="M511" i="1"/>
  <c r="N511" i="1"/>
  <c r="O511" i="1"/>
  <c r="L515" i="1"/>
  <c r="L517" i="1"/>
  <c r="AL65" i="1" s="1"/>
  <c r="M517" i="1"/>
  <c r="M522" i="1" s="1"/>
  <c r="N517" i="1"/>
  <c r="N522" i="1" s="1"/>
  <c r="O517" i="1"/>
  <c r="O522" i="1" s="1"/>
  <c r="L518" i="1"/>
  <c r="M518" i="1"/>
  <c r="N518" i="1"/>
  <c r="O518" i="1"/>
  <c r="L519" i="1"/>
  <c r="M519" i="1"/>
  <c r="N519" i="1"/>
  <c r="O519" i="1"/>
  <c r="L525" i="1"/>
  <c r="AL66" i="1" s="1"/>
  <c r="M525" i="1"/>
  <c r="AM66" i="1" s="1"/>
  <c r="N525" i="1"/>
  <c r="N530" i="1" s="1"/>
  <c r="O525" i="1"/>
  <c r="O530" i="1" s="1"/>
  <c r="L526" i="1"/>
  <c r="M526" i="1"/>
  <c r="N526" i="1"/>
  <c r="O526" i="1"/>
  <c r="L527" i="1"/>
  <c r="M527" i="1"/>
  <c r="N527" i="1"/>
  <c r="O527" i="1"/>
  <c r="L533" i="1"/>
  <c r="AL67" i="1" s="1"/>
  <c r="M533" i="1"/>
  <c r="M538" i="1" s="1"/>
  <c r="N533" i="1"/>
  <c r="N539" i="1" s="1"/>
  <c r="O533" i="1"/>
  <c r="AO67" i="1" s="1"/>
  <c r="L534" i="1"/>
  <c r="M534" i="1"/>
  <c r="N534" i="1"/>
  <c r="O534" i="1"/>
  <c r="L535" i="1"/>
  <c r="M535" i="1"/>
  <c r="N535" i="1"/>
  <c r="O535" i="1"/>
  <c r="L538" i="1"/>
  <c r="M539" i="1"/>
  <c r="L541" i="1"/>
  <c r="L546" i="1" s="1"/>
  <c r="M541" i="1"/>
  <c r="M546" i="1" s="1"/>
  <c r="N541" i="1"/>
  <c r="AN68" i="1" s="1"/>
  <c r="O541" i="1"/>
  <c r="AO68" i="1" s="1"/>
  <c r="L542" i="1"/>
  <c r="M542" i="1"/>
  <c r="N542" i="1"/>
  <c r="O542" i="1"/>
  <c r="L543" i="1"/>
  <c r="M543" i="1"/>
  <c r="N543" i="1"/>
  <c r="O543" i="1"/>
  <c r="L549" i="1"/>
  <c r="M549" i="1"/>
  <c r="M554" i="1" s="1"/>
  <c r="N549" i="1"/>
  <c r="N554" i="1" s="1"/>
  <c r="O549" i="1"/>
  <c r="O555" i="1" s="1"/>
  <c r="L550" i="1"/>
  <c r="M550" i="1"/>
  <c r="N550" i="1"/>
  <c r="O550" i="1"/>
  <c r="L551" i="1"/>
  <c r="M551" i="1"/>
  <c r="N551" i="1"/>
  <c r="O551" i="1"/>
  <c r="L554" i="1"/>
  <c r="L557" i="1"/>
  <c r="L562" i="1" s="1"/>
  <c r="M557" i="1"/>
  <c r="M562" i="1" s="1"/>
  <c r="N557" i="1"/>
  <c r="AN70" i="1" s="1"/>
  <c r="O557" i="1"/>
  <c r="O562" i="1" s="1"/>
  <c r="L558" i="1"/>
  <c r="M558" i="1"/>
  <c r="N558" i="1"/>
  <c r="O558" i="1"/>
  <c r="L559" i="1"/>
  <c r="M559" i="1"/>
  <c r="N559" i="1"/>
  <c r="O559" i="1"/>
  <c r="L565" i="1"/>
  <c r="L570" i="1" s="1"/>
  <c r="M565" i="1"/>
  <c r="M570" i="1" s="1"/>
  <c r="N565" i="1"/>
  <c r="N570" i="1" s="1"/>
  <c r="O565" i="1"/>
  <c r="O570" i="1" s="1"/>
  <c r="L566" i="1"/>
  <c r="M566" i="1"/>
  <c r="N566" i="1"/>
  <c r="O566" i="1"/>
  <c r="L567" i="1"/>
  <c r="M567" i="1"/>
  <c r="N567" i="1"/>
  <c r="O567" i="1"/>
  <c r="L571" i="1"/>
  <c r="M571" i="1"/>
  <c r="L573" i="1"/>
  <c r="AL72" i="1" s="1"/>
  <c r="M573" i="1"/>
  <c r="M578" i="1" s="1"/>
  <c r="N573" i="1"/>
  <c r="N578" i="1" s="1"/>
  <c r="O573" i="1"/>
  <c r="AO72" i="1" s="1"/>
  <c r="L574" i="1"/>
  <c r="M574" i="1"/>
  <c r="N574" i="1"/>
  <c r="O574" i="1"/>
  <c r="L575" i="1"/>
  <c r="M575" i="1"/>
  <c r="N575" i="1"/>
  <c r="O575" i="1"/>
  <c r="L581" i="1"/>
  <c r="M581" i="1"/>
  <c r="AM73" i="1" s="1"/>
  <c r="N581" i="1"/>
  <c r="N586" i="1" s="1"/>
  <c r="O581" i="1"/>
  <c r="O586" i="1" s="1"/>
  <c r="L582" i="1"/>
  <c r="M582" i="1"/>
  <c r="N582" i="1"/>
  <c r="O582" i="1"/>
  <c r="L583" i="1"/>
  <c r="M583" i="1"/>
  <c r="N583" i="1"/>
  <c r="O583" i="1"/>
  <c r="L589" i="1"/>
  <c r="L595" i="1" s="1"/>
  <c r="M589" i="1"/>
  <c r="M594" i="1" s="1"/>
  <c r="N589" i="1"/>
  <c r="N594" i="1" s="1"/>
  <c r="O589" i="1"/>
  <c r="O595" i="1" s="1"/>
  <c r="L590" i="1"/>
  <c r="M590" i="1"/>
  <c r="N590" i="1"/>
  <c r="O590" i="1"/>
  <c r="L591" i="1"/>
  <c r="M591" i="1"/>
  <c r="N591" i="1"/>
  <c r="O591" i="1"/>
  <c r="L597" i="1"/>
  <c r="L603" i="1" s="1"/>
  <c r="M597" i="1"/>
  <c r="M602" i="1" s="1"/>
  <c r="N597" i="1"/>
  <c r="N603" i="1" s="1"/>
  <c r="O597" i="1"/>
  <c r="O602" i="1" s="1"/>
  <c r="L598" i="1"/>
  <c r="M598" i="1"/>
  <c r="N598" i="1"/>
  <c r="O598" i="1"/>
  <c r="L599" i="1"/>
  <c r="M599" i="1"/>
  <c r="N599" i="1"/>
  <c r="O599" i="1"/>
  <c r="L605" i="1"/>
  <c r="M605" i="1"/>
  <c r="M611" i="1" s="1"/>
  <c r="N605" i="1"/>
  <c r="N611" i="1" s="1"/>
  <c r="O605" i="1"/>
  <c r="O610" i="1" s="1"/>
  <c r="L606" i="1"/>
  <c r="M606" i="1"/>
  <c r="N606" i="1"/>
  <c r="O606" i="1"/>
  <c r="L607" i="1"/>
  <c r="M607" i="1"/>
  <c r="N607" i="1"/>
  <c r="O607" i="1"/>
  <c r="L613" i="1"/>
  <c r="L619" i="1" s="1"/>
  <c r="M613" i="1"/>
  <c r="M618" i="1" s="1"/>
  <c r="N613" i="1"/>
  <c r="N618" i="1" s="1"/>
  <c r="O613" i="1"/>
  <c r="O618" i="1" s="1"/>
  <c r="L614" i="1"/>
  <c r="M614" i="1"/>
  <c r="N614" i="1"/>
  <c r="O614" i="1"/>
  <c r="L615" i="1"/>
  <c r="M615" i="1"/>
  <c r="N615" i="1"/>
  <c r="O615" i="1"/>
  <c r="L621" i="1"/>
  <c r="L627" i="1" s="1"/>
  <c r="M621" i="1"/>
  <c r="M626" i="1" s="1"/>
  <c r="N621" i="1"/>
  <c r="N626" i="1" s="1"/>
  <c r="O621" i="1"/>
  <c r="AO78" i="1" s="1"/>
  <c r="L622" i="1"/>
  <c r="M622" i="1"/>
  <c r="N622" i="1"/>
  <c r="N624" i="1" s="1"/>
  <c r="N625" i="1" s="1"/>
  <c r="N628" i="1" s="1"/>
  <c r="O622" i="1"/>
  <c r="L623" i="1"/>
  <c r="M623" i="1"/>
  <c r="N623" i="1"/>
  <c r="O623" i="1"/>
  <c r="L629" i="1"/>
  <c r="L634" i="1" s="1"/>
  <c r="M629" i="1"/>
  <c r="M634" i="1" s="1"/>
  <c r="N629" i="1"/>
  <c r="N634" i="1" s="1"/>
  <c r="O629" i="1"/>
  <c r="O634" i="1" s="1"/>
  <c r="L630" i="1"/>
  <c r="M630" i="1"/>
  <c r="N630" i="1"/>
  <c r="O630" i="1"/>
  <c r="L631" i="1"/>
  <c r="M631" i="1"/>
  <c r="N631" i="1"/>
  <c r="O631" i="1"/>
  <c r="L637" i="1"/>
  <c r="L642" i="1" s="1"/>
  <c r="M637" i="1"/>
  <c r="M642" i="1" s="1"/>
  <c r="N637" i="1"/>
  <c r="N642" i="1" s="1"/>
  <c r="O637" i="1"/>
  <c r="O642" i="1" s="1"/>
  <c r="L638" i="1"/>
  <c r="M638" i="1"/>
  <c r="N638" i="1"/>
  <c r="O638" i="1"/>
  <c r="L639" i="1"/>
  <c r="M639" i="1"/>
  <c r="N639" i="1"/>
  <c r="O639" i="1"/>
  <c r="L13" i="1"/>
  <c r="AL2" i="1" s="1"/>
  <c r="M13" i="1"/>
  <c r="M18" i="1" s="1"/>
  <c r="N13" i="1"/>
  <c r="N18" i="1" s="1"/>
  <c r="O13" i="1"/>
  <c r="O18" i="1" s="1"/>
  <c r="L14" i="1"/>
  <c r="M14" i="1"/>
  <c r="N14" i="1"/>
  <c r="O14" i="1"/>
  <c r="L15" i="1"/>
  <c r="M15" i="1"/>
  <c r="N15" i="1"/>
  <c r="O15" i="1"/>
  <c r="L11" i="1"/>
  <c r="L10" i="1"/>
  <c r="M5" i="1"/>
  <c r="M10" i="1" s="1"/>
  <c r="N5" i="1"/>
  <c r="N10" i="1" s="1"/>
  <c r="O5" i="1"/>
  <c r="O11" i="1" s="1"/>
  <c r="M6" i="1"/>
  <c r="N6" i="1"/>
  <c r="O6" i="1"/>
  <c r="M7" i="1"/>
  <c r="N7" i="1"/>
  <c r="O7" i="1"/>
  <c r="L7" i="1"/>
  <c r="L6" i="1"/>
  <c r="M330" i="1" l="1"/>
  <c r="M299" i="1"/>
  <c r="M130" i="1"/>
  <c r="M192" i="1"/>
  <c r="M193" i="1" s="1"/>
  <c r="M196" i="1" s="1"/>
  <c r="M51" i="1"/>
  <c r="M515" i="1"/>
  <c r="O584" i="1"/>
  <c r="O585" i="1" s="1"/>
  <c r="O588" i="1" s="1"/>
  <c r="M392" i="1"/>
  <c r="M393" i="1" s="1"/>
  <c r="M396" i="1" s="1"/>
  <c r="M115" i="1"/>
  <c r="L195" i="1"/>
  <c r="R195" i="1" s="1"/>
  <c r="O155" i="1"/>
  <c r="L579" i="1"/>
  <c r="N130" i="1"/>
  <c r="L410" i="1"/>
  <c r="M395" i="1"/>
  <c r="N122" i="1"/>
  <c r="L530" i="1"/>
  <c r="M43" i="1"/>
  <c r="L402" i="1"/>
  <c r="M88" i="1"/>
  <c r="M89" i="1" s="1"/>
  <c r="M92" i="1" s="1"/>
  <c r="L376" i="1"/>
  <c r="L377" i="1" s="1"/>
  <c r="L380" i="1" s="1"/>
  <c r="M42" i="1"/>
  <c r="N155" i="1"/>
  <c r="L50" i="1"/>
  <c r="O251" i="1"/>
  <c r="L616" i="1"/>
  <c r="L617" i="1" s="1"/>
  <c r="L620" i="1" s="1"/>
  <c r="N528" i="1"/>
  <c r="N529" i="1" s="1"/>
  <c r="N532" i="1" s="1"/>
  <c r="O480" i="1"/>
  <c r="O481" i="1" s="1"/>
  <c r="O484" i="1" s="1"/>
  <c r="O472" i="1"/>
  <c r="O473" i="1" s="1"/>
  <c r="O476" i="1" s="1"/>
  <c r="N216" i="1"/>
  <c r="N217" i="1" s="1"/>
  <c r="N220" i="1" s="1"/>
  <c r="M120" i="1"/>
  <c r="M121" i="1" s="1"/>
  <c r="M124" i="1" s="1"/>
  <c r="O347" i="1"/>
  <c r="N288" i="1"/>
  <c r="N289" i="1" s="1"/>
  <c r="N292" i="1" s="1"/>
  <c r="O280" i="1"/>
  <c r="O281" i="1" s="1"/>
  <c r="O284" i="1" s="1"/>
  <c r="L131" i="1"/>
  <c r="M267" i="1"/>
  <c r="L130" i="1"/>
  <c r="O392" i="1"/>
  <c r="O393" i="1" s="1"/>
  <c r="O396" i="1" s="1"/>
  <c r="L400" i="1"/>
  <c r="L401" i="1" s="1"/>
  <c r="L404" i="1" s="1"/>
  <c r="M291" i="1"/>
  <c r="L16" i="1"/>
  <c r="L17" i="1" s="1"/>
  <c r="L20" i="1" s="1"/>
  <c r="O603" i="1"/>
  <c r="L536" i="1"/>
  <c r="L537" i="1" s="1"/>
  <c r="L540" i="1" s="1"/>
  <c r="N499" i="1"/>
  <c r="L411" i="1"/>
  <c r="O368" i="1"/>
  <c r="O369" i="1" s="1"/>
  <c r="O372" i="1" s="1"/>
  <c r="M363" i="1"/>
  <c r="M226" i="1"/>
  <c r="O626" i="1"/>
  <c r="O483" i="1"/>
  <c r="N355" i="1"/>
  <c r="O218" i="1"/>
  <c r="M32" i="1"/>
  <c r="M33" i="1" s="1"/>
  <c r="M36" i="1" s="1"/>
  <c r="L544" i="1"/>
  <c r="L545" i="1" s="1"/>
  <c r="L548" i="1" s="1"/>
  <c r="M288" i="1"/>
  <c r="M289" i="1" s="1"/>
  <c r="M292" i="1" s="1"/>
  <c r="N280" i="1"/>
  <c r="N281" i="1" s="1"/>
  <c r="N284" i="1" s="1"/>
  <c r="O208" i="1"/>
  <c r="O209" i="1" s="1"/>
  <c r="O212" i="1" s="1"/>
  <c r="M114" i="1"/>
  <c r="N459" i="1"/>
  <c r="L488" i="1"/>
  <c r="L489" i="1" s="1"/>
  <c r="L492" i="1" s="1"/>
  <c r="M480" i="1"/>
  <c r="M481" i="1" s="1"/>
  <c r="M484" i="1" s="1"/>
  <c r="N472" i="1"/>
  <c r="N473" i="1" s="1"/>
  <c r="N476" i="1" s="1"/>
  <c r="L280" i="1"/>
  <c r="L281" i="1" s="1"/>
  <c r="L284" i="1" s="1"/>
  <c r="O272" i="1"/>
  <c r="O273" i="1" s="1"/>
  <c r="O276" i="1" s="1"/>
  <c r="M208" i="1"/>
  <c r="M209" i="1" s="1"/>
  <c r="M212" i="1" s="1"/>
  <c r="O96" i="1"/>
  <c r="O97" i="1" s="1"/>
  <c r="O100" i="1" s="1"/>
  <c r="L635" i="1"/>
  <c r="O568" i="1"/>
  <c r="O569" i="1" s="1"/>
  <c r="O572" i="1" s="1"/>
  <c r="U571" i="1" s="1"/>
  <c r="M563" i="1"/>
  <c r="O403" i="1"/>
  <c r="N402" i="1"/>
  <c r="O339" i="1"/>
  <c r="O259" i="1"/>
  <c r="O160" i="1"/>
  <c r="O161" i="1" s="1"/>
  <c r="O164" i="1" s="1"/>
  <c r="N144" i="1"/>
  <c r="N145" i="1" s="1"/>
  <c r="N148" i="1" s="1"/>
  <c r="T147" i="1" s="1"/>
  <c r="M136" i="1"/>
  <c r="M137" i="1" s="1"/>
  <c r="M140" i="1" s="1"/>
  <c r="M104" i="1"/>
  <c r="M105" i="1" s="1"/>
  <c r="M108" i="1" s="1"/>
  <c r="N72" i="1"/>
  <c r="N73" i="1" s="1"/>
  <c r="N76" i="1" s="1"/>
  <c r="O627" i="1"/>
  <c r="N168" i="1"/>
  <c r="N169" i="1" s="1"/>
  <c r="N172" i="1" s="1"/>
  <c r="T171" i="1" s="1"/>
  <c r="L136" i="1"/>
  <c r="L137" i="1" s="1"/>
  <c r="L140" i="1" s="1"/>
  <c r="L88" i="1"/>
  <c r="L89" i="1" s="1"/>
  <c r="L92" i="1" s="1"/>
  <c r="M80" i="1"/>
  <c r="M81" i="1" s="1"/>
  <c r="M84" i="1" s="1"/>
  <c r="AM68" i="1"/>
  <c r="AN77" i="1"/>
  <c r="AO73" i="1"/>
  <c r="M91" i="1"/>
  <c r="AN76" i="1"/>
  <c r="L578" i="1"/>
  <c r="O571" i="1"/>
  <c r="M339" i="1"/>
  <c r="S339" i="1" s="1"/>
  <c r="N218" i="1"/>
  <c r="T219" i="1" s="1"/>
  <c r="AM56" i="1"/>
  <c r="AN64" i="1"/>
  <c r="AO61" i="1"/>
  <c r="M218" i="1"/>
  <c r="N75" i="1"/>
  <c r="AM45" i="1"/>
  <c r="AN53" i="1"/>
  <c r="AO60" i="1"/>
  <c r="O371" i="1"/>
  <c r="N331" i="1"/>
  <c r="M211" i="1"/>
  <c r="S211" i="1" s="1"/>
  <c r="N123" i="1"/>
  <c r="M67" i="1"/>
  <c r="AN41" i="1"/>
  <c r="AO49" i="1"/>
  <c r="N371" i="1"/>
  <c r="O203" i="1"/>
  <c r="AM33" i="1"/>
  <c r="AN40" i="1"/>
  <c r="AO48" i="1"/>
  <c r="M584" i="1"/>
  <c r="M585" i="1" s="1"/>
  <c r="M588" i="1" s="1"/>
  <c r="N555" i="1"/>
  <c r="O363" i="1"/>
  <c r="M240" i="1"/>
  <c r="M241" i="1" s="1"/>
  <c r="M244" i="1" s="1"/>
  <c r="M203" i="1"/>
  <c r="AM32" i="1"/>
  <c r="AN29" i="1"/>
  <c r="AO37" i="1"/>
  <c r="O635" i="1"/>
  <c r="L584" i="1"/>
  <c r="L585" i="1" s="1"/>
  <c r="L588" i="1" s="1"/>
  <c r="AN28" i="1"/>
  <c r="AO36" i="1"/>
  <c r="O552" i="1"/>
  <c r="O553" i="1" s="1"/>
  <c r="O556" i="1" s="1"/>
  <c r="O360" i="1"/>
  <c r="O361" i="1" s="1"/>
  <c r="O364" i="1" s="1"/>
  <c r="O256" i="1"/>
  <c r="O257" i="1" s="1"/>
  <c r="O260" i="1" s="1"/>
  <c r="AN17" i="1"/>
  <c r="AO25" i="1"/>
  <c r="O624" i="1"/>
  <c r="O625" i="1" s="1"/>
  <c r="O628" i="1" s="1"/>
  <c r="M448" i="1"/>
  <c r="M449" i="1" s="1"/>
  <c r="M452" i="1" s="1"/>
  <c r="O402" i="1"/>
  <c r="N360" i="1"/>
  <c r="N361" i="1" s="1"/>
  <c r="N364" i="1" s="1"/>
  <c r="M323" i="1"/>
  <c r="O43" i="1"/>
  <c r="AM1" i="1"/>
  <c r="AM8" i="1"/>
  <c r="AN16" i="1"/>
  <c r="AO24" i="1"/>
  <c r="M624" i="1"/>
  <c r="M625" i="1" s="1"/>
  <c r="M628" i="1" s="1"/>
  <c r="O600" i="1"/>
  <c r="O601" i="1" s="1"/>
  <c r="O604" i="1" s="1"/>
  <c r="O587" i="1"/>
  <c r="U587" i="1" s="1"/>
  <c r="L243" i="1"/>
  <c r="M24" i="1"/>
  <c r="M25" i="1" s="1"/>
  <c r="M28" i="1" s="1"/>
  <c r="S27" i="1" s="1"/>
  <c r="AM80" i="1"/>
  <c r="AN5" i="1"/>
  <c r="AO13" i="1"/>
  <c r="L624" i="1"/>
  <c r="L625" i="1" s="1"/>
  <c r="L628" i="1" s="1"/>
  <c r="N600" i="1"/>
  <c r="N601" i="1" s="1"/>
  <c r="N604" i="1" s="1"/>
  <c r="N587" i="1"/>
  <c r="O528" i="1"/>
  <c r="O529" i="1" s="1"/>
  <c r="O532" i="1" s="1"/>
  <c r="U531" i="1" s="1"/>
  <c r="O288" i="1"/>
  <c r="O289" i="1" s="1"/>
  <c r="O292" i="1" s="1"/>
  <c r="M131" i="1"/>
  <c r="L24" i="1"/>
  <c r="L25" i="1" s="1"/>
  <c r="L28" i="1" s="1"/>
  <c r="R27" i="1" s="1"/>
  <c r="AM69" i="1"/>
  <c r="AO12" i="1"/>
  <c r="L338" i="1"/>
  <c r="AN65" i="1"/>
  <c r="N523" i="1"/>
  <c r="M35" i="1"/>
  <c r="M523" i="1"/>
  <c r="N480" i="1"/>
  <c r="N481" i="1" s="1"/>
  <c r="N484" i="1" s="1"/>
  <c r="M475" i="1"/>
  <c r="N114" i="1"/>
  <c r="N59" i="1"/>
  <c r="M34" i="1"/>
  <c r="AM79" i="1"/>
  <c r="AM67" i="1"/>
  <c r="AM43" i="1"/>
  <c r="AM31" i="1"/>
  <c r="AM19" i="1"/>
  <c r="AM7" i="1"/>
  <c r="AN75" i="1"/>
  <c r="AN63" i="1"/>
  <c r="AN51" i="1"/>
  <c r="AN39" i="1"/>
  <c r="AN27" i="1"/>
  <c r="AO71" i="1"/>
  <c r="AO59" i="1"/>
  <c r="AO47" i="1"/>
  <c r="AO35" i="1"/>
  <c r="AO23" i="1"/>
  <c r="AO11" i="1"/>
  <c r="M402" i="1"/>
  <c r="AN4" i="1"/>
  <c r="M555" i="1"/>
  <c r="O355" i="1"/>
  <c r="U355" i="1" s="1"/>
  <c r="O243" i="1"/>
  <c r="O210" i="1"/>
  <c r="AM78" i="1"/>
  <c r="AM54" i="1"/>
  <c r="AM42" i="1"/>
  <c r="AM18" i="1"/>
  <c r="AM6" i="1"/>
  <c r="AN74" i="1"/>
  <c r="AN62" i="1"/>
  <c r="AN50" i="1"/>
  <c r="AN38" i="1"/>
  <c r="AN26" i="1"/>
  <c r="AN14" i="1"/>
  <c r="AN2" i="1"/>
  <c r="AO70" i="1"/>
  <c r="AO58" i="1"/>
  <c r="AO46" i="1"/>
  <c r="AO22" i="1"/>
  <c r="N595" i="1"/>
  <c r="AM77" i="1"/>
  <c r="AM65" i="1"/>
  <c r="AM53" i="1"/>
  <c r="AM41" i="1"/>
  <c r="AM29" i="1"/>
  <c r="AM17" i="1"/>
  <c r="AN73" i="1"/>
  <c r="AN49" i="1"/>
  <c r="AN37" i="1"/>
  <c r="AN25" i="1"/>
  <c r="AN13" i="1"/>
  <c r="AO1" i="1"/>
  <c r="AO69" i="1"/>
  <c r="AO57" i="1"/>
  <c r="AO45" i="1"/>
  <c r="AO33" i="1"/>
  <c r="AO21" i="1"/>
  <c r="AO9" i="1"/>
  <c r="M619" i="1"/>
  <c r="M514" i="1"/>
  <c r="N488" i="1"/>
  <c r="N489" i="1" s="1"/>
  <c r="N492" i="1" s="1"/>
  <c r="O467" i="1"/>
  <c r="O387" i="1"/>
  <c r="O307" i="1"/>
  <c r="N176" i="1"/>
  <c r="N177" i="1" s="1"/>
  <c r="N180" i="1" s="1"/>
  <c r="N99" i="1"/>
  <c r="L80" i="1"/>
  <c r="L81" i="1" s="1"/>
  <c r="L84" i="1" s="1"/>
  <c r="R83" i="1" s="1"/>
  <c r="AM76" i="1"/>
  <c r="AM28" i="1"/>
  <c r="AN72" i="1"/>
  <c r="AN60" i="1"/>
  <c r="AN48" i="1"/>
  <c r="AN24" i="1"/>
  <c r="AN12" i="1"/>
  <c r="AO80" i="1"/>
  <c r="AO56" i="1"/>
  <c r="AO44" i="1"/>
  <c r="AO32" i="1"/>
  <c r="AO20" i="1"/>
  <c r="AO8" i="1"/>
  <c r="O418" i="1"/>
  <c r="L67" i="1"/>
  <c r="L496" i="1"/>
  <c r="L497" i="1" s="1"/>
  <c r="L500" i="1" s="1"/>
  <c r="N467" i="1"/>
  <c r="O306" i="1"/>
  <c r="O267" i="1"/>
  <c r="N235" i="1"/>
  <c r="O98" i="1"/>
  <c r="U99" i="1" s="1"/>
  <c r="N64" i="1"/>
  <c r="N65" i="1" s="1"/>
  <c r="N68" i="1" s="1"/>
  <c r="AM75" i="1"/>
  <c r="AM63" i="1"/>
  <c r="AM51" i="1"/>
  <c r="AM27" i="1"/>
  <c r="AM15" i="1"/>
  <c r="AN71" i="1"/>
  <c r="AN59" i="1"/>
  <c r="AN47" i="1"/>
  <c r="AN35" i="1"/>
  <c r="AN23" i="1"/>
  <c r="AN11" i="1"/>
  <c r="AO79" i="1"/>
  <c r="AO43" i="1"/>
  <c r="AO31" i="1"/>
  <c r="AO19" i="1"/>
  <c r="AO7" i="1"/>
  <c r="L451" i="1"/>
  <c r="O560" i="1"/>
  <c r="O561" i="1" s="1"/>
  <c r="O564" i="1" s="1"/>
  <c r="L547" i="1"/>
  <c r="L514" i="1"/>
  <c r="M336" i="1"/>
  <c r="M337" i="1" s="1"/>
  <c r="M340" i="1" s="1"/>
  <c r="N306" i="1"/>
  <c r="AM74" i="1"/>
  <c r="AM62" i="1"/>
  <c r="AM50" i="1"/>
  <c r="AM38" i="1"/>
  <c r="AM26" i="1"/>
  <c r="AM2" i="1"/>
  <c r="AN58" i="1"/>
  <c r="AN46" i="1"/>
  <c r="AN34" i="1"/>
  <c r="AN22" i="1"/>
  <c r="AN10" i="1"/>
  <c r="AO66" i="1"/>
  <c r="AO54" i="1"/>
  <c r="AO42" i="1"/>
  <c r="AO30" i="1"/>
  <c r="L218" i="1"/>
  <c r="O475" i="1"/>
  <c r="N418" i="1"/>
  <c r="N610" i="1"/>
  <c r="L600" i="1"/>
  <c r="L601" i="1" s="1"/>
  <c r="L604" i="1" s="1"/>
  <c r="N507" i="1"/>
  <c r="L467" i="1"/>
  <c r="N427" i="1"/>
  <c r="O19" i="1"/>
  <c r="M610" i="1"/>
  <c r="S611" i="1" s="1"/>
  <c r="N584" i="1"/>
  <c r="N585" i="1" s="1"/>
  <c r="N588" i="1" s="1"/>
  <c r="T587" i="1" s="1"/>
  <c r="L539" i="1"/>
  <c r="N512" i="1"/>
  <c r="N513" i="1" s="1"/>
  <c r="N516" i="1" s="1"/>
  <c r="O459" i="1"/>
  <c r="N379" i="1"/>
  <c r="L312" i="1"/>
  <c r="L313" i="1" s="1"/>
  <c r="L316" i="1" s="1"/>
  <c r="L219" i="1"/>
  <c r="N96" i="1"/>
  <c r="N97" i="1" s="1"/>
  <c r="N100" i="1" s="1"/>
  <c r="N43" i="1"/>
  <c r="AM61" i="1"/>
  <c r="AM49" i="1"/>
  <c r="AM37" i="1"/>
  <c r="AM25" i="1"/>
  <c r="AM13" i="1"/>
  <c r="AN1" i="1"/>
  <c r="AN69" i="1"/>
  <c r="AN57" i="1"/>
  <c r="AN33" i="1"/>
  <c r="AN21" i="1"/>
  <c r="AN9" i="1"/>
  <c r="AO77" i="1"/>
  <c r="AO65" i="1"/>
  <c r="AO53" i="1"/>
  <c r="AO41" i="1"/>
  <c r="AO29" i="1"/>
  <c r="AO17" i="1"/>
  <c r="AO5" i="1"/>
  <c r="M595" i="1"/>
  <c r="S595" i="1" s="1"/>
  <c r="M251" i="1"/>
  <c r="O424" i="1"/>
  <c r="O425" i="1" s="1"/>
  <c r="O428" i="1" s="1"/>
  <c r="M360" i="1"/>
  <c r="M361" i="1" s="1"/>
  <c r="M364" i="1" s="1"/>
  <c r="O352" i="1"/>
  <c r="O353" i="1" s="1"/>
  <c r="O356" i="1" s="1"/>
  <c r="N304" i="1"/>
  <c r="N305" i="1" s="1"/>
  <c r="N308" i="1" s="1"/>
  <c r="O264" i="1"/>
  <c r="O265" i="1" s="1"/>
  <c r="O268" i="1" s="1"/>
  <c r="M248" i="1"/>
  <c r="M249" i="1" s="1"/>
  <c r="M252" i="1" s="1"/>
  <c r="M200" i="1"/>
  <c r="M201" i="1" s="1"/>
  <c r="M204" i="1" s="1"/>
  <c r="M96" i="1"/>
  <c r="M97" i="1" s="1"/>
  <c r="M100" i="1" s="1"/>
  <c r="AM72" i="1"/>
  <c r="AM60" i="1"/>
  <c r="AM36" i="1"/>
  <c r="AM24" i="1"/>
  <c r="AM12" i="1"/>
  <c r="AN80" i="1"/>
  <c r="AN56" i="1"/>
  <c r="AN44" i="1"/>
  <c r="AN20" i="1"/>
  <c r="AO76" i="1"/>
  <c r="AO64" i="1"/>
  <c r="AO40" i="1"/>
  <c r="AO28" i="1"/>
  <c r="AO16" i="1"/>
  <c r="AO4" i="1"/>
  <c r="L42" i="1"/>
  <c r="N16" i="1"/>
  <c r="N17" i="1" s="1"/>
  <c r="N20" i="1" s="1"/>
  <c r="O531" i="1"/>
  <c r="N504" i="1"/>
  <c r="N505" i="1" s="1"/>
  <c r="N508" i="1" s="1"/>
  <c r="T507" i="1" s="1"/>
  <c r="L432" i="1"/>
  <c r="L433" i="1" s="1"/>
  <c r="L436" i="1" s="1"/>
  <c r="N408" i="1"/>
  <c r="N409" i="1" s="1"/>
  <c r="N412" i="1" s="1"/>
  <c r="T411" i="1" s="1"/>
  <c r="M304" i="1"/>
  <c r="M305" i="1" s="1"/>
  <c r="M308" i="1" s="1"/>
  <c r="N264" i="1"/>
  <c r="N265" i="1" s="1"/>
  <c r="N268" i="1" s="1"/>
  <c r="O240" i="1"/>
  <c r="O241" i="1" s="1"/>
  <c r="O244" i="1" s="1"/>
  <c r="U243" i="1" s="1"/>
  <c r="L200" i="1"/>
  <c r="L201" i="1" s="1"/>
  <c r="L204" i="1" s="1"/>
  <c r="N192" i="1"/>
  <c r="N193" i="1" s="1"/>
  <c r="N196" i="1" s="1"/>
  <c r="L43" i="1"/>
  <c r="AM71" i="1"/>
  <c r="AM59" i="1"/>
  <c r="AM47" i="1"/>
  <c r="AM35" i="1"/>
  <c r="AM23" i="1"/>
  <c r="AM11" i="1"/>
  <c r="AN79" i="1"/>
  <c r="AN67" i="1"/>
  <c r="AN43" i="1"/>
  <c r="AN31" i="1"/>
  <c r="AN19" i="1"/>
  <c r="AN7" i="1"/>
  <c r="AO75" i="1"/>
  <c r="AO63" i="1"/>
  <c r="AO51" i="1"/>
  <c r="AO39" i="1"/>
  <c r="AO27" i="1"/>
  <c r="AO15" i="1"/>
  <c r="L563" i="1"/>
  <c r="N211" i="1"/>
  <c r="O114" i="1"/>
  <c r="O59" i="1"/>
  <c r="AM20" i="1"/>
  <c r="N619" i="1"/>
  <c r="M547" i="1"/>
  <c r="O611" i="1"/>
  <c r="O576" i="1"/>
  <c r="O577" i="1" s="1"/>
  <c r="O580" i="1" s="1"/>
  <c r="N635" i="1"/>
  <c r="T635" i="1" s="1"/>
  <c r="N608" i="1"/>
  <c r="N609" i="1" s="1"/>
  <c r="N612" i="1" s="1"/>
  <c r="M603" i="1"/>
  <c r="N576" i="1"/>
  <c r="N577" i="1" s="1"/>
  <c r="N580" i="1" s="1"/>
  <c r="L512" i="1"/>
  <c r="L513" i="1" s="1"/>
  <c r="L516" i="1" s="1"/>
  <c r="M499" i="1"/>
  <c r="N424" i="1"/>
  <c r="N425" i="1" s="1"/>
  <c r="N428" i="1" s="1"/>
  <c r="M16" i="1"/>
  <c r="M17" i="1" s="1"/>
  <c r="M20" i="1" s="1"/>
  <c r="M608" i="1"/>
  <c r="M609" i="1" s="1"/>
  <c r="M612" i="1" s="1"/>
  <c r="M576" i="1"/>
  <c r="M577" i="1" s="1"/>
  <c r="M580" i="1" s="1"/>
  <c r="M491" i="1"/>
  <c r="N451" i="1"/>
  <c r="M424" i="1"/>
  <c r="M425" i="1" s="1"/>
  <c r="M428" i="1" s="1"/>
  <c r="L419" i="1"/>
  <c r="M408" i="1"/>
  <c r="M409" i="1" s="1"/>
  <c r="M412" i="1" s="1"/>
  <c r="S411" i="1" s="1"/>
  <c r="M376" i="1"/>
  <c r="M377" i="1" s="1"/>
  <c r="M380" i="1" s="1"/>
  <c r="L339" i="1"/>
  <c r="O291" i="1"/>
  <c r="N240" i="1"/>
  <c r="N241" i="1" s="1"/>
  <c r="N244" i="1" s="1"/>
  <c r="O232" i="1"/>
  <c r="O233" i="1" s="1"/>
  <c r="O236" i="1" s="1"/>
  <c r="L224" i="1"/>
  <c r="L225" i="1" s="1"/>
  <c r="L228" i="1" s="1"/>
  <c r="O120" i="1"/>
  <c r="O121" i="1" s="1"/>
  <c r="O124" i="1" s="1"/>
  <c r="U123" i="1" s="1"/>
  <c r="O115" i="1"/>
  <c r="L112" i="1"/>
  <c r="L113" i="1" s="1"/>
  <c r="L116" i="1" s="1"/>
  <c r="AM70" i="1"/>
  <c r="AM46" i="1"/>
  <c r="AM34" i="1"/>
  <c r="AM10" i="1"/>
  <c r="AN78" i="1"/>
  <c r="AN66" i="1"/>
  <c r="AN30" i="1"/>
  <c r="AN18" i="1"/>
  <c r="AN6" i="1"/>
  <c r="AO74" i="1"/>
  <c r="AO62" i="1"/>
  <c r="AO26" i="1"/>
  <c r="AO2" i="1"/>
  <c r="L507" i="1"/>
  <c r="R507" i="1" s="1"/>
  <c r="N475" i="1"/>
  <c r="O451" i="1"/>
  <c r="L427" i="1"/>
  <c r="N394" i="1"/>
  <c r="L307" i="1"/>
  <c r="O283" i="1"/>
  <c r="N163" i="1"/>
  <c r="O91" i="1"/>
  <c r="N34" i="1"/>
  <c r="O506" i="1"/>
  <c r="L283" i="1"/>
  <c r="L464" i="1"/>
  <c r="L465" i="1" s="1"/>
  <c r="L468" i="1" s="1"/>
  <c r="M352" i="1"/>
  <c r="M353" i="1" s="1"/>
  <c r="M356" i="1" s="1"/>
  <c r="M306" i="1"/>
  <c r="L296" i="1"/>
  <c r="L297" i="1" s="1"/>
  <c r="L300" i="1" s="1"/>
  <c r="M176" i="1"/>
  <c r="M177" i="1" s="1"/>
  <c r="M180" i="1" s="1"/>
  <c r="M64" i="1"/>
  <c r="M65" i="1" s="1"/>
  <c r="M68" i="1" s="1"/>
  <c r="N40" i="1"/>
  <c r="N41" i="1" s="1"/>
  <c r="N44" i="1" s="1"/>
  <c r="M643" i="1"/>
  <c r="L568" i="1"/>
  <c r="L569" i="1" s="1"/>
  <c r="L572" i="1" s="1"/>
  <c r="R571" i="1" s="1"/>
  <c r="L352" i="1"/>
  <c r="L353" i="1" s="1"/>
  <c r="L356" i="1" s="1"/>
  <c r="O224" i="1"/>
  <c r="O225" i="1" s="1"/>
  <c r="O228" i="1" s="1"/>
  <c r="L176" i="1"/>
  <c r="L177" i="1" s="1"/>
  <c r="L180" i="1" s="1"/>
  <c r="O168" i="1"/>
  <c r="O169" i="1" s="1"/>
  <c r="O172" i="1" s="1"/>
  <c r="O136" i="1"/>
  <c r="O137" i="1" s="1"/>
  <c r="O140" i="1" s="1"/>
  <c r="M19" i="1"/>
  <c r="N136" i="1"/>
  <c r="N137" i="1" s="1"/>
  <c r="N140" i="1" s="1"/>
  <c r="T139" i="1" s="1"/>
  <c r="O56" i="1"/>
  <c r="O57" i="1" s="1"/>
  <c r="O60" i="1" s="1"/>
  <c r="M456" i="1"/>
  <c r="M457" i="1" s="1"/>
  <c r="M460" i="1" s="1"/>
  <c r="L208" i="1"/>
  <c r="L209" i="1" s="1"/>
  <c r="L212" i="1" s="1"/>
  <c r="M168" i="1"/>
  <c r="M169" i="1" s="1"/>
  <c r="M172" i="1" s="1"/>
  <c r="O106" i="1"/>
  <c r="N19" i="1"/>
  <c r="T19" i="1" s="1"/>
  <c r="M59" i="1"/>
  <c r="O643" i="1"/>
  <c r="M640" i="1"/>
  <c r="M641" i="1" s="1"/>
  <c r="M644" i="1" s="1"/>
  <c r="N552" i="1"/>
  <c r="N553" i="1" s="1"/>
  <c r="N556" i="1" s="1"/>
  <c r="T555" i="1" s="1"/>
  <c r="L640" i="1"/>
  <c r="L641" i="1" s="1"/>
  <c r="L644" i="1" s="1"/>
  <c r="O616" i="1"/>
  <c r="O617" i="1" s="1"/>
  <c r="O620" i="1" s="1"/>
  <c r="M520" i="1"/>
  <c r="M521" i="1" s="1"/>
  <c r="M524" i="1" s="1"/>
  <c r="O514" i="1"/>
  <c r="L491" i="1"/>
  <c r="O434" i="1"/>
  <c r="L379" i="1"/>
  <c r="N368" i="1"/>
  <c r="N369" i="1" s="1"/>
  <c r="N372" i="1" s="1"/>
  <c r="M344" i="1"/>
  <c r="M345" i="1" s="1"/>
  <c r="M348" i="1" s="1"/>
  <c r="S347" i="1" s="1"/>
  <c r="M320" i="1"/>
  <c r="M321" i="1" s="1"/>
  <c r="M324" i="1" s="1"/>
  <c r="S323" i="1" s="1"/>
  <c r="L304" i="1"/>
  <c r="L305" i="1" s="1"/>
  <c r="L308" i="1" s="1"/>
  <c r="N272" i="1"/>
  <c r="N273" i="1" s="1"/>
  <c r="N276" i="1" s="1"/>
  <c r="T275" i="1" s="1"/>
  <c r="N267" i="1"/>
  <c r="T267" i="1" s="1"/>
  <c r="M216" i="1"/>
  <c r="M217" i="1" s="1"/>
  <c r="M220" i="1" s="1"/>
  <c r="L192" i="1"/>
  <c r="L193" i="1" s="1"/>
  <c r="L196" i="1" s="1"/>
  <c r="L168" i="1"/>
  <c r="L169" i="1" s="1"/>
  <c r="L172" i="1" s="1"/>
  <c r="N106" i="1"/>
  <c r="L96" i="1"/>
  <c r="L97" i="1" s="1"/>
  <c r="L100" i="1" s="1"/>
  <c r="O88" i="1"/>
  <c r="O89" i="1" s="1"/>
  <c r="O92" i="1" s="1"/>
  <c r="M56" i="1"/>
  <c r="M57" i="1" s="1"/>
  <c r="M60" i="1" s="1"/>
  <c r="L48" i="1"/>
  <c r="L49" i="1" s="1"/>
  <c r="L52" i="1" s="1"/>
  <c r="O592" i="1"/>
  <c r="O593" i="1" s="1"/>
  <c r="O596" i="1" s="1"/>
  <c r="L520" i="1"/>
  <c r="L521" i="1" s="1"/>
  <c r="L524" i="1" s="1"/>
  <c r="M496" i="1"/>
  <c r="M497" i="1" s="1"/>
  <c r="M500" i="1" s="1"/>
  <c r="M384" i="1"/>
  <c r="M385" i="1" s="1"/>
  <c r="M388" i="1" s="1"/>
  <c r="O378" i="1"/>
  <c r="U379" i="1" s="1"/>
  <c r="L336" i="1"/>
  <c r="L337" i="1" s="1"/>
  <c r="L340" i="1" s="1"/>
  <c r="O296" i="1"/>
  <c r="O297" i="1" s="1"/>
  <c r="O300" i="1" s="1"/>
  <c r="O235" i="1"/>
  <c r="L216" i="1"/>
  <c r="L217" i="1" s="1"/>
  <c r="L220" i="1" s="1"/>
  <c r="O184" i="1"/>
  <c r="O185" i="1" s="1"/>
  <c r="O188" i="1" s="1"/>
  <c r="O179" i="1"/>
  <c r="U179" i="1" s="1"/>
  <c r="M160" i="1"/>
  <c r="M161" i="1" s="1"/>
  <c r="M164" i="1" s="1"/>
  <c r="L128" i="1"/>
  <c r="L129" i="1" s="1"/>
  <c r="L132" i="1" s="1"/>
  <c r="N88" i="1"/>
  <c r="N89" i="1" s="1"/>
  <c r="N92" i="1" s="1"/>
  <c r="O80" i="1"/>
  <c r="O81" i="1" s="1"/>
  <c r="O84" i="1" s="1"/>
  <c r="L56" i="1"/>
  <c r="L57" i="1" s="1"/>
  <c r="L60" i="1" s="1"/>
  <c r="R59" i="1" s="1"/>
  <c r="L592" i="1"/>
  <c r="L593" i="1" s="1"/>
  <c r="L596" i="1" s="1"/>
  <c r="O640" i="1"/>
  <c r="O641" i="1" s="1"/>
  <c r="O644" i="1" s="1"/>
  <c r="O10" i="1"/>
  <c r="N632" i="1"/>
  <c r="N633" i="1" s="1"/>
  <c r="N636" i="1" s="1"/>
  <c r="M627" i="1"/>
  <c r="M616" i="1"/>
  <c r="M617" i="1" s="1"/>
  <c r="M620" i="1" s="1"/>
  <c r="N568" i="1"/>
  <c r="N569" i="1" s="1"/>
  <c r="N572" i="1" s="1"/>
  <c r="O544" i="1"/>
  <c r="O545" i="1" s="1"/>
  <c r="O548" i="1" s="1"/>
  <c r="N536" i="1"/>
  <c r="N537" i="1" s="1"/>
  <c r="N540" i="1" s="1"/>
  <c r="N531" i="1"/>
  <c r="T531" i="1" s="1"/>
  <c r="O520" i="1"/>
  <c r="O521" i="1" s="1"/>
  <c r="O524" i="1" s="1"/>
  <c r="O488" i="1"/>
  <c r="O489" i="1" s="1"/>
  <c r="O492" i="1" s="1"/>
  <c r="O376" i="1"/>
  <c r="O377" i="1" s="1"/>
  <c r="O380" i="1" s="1"/>
  <c r="L256" i="1"/>
  <c r="L257" i="1" s="1"/>
  <c r="L260" i="1" s="1"/>
  <c r="R259" i="1" s="1"/>
  <c r="N184" i="1"/>
  <c r="N185" i="1" s="1"/>
  <c r="N188" i="1" s="1"/>
  <c r="T187" i="1" s="1"/>
  <c r="O176" i="1"/>
  <c r="O177" i="1" s="1"/>
  <c r="O180" i="1" s="1"/>
  <c r="O171" i="1"/>
  <c r="L160" i="1"/>
  <c r="L161" i="1" s="1"/>
  <c r="L164" i="1" s="1"/>
  <c r="O128" i="1"/>
  <c r="O129" i="1" s="1"/>
  <c r="O132" i="1" s="1"/>
  <c r="N80" i="1"/>
  <c r="N81" i="1" s="1"/>
  <c r="N84" i="1" s="1"/>
  <c r="O64" i="1"/>
  <c r="O65" i="1" s="1"/>
  <c r="O68" i="1" s="1"/>
  <c r="N579" i="1"/>
  <c r="T579" i="1" s="1"/>
  <c r="M632" i="1"/>
  <c r="M633" i="1" s="1"/>
  <c r="M636" i="1" s="1"/>
  <c r="M592" i="1"/>
  <c r="M593" i="1" s="1"/>
  <c r="M596" i="1" s="1"/>
  <c r="M568" i="1"/>
  <c r="M569" i="1" s="1"/>
  <c r="M572" i="1" s="1"/>
  <c r="S571" i="1" s="1"/>
  <c r="N544" i="1"/>
  <c r="N545" i="1" s="1"/>
  <c r="N548" i="1" s="1"/>
  <c r="M536" i="1"/>
  <c r="M537" i="1" s="1"/>
  <c r="M540" i="1" s="1"/>
  <c r="S539" i="1" s="1"/>
  <c r="L531" i="1"/>
  <c r="O512" i="1"/>
  <c r="O513" i="1" s="1"/>
  <c r="O516" i="1" s="1"/>
  <c r="L504" i="1"/>
  <c r="L505" i="1" s="1"/>
  <c r="L508" i="1" s="1"/>
  <c r="N483" i="1"/>
  <c r="L448" i="1"/>
  <c r="L449" i="1" s="1"/>
  <c r="L452" i="1" s="1"/>
  <c r="O432" i="1"/>
  <c r="O433" i="1" s="1"/>
  <c r="O436" i="1" s="1"/>
  <c r="O427" i="1"/>
  <c r="O416" i="1"/>
  <c r="O417" i="1" s="1"/>
  <c r="O420" i="1" s="1"/>
  <c r="N376" i="1"/>
  <c r="N377" i="1" s="1"/>
  <c r="N380" i="1" s="1"/>
  <c r="T379" i="1" s="1"/>
  <c r="M296" i="1"/>
  <c r="M297" i="1" s="1"/>
  <c r="M300" i="1" s="1"/>
  <c r="S299" i="1" s="1"/>
  <c r="N248" i="1"/>
  <c r="N249" i="1" s="1"/>
  <c r="N252" i="1" s="1"/>
  <c r="N171" i="1"/>
  <c r="O152" i="1"/>
  <c r="O153" i="1" s="1"/>
  <c r="O156" i="1" s="1"/>
  <c r="N104" i="1"/>
  <c r="N105" i="1" s="1"/>
  <c r="N108" i="1" s="1"/>
  <c r="M48" i="1"/>
  <c r="M49" i="1" s="1"/>
  <c r="M52" i="1" s="1"/>
  <c r="S51" i="1" s="1"/>
  <c r="O24" i="1"/>
  <c r="O25" i="1" s="1"/>
  <c r="O28" i="1" s="1"/>
  <c r="U27" i="1" s="1"/>
  <c r="M234" i="1"/>
  <c r="L162" i="1"/>
  <c r="L163" i="1"/>
  <c r="AL20" i="1"/>
  <c r="O82" i="1"/>
  <c r="O83" i="1"/>
  <c r="AL29" i="1"/>
  <c r="L235" i="1"/>
  <c r="M354" i="1"/>
  <c r="M355" i="1"/>
  <c r="AL69" i="1"/>
  <c r="L555" i="1"/>
  <c r="O546" i="1"/>
  <c r="O547" i="1"/>
  <c r="U395" i="1"/>
  <c r="M371" i="1"/>
  <c r="M178" i="1"/>
  <c r="M179" i="1"/>
  <c r="M74" i="1"/>
  <c r="M75" i="1"/>
  <c r="L459" i="1"/>
  <c r="AL57" i="1"/>
  <c r="O394" i="1"/>
  <c r="M530" i="1"/>
  <c r="M531" i="1"/>
  <c r="L474" i="1"/>
  <c r="L475" i="1"/>
  <c r="AL59" i="1"/>
  <c r="M450" i="1"/>
  <c r="N251" i="1"/>
  <c r="L210" i="1"/>
  <c r="AL26" i="1"/>
  <c r="O146" i="1"/>
  <c r="O147" i="1"/>
  <c r="N546" i="1"/>
  <c r="N547" i="1"/>
  <c r="O523" i="1"/>
  <c r="N490" i="1"/>
  <c r="N491" i="1"/>
  <c r="L298" i="1"/>
  <c r="AL37" i="1"/>
  <c r="M264" i="1"/>
  <c r="M265" i="1" s="1"/>
  <c r="M268" i="1" s="1"/>
  <c r="S267" i="1" s="1"/>
  <c r="N160" i="1"/>
  <c r="N161" i="1" s="1"/>
  <c r="N164" i="1" s="1"/>
  <c r="N66" i="1"/>
  <c r="N67" i="1"/>
  <c r="N56" i="1"/>
  <c r="N57" i="1" s="1"/>
  <c r="N60" i="1" s="1"/>
  <c r="N258" i="1"/>
  <c r="N259" i="1"/>
  <c r="L90" i="1"/>
  <c r="L91" i="1"/>
  <c r="AL11" i="1"/>
  <c r="O274" i="1"/>
  <c r="O275" i="1"/>
  <c r="L602" i="1"/>
  <c r="AL75" i="1"/>
  <c r="M11" i="1"/>
  <c r="M386" i="1"/>
  <c r="M387" i="1"/>
  <c r="AL39" i="1"/>
  <c r="L315" i="1"/>
  <c r="L264" i="1"/>
  <c r="L265" i="1" s="1"/>
  <c r="L268" i="1" s="1"/>
  <c r="R267" i="1" s="1"/>
  <c r="N514" i="1"/>
  <c r="N226" i="1"/>
  <c r="O554" i="1"/>
  <c r="L114" i="1"/>
  <c r="AL14" i="1"/>
  <c r="L115" i="1"/>
  <c r="L394" i="1"/>
  <c r="L395" i="1"/>
  <c r="AL49" i="1"/>
  <c r="O490" i="1"/>
  <c r="O632" i="1"/>
  <c r="O633" i="1" s="1"/>
  <c r="O636" i="1" s="1"/>
  <c r="L424" i="1"/>
  <c r="L425" i="1" s="1"/>
  <c r="L428" i="1" s="1"/>
  <c r="O312" i="1"/>
  <c r="O313" i="1" s="1"/>
  <c r="O316" i="1" s="1"/>
  <c r="U315" i="1" s="1"/>
  <c r="M242" i="1"/>
  <c r="M243" i="1"/>
  <c r="N202" i="1"/>
  <c r="L362" i="1"/>
  <c r="AL45" i="1"/>
  <c r="L344" i="1"/>
  <c r="L345" i="1" s="1"/>
  <c r="L348" i="1" s="1"/>
  <c r="R347" i="1" s="1"/>
  <c r="O298" i="1"/>
  <c r="L576" i="1"/>
  <c r="L577" i="1" s="1"/>
  <c r="L580" i="1" s="1"/>
  <c r="O538" i="1"/>
  <c r="O539" i="1"/>
  <c r="O464" i="1"/>
  <c r="O465" i="1" s="1"/>
  <c r="O468" i="1" s="1"/>
  <c r="O448" i="1"/>
  <c r="O449" i="1" s="1"/>
  <c r="O452" i="1" s="1"/>
  <c r="N434" i="1"/>
  <c r="N435" i="1"/>
  <c r="M328" i="1"/>
  <c r="M329" i="1" s="1"/>
  <c r="M332" i="1" s="1"/>
  <c r="S331" i="1" s="1"/>
  <c r="N290" i="1"/>
  <c r="N291" i="1"/>
  <c r="M272" i="1"/>
  <c r="M273" i="1" s="1"/>
  <c r="M276" i="1" s="1"/>
  <c r="S275" i="1" s="1"/>
  <c r="L202" i="1"/>
  <c r="L203" i="1"/>
  <c r="AL25" i="1"/>
  <c r="M170" i="1"/>
  <c r="M171" i="1"/>
  <c r="O50" i="1"/>
  <c r="O51" i="1"/>
  <c r="M586" i="1"/>
  <c r="M587" i="1"/>
  <c r="L234" i="1"/>
  <c r="O578" i="1"/>
  <c r="O579" i="1"/>
  <c r="O498" i="1"/>
  <c r="M466" i="1"/>
  <c r="M467" i="1"/>
  <c r="L594" i="1"/>
  <c r="AL74" i="1"/>
  <c r="M506" i="1"/>
  <c r="N464" i="1"/>
  <c r="N465" i="1" s="1"/>
  <c r="N468" i="1" s="1"/>
  <c r="T467" i="1" s="1"/>
  <c r="N448" i="1"/>
  <c r="N449" i="1" s="1"/>
  <c r="N452" i="1" s="1"/>
  <c r="O408" i="1"/>
  <c r="O409" i="1" s="1"/>
  <c r="O412" i="1" s="1"/>
  <c r="U411" i="1" s="1"/>
  <c r="N384" i="1"/>
  <c r="N385" i="1" s="1"/>
  <c r="N388" i="1" s="1"/>
  <c r="N362" i="1"/>
  <c r="N363" i="1"/>
  <c r="N338" i="1"/>
  <c r="N339" i="1"/>
  <c r="L328" i="1"/>
  <c r="L329" i="1" s="1"/>
  <c r="L332" i="1" s="1"/>
  <c r="R331" i="1" s="1"/>
  <c r="L323" i="1"/>
  <c r="L170" i="1"/>
  <c r="L171" i="1"/>
  <c r="AL21" i="1"/>
  <c r="L586" i="1"/>
  <c r="L587" i="1"/>
  <c r="AL73" i="1"/>
  <c r="AL4" i="1"/>
  <c r="L35" i="1"/>
  <c r="L354" i="1"/>
  <c r="AL44" i="1"/>
  <c r="L227" i="1"/>
  <c r="AL28" i="1"/>
  <c r="L186" i="1"/>
  <c r="AL23" i="1"/>
  <c r="L618" i="1"/>
  <c r="R619" i="1" s="1"/>
  <c r="AL77" i="1"/>
  <c r="AL76" i="1"/>
  <c r="L611" i="1"/>
  <c r="L610" i="1"/>
  <c r="O608" i="1"/>
  <c r="O609" i="1" s="1"/>
  <c r="O612" i="1" s="1"/>
  <c r="U611" i="1" s="1"/>
  <c r="N562" i="1"/>
  <c r="N563" i="1"/>
  <c r="N11" i="1"/>
  <c r="L626" i="1"/>
  <c r="AL78" i="1"/>
  <c r="N538" i="1"/>
  <c r="O504" i="1"/>
  <c r="O505" i="1" s="1"/>
  <c r="O508" i="1" s="1"/>
  <c r="M488" i="1"/>
  <c r="M489" i="1" s="1"/>
  <c r="M492" i="1" s="1"/>
  <c r="L482" i="1"/>
  <c r="L483" i="1"/>
  <c r="AL60" i="1"/>
  <c r="M458" i="1"/>
  <c r="M459" i="1"/>
  <c r="L435" i="1"/>
  <c r="AL54" i="1"/>
  <c r="M368" i="1"/>
  <c r="M369" i="1" s="1"/>
  <c r="M372" i="1" s="1"/>
  <c r="L363" i="1"/>
  <c r="L290" i="1"/>
  <c r="L291" i="1"/>
  <c r="AL36" i="1"/>
  <c r="O194" i="1"/>
  <c r="L104" i="1"/>
  <c r="L105" i="1" s="1"/>
  <c r="L108" i="1" s="1"/>
  <c r="L98" i="1"/>
  <c r="AL12" i="1"/>
  <c r="AL61" i="1"/>
  <c r="AL13" i="1"/>
  <c r="O35" i="1"/>
  <c r="N456" i="1"/>
  <c r="N457" i="1" s="1"/>
  <c r="N460" i="1" s="1"/>
  <c r="N352" i="1"/>
  <c r="N353" i="1" s="1"/>
  <c r="N356" i="1" s="1"/>
  <c r="L272" i="1"/>
  <c r="L273" i="1" s="1"/>
  <c r="L276" i="1" s="1"/>
  <c r="R275" i="1" s="1"/>
  <c r="O248" i="1"/>
  <c r="O249" i="1" s="1"/>
  <c r="O252" i="1" s="1"/>
  <c r="U251" i="1" s="1"/>
  <c r="N232" i="1"/>
  <c r="N233" i="1" s="1"/>
  <c r="N236" i="1" s="1"/>
  <c r="L144" i="1"/>
  <c r="L145" i="1" s="1"/>
  <c r="L148" i="1" s="1"/>
  <c r="R147" i="1" s="1"/>
  <c r="L139" i="1"/>
  <c r="M128" i="1"/>
  <c r="M129" i="1" s="1"/>
  <c r="M132" i="1" s="1"/>
  <c r="M99" i="1"/>
  <c r="L75" i="1"/>
  <c r="AL24" i="1"/>
  <c r="AL71" i="1"/>
  <c r="AL47" i="1"/>
  <c r="AL70" i="1"/>
  <c r="AL58" i="1"/>
  <c r="AL46" i="1"/>
  <c r="AL34" i="1"/>
  <c r="AL22" i="1"/>
  <c r="AL10" i="1"/>
  <c r="O200" i="1"/>
  <c r="O201" i="1" s="1"/>
  <c r="O204" i="1" s="1"/>
  <c r="L40" i="1"/>
  <c r="L41" i="1" s="1"/>
  <c r="L44" i="1" s="1"/>
  <c r="O8" i="1"/>
  <c r="O9" i="1" s="1"/>
  <c r="O12" i="1" s="1"/>
  <c r="M560" i="1"/>
  <c r="M561" i="1" s="1"/>
  <c r="M564" i="1" s="1"/>
  <c r="M528" i="1"/>
  <c r="M529" i="1" s="1"/>
  <c r="M532" i="1" s="1"/>
  <c r="M504" i="1"/>
  <c r="M505" i="1" s="1"/>
  <c r="M508" i="1" s="1"/>
  <c r="L480" i="1"/>
  <c r="L481" i="1" s="1"/>
  <c r="L484" i="1" s="1"/>
  <c r="S451" i="1"/>
  <c r="L371" i="1"/>
  <c r="L368" i="1"/>
  <c r="L369" i="1" s="1"/>
  <c r="L372" i="1" s="1"/>
  <c r="O344" i="1"/>
  <c r="O345" i="1" s="1"/>
  <c r="O348" i="1" s="1"/>
  <c r="O328" i="1"/>
  <c r="O329" i="1" s="1"/>
  <c r="O332" i="1" s="1"/>
  <c r="U331" i="1" s="1"/>
  <c r="N312" i="1"/>
  <c r="N313" i="1" s="1"/>
  <c r="N316" i="1" s="1"/>
  <c r="T315" i="1" s="1"/>
  <c r="N283" i="1"/>
  <c r="L248" i="1"/>
  <c r="L249" i="1" s="1"/>
  <c r="L252" i="1" s="1"/>
  <c r="R251" i="1" s="1"/>
  <c r="N224" i="1"/>
  <c r="N225" i="1" s="1"/>
  <c r="N228" i="1" s="1"/>
  <c r="N200" i="1"/>
  <c r="N201" i="1" s="1"/>
  <c r="N204" i="1" s="1"/>
  <c r="N195" i="1"/>
  <c r="T195" i="1" s="1"/>
  <c r="R155" i="1"/>
  <c r="M144" i="1"/>
  <c r="M145" i="1" s="1"/>
  <c r="M148" i="1" s="1"/>
  <c r="S147" i="1" s="1"/>
  <c r="O131" i="1"/>
  <c r="N112" i="1"/>
  <c r="N113" i="1" s="1"/>
  <c r="N116" i="1" s="1"/>
  <c r="N83" i="1"/>
  <c r="O67" i="1"/>
  <c r="L64" i="1"/>
  <c r="L65" i="1" s="1"/>
  <c r="L68" i="1" s="1"/>
  <c r="L51" i="1"/>
  <c r="O40" i="1"/>
  <c r="O41" i="1" s="1"/>
  <c r="O44" i="1" s="1"/>
  <c r="U43" i="1" s="1"/>
  <c r="N24" i="1"/>
  <c r="N25" i="1" s="1"/>
  <c r="N28" i="1" s="1"/>
  <c r="T27" i="1" s="1"/>
  <c r="AL33" i="1"/>
  <c r="AL9" i="1"/>
  <c r="O112" i="1"/>
  <c r="O113" i="1" s="1"/>
  <c r="O116" i="1" s="1"/>
  <c r="L19" i="1"/>
  <c r="L632" i="1"/>
  <c r="L633" i="1" s="1"/>
  <c r="L636" i="1" s="1"/>
  <c r="L560" i="1"/>
  <c r="L561" i="1" s="1"/>
  <c r="L564" i="1" s="1"/>
  <c r="L528" i="1"/>
  <c r="L529" i="1" s="1"/>
  <c r="L532" i="1" s="1"/>
  <c r="R531" i="1" s="1"/>
  <c r="L523" i="1"/>
  <c r="L499" i="1"/>
  <c r="M432" i="1"/>
  <c r="M433" i="1" s="1"/>
  <c r="M436" i="1" s="1"/>
  <c r="S435" i="1" s="1"/>
  <c r="M427" i="1"/>
  <c r="S419" i="1"/>
  <c r="L408" i="1"/>
  <c r="L409" i="1" s="1"/>
  <c r="L412" i="1" s="1"/>
  <c r="S395" i="1"/>
  <c r="L384" i="1"/>
  <c r="L385" i="1" s="1"/>
  <c r="L388" i="1" s="1"/>
  <c r="R387" i="1" s="1"/>
  <c r="N344" i="1"/>
  <c r="N345" i="1" s="1"/>
  <c r="N348" i="1" s="1"/>
  <c r="T347" i="1" s="1"/>
  <c r="N328" i="1"/>
  <c r="N329" i="1" s="1"/>
  <c r="N332" i="1" s="1"/>
  <c r="M312" i="1"/>
  <c r="M313" i="1" s="1"/>
  <c r="M316" i="1" s="1"/>
  <c r="S315" i="1" s="1"/>
  <c r="M283" i="1"/>
  <c r="S283" i="1" s="1"/>
  <c r="L240" i="1"/>
  <c r="L241" i="1" s="1"/>
  <c r="L244" i="1" s="1"/>
  <c r="M224" i="1"/>
  <c r="M225" i="1" s="1"/>
  <c r="M228" i="1" s="1"/>
  <c r="M195" i="1"/>
  <c r="S195" i="1" s="1"/>
  <c r="S123" i="1"/>
  <c r="M112" i="1"/>
  <c r="M113" i="1" s="1"/>
  <c r="M116" i="1" s="1"/>
  <c r="M107" i="1"/>
  <c r="S107" i="1" s="1"/>
  <c r="M83" i="1"/>
  <c r="AL80" i="1"/>
  <c r="AL68" i="1"/>
  <c r="AL56" i="1"/>
  <c r="AL32" i="1"/>
  <c r="AL8" i="1"/>
  <c r="AL79" i="1"/>
  <c r="AL43" i="1"/>
  <c r="AL31" i="1"/>
  <c r="AL19" i="1"/>
  <c r="AL7" i="1"/>
  <c r="AL18" i="1"/>
  <c r="N616" i="1"/>
  <c r="N617" i="1" s="1"/>
  <c r="N620" i="1" s="1"/>
  <c r="N602" i="1"/>
  <c r="T603" i="1" s="1"/>
  <c r="N592" i="1"/>
  <c r="N593" i="1" s="1"/>
  <c r="N596" i="1" s="1"/>
  <c r="T595" i="1" s="1"/>
  <c r="L522" i="1"/>
  <c r="M512" i="1"/>
  <c r="M513" i="1" s="1"/>
  <c r="M516" i="1" s="1"/>
  <c r="M464" i="1"/>
  <c r="M465" i="1" s="1"/>
  <c r="M468" i="1" s="1"/>
  <c r="O456" i="1"/>
  <c r="O457" i="1" s="1"/>
  <c r="O460" i="1" s="1"/>
  <c r="N432" i="1"/>
  <c r="N433" i="1" s="1"/>
  <c r="N436" i="1" s="1"/>
  <c r="N416" i="1"/>
  <c r="N417" i="1" s="1"/>
  <c r="N420" i="1" s="1"/>
  <c r="R403" i="1"/>
  <c r="N392" i="1"/>
  <c r="N393" i="1" s="1"/>
  <c r="N396" i="1" s="1"/>
  <c r="N320" i="1"/>
  <c r="N321" i="1" s="1"/>
  <c r="N324" i="1" s="1"/>
  <c r="T323" i="1" s="1"/>
  <c r="T307" i="1"/>
  <c r="N296" i="1"/>
  <c r="N297" i="1" s="1"/>
  <c r="N300" i="1" s="1"/>
  <c r="T299" i="1" s="1"/>
  <c r="O227" i="1"/>
  <c r="N208" i="1"/>
  <c r="N209" i="1" s="1"/>
  <c r="N212" i="1" s="1"/>
  <c r="N179" i="1"/>
  <c r="T179" i="1" s="1"/>
  <c r="O163" i="1"/>
  <c r="T131" i="1"/>
  <c r="N120" i="1"/>
  <c r="N121" i="1" s="1"/>
  <c r="N124" i="1" s="1"/>
  <c r="N91" i="1"/>
  <c r="N32" i="1"/>
  <c r="N33" i="1" s="1"/>
  <c r="N36" i="1" s="1"/>
  <c r="L18" i="1"/>
  <c r="O16" i="1"/>
  <c r="O17" i="1" s="1"/>
  <c r="O20" i="1" s="1"/>
  <c r="N640" i="1"/>
  <c r="N641" i="1" s="1"/>
  <c r="N644" i="1" s="1"/>
  <c r="M552" i="1"/>
  <c r="M553" i="1" s="1"/>
  <c r="M556" i="1" s="1"/>
  <c r="O536" i="1"/>
  <c r="O537" i="1" s="1"/>
  <c r="O540" i="1" s="1"/>
  <c r="O496" i="1"/>
  <c r="O497" i="1" s="1"/>
  <c r="O500" i="1" s="1"/>
  <c r="M472" i="1"/>
  <c r="M473" i="1" s="1"/>
  <c r="M476" i="1" s="1"/>
  <c r="L416" i="1"/>
  <c r="L417" i="1" s="1"/>
  <c r="L420" i="1" s="1"/>
  <c r="L392" i="1"/>
  <c r="L393" i="1" s="1"/>
  <c r="L396" i="1" s="1"/>
  <c r="L360" i="1"/>
  <c r="L361" i="1" s="1"/>
  <c r="L364" i="1" s="1"/>
  <c r="O336" i="1"/>
  <c r="O337" i="1" s="1"/>
  <c r="O340" i="1" s="1"/>
  <c r="U339" i="1" s="1"/>
  <c r="L320" i="1"/>
  <c r="L321" i="1" s="1"/>
  <c r="L324" i="1" s="1"/>
  <c r="N256" i="1"/>
  <c r="N257" i="1" s="1"/>
  <c r="N260" i="1" s="1"/>
  <c r="N243" i="1"/>
  <c r="M232" i="1"/>
  <c r="M233" i="1" s="1"/>
  <c r="M236" i="1" s="1"/>
  <c r="L184" i="1"/>
  <c r="L185" i="1" s="1"/>
  <c r="L188" i="1" s="1"/>
  <c r="L179" i="1"/>
  <c r="M163" i="1"/>
  <c r="N152" i="1"/>
  <c r="N153" i="1" s="1"/>
  <c r="N156" i="1" s="1"/>
  <c r="O139" i="1"/>
  <c r="L120" i="1"/>
  <c r="L121" i="1" s="1"/>
  <c r="L124" i="1" s="1"/>
  <c r="R123" i="1" s="1"/>
  <c r="O75" i="1"/>
  <c r="U75" i="1" s="1"/>
  <c r="M72" i="1"/>
  <c r="M73" i="1" s="1"/>
  <c r="M76" i="1" s="1"/>
  <c r="O48" i="1"/>
  <c r="O49" i="1" s="1"/>
  <c r="O52" i="1" s="1"/>
  <c r="S43" i="1"/>
  <c r="L32" i="1"/>
  <c r="L33" i="1" s="1"/>
  <c r="L36" i="1" s="1"/>
  <c r="AL63" i="1"/>
  <c r="N560" i="1"/>
  <c r="N561" i="1" s="1"/>
  <c r="N564" i="1" s="1"/>
  <c r="N520" i="1"/>
  <c r="N521" i="1" s="1"/>
  <c r="N524" i="1" s="1"/>
  <c r="N496" i="1"/>
  <c r="N497" i="1" s="1"/>
  <c r="N500" i="1" s="1"/>
  <c r="L456" i="1"/>
  <c r="L457" i="1" s="1"/>
  <c r="L460" i="1" s="1"/>
  <c r="N336" i="1"/>
  <c r="N337" i="1" s="1"/>
  <c r="N340" i="1" s="1"/>
  <c r="O320" i="1"/>
  <c r="O321" i="1" s="1"/>
  <c r="O324" i="1" s="1"/>
  <c r="U323" i="1" s="1"/>
  <c r="O304" i="1"/>
  <c r="O305" i="1" s="1"/>
  <c r="O308" i="1" s="1"/>
  <c r="M256" i="1"/>
  <c r="M257" i="1" s="1"/>
  <c r="M260" i="1" s="1"/>
  <c r="S259" i="1" s="1"/>
  <c r="L232" i="1"/>
  <c r="L233" i="1" s="1"/>
  <c r="L236" i="1" s="1"/>
  <c r="O216" i="1"/>
  <c r="O217" i="1" s="1"/>
  <c r="O220" i="1" s="1"/>
  <c r="U219" i="1" s="1"/>
  <c r="O192" i="1"/>
  <c r="O193" i="1" s="1"/>
  <c r="O196" i="1" s="1"/>
  <c r="O187" i="1"/>
  <c r="M152" i="1"/>
  <c r="M153" i="1" s="1"/>
  <c r="M156" i="1" s="1"/>
  <c r="S155" i="1" s="1"/>
  <c r="O104" i="1"/>
  <c r="O105" i="1" s="1"/>
  <c r="O108" i="1" s="1"/>
  <c r="L72" i="1"/>
  <c r="L73" i="1" s="1"/>
  <c r="L76" i="1" s="1"/>
  <c r="N48" i="1"/>
  <c r="N49" i="1" s="1"/>
  <c r="N52" i="1" s="1"/>
  <c r="T51" i="1" s="1"/>
  <c r="O32" i="1"/>
  <c r="O33" i="1" s="1"/>
  <c r="O36" i="1" s="1"/>
  <c r="AL62" i="1"/>
  <c r="AL50" i="1"/>
  <c r="AL38" i="1"/>
  <c r="O594" i="1"/>
  <c r="L552" i="1"/>
  <c r="L553" i="1" s="1"/>
  <c r="L556" i="1" s="1"/>
  <c r="N571" i="1"/>
  <c r="T571" i="1" s="1"/>
  <c r="M600" i="1"/>
  <c r="M601" i="1" s="1"/>
  <c r="M604" i="1" s="1"/>
  <c r="M579" i="1"/>
  <c r="O619" i="1"/>
  <c r="L608" i="1"/>
  <c r="L609" i="1" s="1"/>
  <c r="L612" i="1" s="1"/>
  <c r="O563" i="1"/>
  <c r="M544" i="1"/>
  <c r="M545" i="1" s="1"/>
  <c r="M548" i="1" s="1"/>
  <c r="L643" i="1"/>
  <c r="M635" i="1"/>
  <c r="N627" i="1"/>
  <c r="T627" i="1" s="1"/>
  <c r="T99" i="1"/>
  <c r="S187" i="1"/>
  <c r="N386" i="1"/>
  <c r="M483" i="1"/>
  <c r="S483" i="1" s="1"/>
  <c r="M379" i="1"/>
  <c r="U267" i="1"/>
  <c r="N643" i="1"/>
  <c r="R107" i="1"/>
  <c r="O400" i="1"/>
  <c r="O401" i="1" s="1"/>
  <c r="O404" i="1" s="1"/>
  <c r="N400" i="1"/>
  <c r="N401" i="1" s="1"/>
  <c r="N404" i="1" s="1"/>
  <c r="O384" i="1"/>
  <c r="O385" i="1" s="1"/>
  <c r="O388" i="1" s="1"/>
  <c r="U387" i="1" s="1"/>
  <c r="S291" i="1"/>
  <c r="S91" i="1"/>
  <c r="M400" i="1"/>
  <c r="M401" i="1" s="1"/>
  <c r="M404" i="1" s="1"/>
  <c r="S139" i="1"/>
  <c r="M8" i="1"/>
  <c r="M9" i="1" s="1"/>
  <c r="M12" i="1" s="1"/>
  <c r="S11" i="1" s="1"/>
  <c r="N8" i="1"/>
  <c r="N9" i="1" s="1"/>
  <c r="N12" i="1" s="1"/>
  <c r="L8" i="1"/>
  <c r="L9" i="1" s="1"/>
  <c r="L12" i="1" s="1"/>
  <c r="R11" i="1" s="1"/>
  <c r="AB2" i="1" l="1"/>
  <c r="AB1" i="1"/>
  <c r="AA2" i="1"/>
  <c r="AA1" i="1"/>
  <c r="Y2" i="1"/>
  <c r="Z2" i="1"/>
  <c r="Z1" i="1"/>
  <c r="Y1" i="1"/>
  <c r="U403" i="1"/>
  <c r="S115" i="1"/>
  <c r="R419" i="1"/>
  <c r="R299" i="1"/>
  <c r="S203" i="1"/>
  <c r="R579" i="1"/>
  <c r="R51" i="1"/>
  <c r="R379" i="1"/>
  <c r="U155" i="1"/>
  <c r="U156" i="1" s="1"/>
  <c r="R227" i="1"/>
  <c r="R547" i="1"/>
  <c r="T459" i="1"/>
  <c r="R131" i="1"/>
  <c r="T155" i="1"/>
  <c r="R139" i="1"/>
  <c r="S491" i="1"/>
  <c r="U283" i="1"/>
  <c r="U483" i="1"/>
  <c r="T283" i="1"/>
  <c r="T235" i="1"/>
  <c r="R491" i="1"/>
  <c r="U187" i="1"/>
  <c r="T331" i="1"/>
  <c r="U332" i="1" s="1"/>
  <c r="R635" i="1"/>
  <c r="R211" i="1"/>
  <c r="S475" i="1"/>
  <c r="T499" i="1"/>
  <c r="T483" i="1"/>
  <c r="U347" i="1"/>
  <c r="U348" i="1" s="1"/>
  <c r="S587" i="1"/>
  <c r="T611" i="1"/>
  <c r="T75" i="1"/>
  <c r="U259" i="1"/>
  <c r="R411" i="1"/>
  <c r="U412" i="1" s="1"/>
  <c r="S555" i="1"/>
  <c r="R67" i="1"/>
  <c r="S619" i="1"/>
  <c r="S35" i="1"/>
  <c r="S427" i="1"/>
  <c r="T227" i="1"/>
  <c r="R627" i="1"/>
  <c r="S499" i="1"/>
  <c r="U475" i="1"/>
  <c r="U211" i="1"/>
  <c r="T59" i="1"/>
  <c r="U603" i="1"/>
  <c r="T643" i="1"/>
  <c r="R483" i="1"/>
  <c r="U484" i="1" s="1"/>
  <c r="S563" i="1"/>
  <c r="T443" i="1"/>
  <c r="S307" i="1"/>
  <c r="R515" i="1"/>
  <c r="R539" i="1"/>
  <c r="U371" i="1"/>
  <c r="U307" i="1"/>
  <c r="R603" i="1"/>
  <c r="U163" i="1"/>
  <c r="U635" i="1"/>
  <c r="U427" i="1"/>
  <c r="T91" i="1"/>
  <c r="S19" i="1"/>
  <c r="T115" i="1"/>
  <c r="S67" i="1"/>
  <c r="T355" i="1"/>
  <c r="U627" i="1"/>
  <c r="S227" i="1"/>
  <c r="U459" i="1"/>
  <c r="U491" i="1"/>
  <c r="T539" i="1"/>
  <c r="T475" i="1"/>
  <c r="U476" i="1" s="1"/>
  <c r="R243" i="1"/>
  <c r="U299" i="1"/>
  <c r="U300" i="1" s="1"/>
  <c r="T83" i="1"/>
  <c r="R307" i="1"/>
  <c r="S643" i="1"/>
  <c r="S251" i="1"/>
  <c r="U363" i="1"/>
  <c r="R427" i="1"/>
  <c r="R283" i="1"/>
  <c r="S523" i="1"/>
  <c r="U467" i="1"/>
  <c r="R595" i="1"/>
  <c r="U596" i="1" s="1"/>
  <c r="R203" i="1"/>
  <c r="U643" i="1"/>
  <c r="S547" i="1"/>
  <c r="T427" i="1"/>
  <c r="U443" i="1"/>
  <c r="S219" i="1"/>
  <c r="U203" i="1"/>
  <c r="T403" i="1"/>
  <c r="T107" i="1"/>
  <c r="T371" i="1"/>
  <c r="R467" i="1"/>
  <c r="T523" i="1"/>
  <c r="R43" i="1"/>
  <c r="U44" i="1" s="1"/>
  <c r="R555" i="1"/>
  <c r="T243" i="1"/>
  <c r="U563" i="1"/>
  <c r="T619" i="1"/>
  <c r="S83" i="1"/>
  <c r="U235" i="1"/>
  <c r="S363" i="1"/>
  <c r="S627" i="1"/>
  <c r="S59" i="1"/>
  <c r="T491" i="1"/>
  <c r="U492" i="1" s="1"/>
  <c r="U523" i="1"/>
  <c r="R115" i="1"/>
  <c r="T211" i="1"/>
  <c r="U212" i="1" s="1"/>
  <c r="S243" i="1"/>
  <c r="U11" i="1"/>
  <c r="S579" i="1"/>
  <c r="R171" i="1"/>
  <c r="U555" i="1"/>
  <c r="S75" i="1"/>
  <c r="T43" i="1"/>
  <c r="U419" i="1"/>
  <c r="T435" i="1"/>
  <c r="U451" i="1"/>
  <c r="R643" i="1"/>
  <c r="S99" i="1"/>
  <c r="R435" i="1"/>
  <c r="R323" i="1"/>
  <c r="U324" i="1" s="1"/>
  <c r="S635" i="1"/>
  <c r="S371" i="1"/>
  <c r="R75" i="1"/>
  <c r="S403" i="1"/>
  <c r="U404" i="1" s="1"/>
  <c r="T123" i="1"/>
  <c r="R371" i="1"/>
  <c r="S131" i="1"/>
  <c r="U291" i="1"/>
  <c r="U59" i="1"/>
  <c r="R451" i="1"/>
  <c r="U35" i="1"/>
  <c r="S603" i="1"/>
  <c r="S163" i="1"/>
  <c r="S467" i="1"/>
  <c r="U227" i="1"/>
  <c r="U507" i="1"/>
  <c r="U547" i="1"/>
  <c r="S379" i="1"/>
  <c r="U380" i="1" s="1"/>
  <c r="T547" i="1"/>
  <c r="S507" i="1"/>
  <c r="S355" i="1"/>
  <c r="U171" i="1"/>
  <c r="R219" i="1"/>
  <c r="T35" i="1"/>
  <c r="R91" i="1"/>
  <c r="R179" i="1"/>
  <c r="R563" i="1"/>
  <c r="U67" i="1"/>
  <c r="S531" i="1"/>
  <c r="U532" i="1" s="1"/>
  <c r="U195" i="1"/>
  <c r="U196" i="1" s="1"/>
  <c r="U107" i="1"/>
  <c r="U108" i="1" s="1"/>
  <c r="U91" i="1"/>
  <c r="T515" i="1"/>
  <c r="R99" i="1"/>
  <c r="U100" i="1" s="1"/>
  <c r="T163" i="1"/>
  <c r="R475" i="1"/>
  <c r="U595" i="1"/>
  <c r="T291" i="1"/>
  <c r="R339" i="1"/>
  <c r="S515" i="1"/>
  <c r="U139" i="1"/>
  <c r="R499" i="1"/>
  <c r="U131" i="1"/>
  <c r="U132" i="1" s="1"/>
  <c r="R587" i="1"/>
  <c r="U588" i="1" s="1"/>
  <c r="R163" i="1"/>
  <c r="T395" i="1"/>
  <c r="T419" i="1"/>
  <c r="U115" i="1"/>
  <c r="U515" i="1"/>
  <c r="U619" i="1"/>
  <c r="T259" i="1"/>
  <c r="U19" i="1"/>
  <c r="T451" i="1"/>
  <c r="R315" i="1"/>
  <c r="U316" i="1" s="1"/>
  <c r="U83" i="1"/>
  <c r="U275" i="1"/>
  <c r="U276" i="1" s="1"/>
  <c r="U51" i="1"/>
  <c r="U52" i="1" s="1"/>
  <c r="T203" i="1"/>
  <c r="R355" i="1"/>
  <c r="S387" i="1"/>
  <c r="R35" i="1"/>
  <c r="U435" i="1"/>
  <c r="T251" i="1"/>
  <c r="T387" i="1"/>
  <c r="U124" i="1"/>
  <c r="R19" i="1"/>
  <c r="U284" i="1"/>
  <c r="U539" i="1"/>
  <c r="U540" i="1" s="1"/>
  <c r="R291" i="1"/>
  <c r="T363" i="1"/>
  <c r="U579" i="1"/>
  <c r="R443" i="1"/>
  <c r="U499" i="1"/>
  <c r="R395" i="1"/>
  <c r="S179" i="1"/>
  <c r="R459" i="1"/>
  <c r="T339" i="1"/>
  <c r="U308" i="1"/>
  <c r="R523" i="1"/>
  <c r="U524" i="1" s="1"/>
  <c r="T11" i="1"/>
  <c r="U12" i="1" s="1"/>
  <c r="R187" i="1"/>
  <c r="R235" i="1"/>
  <c r="S443" i="1"/>
  <c r="R363" i="1"/>
  <c r="U147" i="1"/>
  <c r="U148" i="1" s="1"/>
  <c r="U140" i="1"/>
  <c r="S459" i="1"/>
  <c r="S235" i="1"/>
  <c r="S171" i="1"/>
  <c r="R611" i="1"/>
  <c r="T563" i="1"/>
  <c r="T67" i="1"/>
  <c r="U28" i="1"/>
  <c r="U572" i="1"/>
  <c r="U268" i="1"/>
  <c r="Z115" i="1" l="1"/>
  <c r="Z211" i="1"/>
  <c r="Z307" i="1"/>
  <c r="Z403" i="1"/>
  <c r="Z59" i="1"/>
  <c r="Z155" i="1"/>
  <c r="Z251" i="1"/>
  <c r="Z347" i="1"/>
  <c r="Z443" i="1"/>
  <c r="Z99" i="1"/>
  <c r="Z195" i="1"/>
  <c r="Z291" i="1"/>
  <c r="Z387" i="1"/>
  <c r="Z483" i="1"/>
  <c r="Z43" i="1"/>
  <c r="Z139" i="1"/>
  <c r="Z235" i="1"/>
  <c r="Z331" i="1"/>
  <c r="Z427" i="1"/>
  <c r="Z83" i="1"/>
  <c r="Z179" i="1"/>
  <c r="Z275" i="1"/>
  <c r="Z371" i="1"/>
  <c r="Z467" i="1"/>
  <c r="Z27" i="1"/>
  <c r="Z123" i="1"/>
  <c r="Z67" i="1"/>
  <c r="Z51" i="1"/>
  <c r="Z91" i="1"/>
  <c r="Z35" i="1"/>
  <c r="Z259" i="1"/>
  <c r="Z267" i="1"/>
  <c r="Z491" i="1"/>
  <c r="Z555" i="1"/>
  <c r="Z163" i="1"/>
  <c r="Z171" i="1"/>
  <c r="Z395" i="1"/>
  <c r="Z595" i="1"/>
  <c r="Z515" i="1"/>
  <c r="Z611" i="1"/>
  <c r="Z299" i="1"/>
  <c r="Z539" i="1"/>
  <c r="Z635" i="1"/>
  <c r="Z355" i="1"/>
  <c r="Z203" i="1"/>
  <c r="Z435" i="1"/>
  <c r="Z499" i="1"/>
  <c r="Z579" i="1"/>
  <c r="Z107" i="1"/>
  <c r="Z339" i="1"/>
  <c r="Z523" i="1"/>
  <c r="Z619" i="1"/>
  <c r="Z243" i="1"/>
  <c r="Z563" i="1"/>
  <c r="Z147" i="1"/>
  <c r="Z379" i="1"/>
  <c r="Z507" i="1"/>
  <c r="Z603" i="1"/>
  <c r="Z283" i="1"/>
  <c r="Z547" i="1"/>
  <c r="Z643" i="1"/>
  <c r="Z75" i="1"/>
  <c r="Z187" i="1"/>
  <c r="Z411" i="1"/>
  <c r="Z419" i="1"/>
  <c r="Z475" i="1"/>
  <c r="Z587" i="1"/>
  <c r="Z131" i="1"/>
  <c r="Z363" i="1"/>
  <c r="Z315" i="1"/>
  <c r="Z323" i="1"/>
  <c r="Z531" i="1"/>
  <c r="Z627" i="1"/>
  <c r="Z219" i="1"/>
  <c r="Z227" i="1"/>
  <c r="Z451" i="1"/>
  <c r="Z459" i="1"/>
  <c r="Z571" i="1"/>
  <c r="Y59" i="1"/>
  <c r="Y155" i="1"/>
  <c r="Y251" i="1"/>
  <c r="Y347" i="1"/>
  <c r="Y443" i="1"/>
  <c r="Y99" i="1"/>
  <c r="Y195" i="1"/>
  <c r="Y291" i="1"/>
  <c r="Y387" i="1"/>
  <c r="Y483" i="1"/>
  <c r="Y43" i="1"/>
  <c r="Y139" i="1"/>
  <c r="Y235" i="1"/>
  <c r="Y331" i="1"/>
  <c r="Y427" i="1"/>
  <c r="Y83" i="1"/>
  <c r="Y179" i="1"/>
  <c r="Y275" i="1"/>
  <c r="Y371" i="1"/>
  <c r="Y467" i="1"/>
  <c r="Y27" i="1"/>
  <c r="Y123" i="1"/>
  <c r="Y219" i="1"/>
  <c r="Y315" i="1"/>
  <c r="Y411" i="1"/>
  <c r="Y67" i="1"/>
  <c r="Y107" i="1"/>
  <c r="Y51" i="1"/>
  <c r="Y91" i="1"/>
  <c r="Y35" i="1"/>
  <c r="Y75" i="1"/>
  <c r="Y163" i="1"/>
  <c r="Y171" i="1"/>
  <c r="Y395" i="1"/>
  <c r="Y403" i="1"/>
  <c r="Y595" i="1"/>
  <c r="Y491" i="1"/>
  <c r="Y555" i="1"/>
  <c r="Y299" i="1"/>
  <c r="Y307" i="1"/>
  <c r="Y539" i="1"/>
  <c r="Y635" i="1"/>
  <c r="Y203" i="1"/>
  <c r="Y211" i="1"/>
  <c r="Y435" i="1"/>
  <c r="Y499" i="1"/>
  <c r="Y579" i="1"/>
  <c r="Y339" i="1"/>
  <c r="Y523" i="1"/>
  <c r="Y619" i="1"/>
  <c r="Y243" i="1"/>
  <c r="Y563" i="1"/>
  <c r="Y147" i="1"/>
  <c r="Y379" i="1"/>
  <c r="Y507" i="1"/>
  <c r="Y603" i="1"/>
  <c r="Y283" i="1"/>
  <c r="Y547" i="1"/>
  <c r="Y643" i="1"/>
  <c r="Y187" i="1"/>
  <c r="Y419" i="1"/>
  <c r="Y475" i="1"/>
  <c r="Y587" i="1"/>
  <c r="Y323" i="1"/>
  <c r="Y531" i="1"/>
  <c r="Y627" i="1"/>
  <c r="Y611" i="1"/>
  <c r="Y259" i="1"/>
  <c r="Y115" i="1"/>
  <c r="Y227" i="1"/>
  <c r="Y451" i="1"/>
  <c r="Y459" i="1"/>
  <c r="Y571" i="1"/>
  <c r="Y267" i="1"/>
  <c r="Y131" i="1"/>
  <c r="Y355" i="1"/>
  <c r="Y363" i="1"/>
  <c r="Y515" i="1"/>
  <c r="Z82" i="1"/>
  <c r="Z84" i="1"/>
  <c r="Z178" i="1"/>
  <c r="Z180" i="1"/>
  <c r="Z274" i="1"/>
  <c r="Z276" i="1"/>
  <c r="Z370" i="1"/>
  <c r="Z372" i="1"/>
  <c r="Z466" i="1"/>
  <c r="Z26" i="1"/>
  <c r="Z28" i="1"/>
  <c r="Z122" i="1"/>
  <c r="AF123" i="1" s="1"/>
  <c r="BG16" i="1" s="1"/>
  <c r="Z124" i="1"/>
  <c r="Z218" i="1"/>
  <c r="Z220" i="1"/>
  <c r="Z314" i="1"/>
  <c r="Z316" i="1"/>
  <c r="Z410" i="1"/>
  <c r="Z412" i="1"/>
  <c r="Z66" i="1"/>
  <c r="Z68" i="1"/>
  <c r="Z162" i="1"/>
  <c r="Z164" i="1"/>
  <c r="Z258" i="1"/>
  <c r="Z260" i="1"/>
  <c r="Z354" i="1"/>
  <c r="Z356" i="1"/>
  <c r="Z450" i="1"/>
  <c r="Z452" i="1"/>
  <c r="Z106" i="1"/>
  <c r="Z108" i="1"/>
  <c r="Z202" i="1"/>
  <c r="Z204" i="1"/>
  <c r="Z298" i="1"/>
  <c r="Z300" i="1"/>
  <c r="Z394" i="1"/>
  <c r="AF395" i="1" s="1"/>
  <c r="BG50" i="1" s="1"/>
  <c r="Z396" i="1"/>
  <c r="Z50" i="1"/>
  <c r="Z52" i="1"/>
  <c r="Z146" i="1"/>
  <c r="Z148" i="1"/>
  <c r="Z242" i="1"/>
  <c r="Z244" i="1"/>
  <c r="Z338" i="1"/>
  <c r="Z340" i="1"/>
  <c r="Z434" i="1"/>
  <c r="Z436" i="1"/>
  <c r="Z90" i="1"/>
  <c r="Z92" i="1"/>
  <c r="Z34" i="1"/>
  <c r="Z36" i="1"/>
  <c r="Z74" i="1"/>
  <c r="Z76" i="1"/>
  <c r="Z58" i="1"/>
  <c r="Z60" i="1"/>
  <c r="Z98" i="1"/>
  <c r="Z100" i="1"/>
  <c r="Z324" i="1"/>
  <c r="Z332" i="1"/>
  <c r="Z346" i="1"/>
  <c r="Z522" i="1"/>
  <c r="Z524" i="1"/>
  <c r="Z618" i="1"/>
  <c r="Z620" i="1"/>
  <c r="Z228" i="1"/>
  <c r="Z236" i="1"/>
  <c r="Z250" i="1"/>
  <c r="Z460" i="1"/>
  <c r="Z468" i="1"/>
  <c r="Z562" i="1"/>
  <c r="Z564" i="1"/>
  <c r="Z420" i="1"/>
  <c r="Z42" i="1"/>
  <c r="Z132" i="1"/>
  <c r="Z140" i="1"/>
  <c r="Z154" i="1"/>
  <c r="Z364" i="1"/>
  <c r="Z378" i="1"/>
  <c r="Z386" i="1"/>
  <c r="Z476" i="1"/>
  <c r="Z506" i="1"/>
  <c r="Z508" i="1"/>
  <c r="Z602" i="1"/>
  <c r="Z604" i="1"/>
  <c r="Z636" i="1"/>
  <c r="Z44" i="1"/>
  <c r="Z268" i="1"/>
  <c r="Z282" i="1"/>
  <c r="Z290" i="1"/>
  <c r="Z546" i="1"/>
  <c r="Z548" i="1"/>
  <c r="Z642" i="1"/>
  <c r="Z644" i="1"/>
  <c r="Z428" i="1"/>
  <c r="Z172" i="1"/>
  <c r="Z186" i="1"/>
  <c r="Z194" i="1"/>
  <c r="Z404" i="1"/>
  <c r="Z418" i="1"/>
  <c r="Z426" i="1"/>
  <c r="Z474" i="1"/>
  <c r="Z586" i="1"/>
  <c r="Z588" i="1"/>
  <c r="Z188" i="1"/>
  <c r="Z442" i="1"/>
  <c r="Z308" i="1"/>
  <c r="Z322" i="1"/>
  <c r="Z330" i="1"/>
  <c r="Z484" i="1"/>
  <c r="Z530" i="1"/>
  <c r="Z532" i="1"/>
  <c r="Z626" i="1"/>
  <c r="Z628" i="1"/>
  <c r="Z196" i="1"/>
  <c r="Z498" i="1"/>
  <c r="Z212" i="1"/>
  <c r="Z226" i="1"/>
  <c r="Z234" i="1"/>
  <c r="Z444" i="1"/>
  <c r="Z458" i="1"/>
  <c r="Z492" i="1"/>
  <c r="Z570" i="1"/>
  <c r="Z572" i="1"/>
  <c r="Z130" i="1"/>
  <c r="Z138" i="1"/>
  <c r="Z348" i="1"/>
  <c r="Z362" i="1"/>
  <c r="Z482" i="1"/>
  <c r="AF483" i="1" s="1"/>
  <c r="BG61" i="1" s="1"/>
  <c r="Z514" i="1"/>
  <c r="Z516" i="1"/>
  <c r="Z610" i="1"/>
  <c r="Z612" i="1"/>
  <c r="Z114" i="1"/>
  <c r="Z252" i="1"/>
  <c r="Z266" i="1"/>
  <c r="Z490" i="1"/>
  <c r="Z554" i="1"/>
  <c r="Z556" i="1"/>
  <c r="Z156" i="1"/>
  <c r="Z170" i="1"/>
  <c r="Z380" i="1"/>
  <c r="Z388" i="1"/>
  <c r="Z402" i="1"/>
  <c r="AF403" i="1" s="1"/>
  <c r="BG51" i="1" s="1"/>
  <c r="Z500" i="1"/>
  <c r="Z594" i="1"/>
  <c r="Z596" i="1"/>
  <c r="Z116" i="1"/>
  <c r="Z578" i="1"/>
  <c r="Z284" i="1"/>
  <c r="Z292" i="1"/>
  <c r="Z306" i="1"/>
  <c r="Z538" i="1"/>
  <c r="Z540" i="1"/>
  <c r="Z634" i="1"/>
  <c r="Z210" i="1"/>
  <c r="Z580" i="1"/>
  <c r="AA42" i="1"/>
  <c r="AA44" i="1"/>
  <c r="AA138" i="1"/>
  <c r="AA140" i="1"/>
  <c r="AA234" i="1"/>
  <c r="AA236" i="1"/>
  <c r="AA330" i="1"/>
  <c r="AA332" i="1"/>
  <c r="AA426" i="1"/>
  <c r="AA428" i="1"/>
  <c r="AA82" i="1"/>
  <c r="AA84" i="1"/>
  <c r="AA178" i="1"/>
  <c r="AA180" i="1"/>
  <c r="AA274" i="1"/>
  <c r="AA276" i="1"/>
  <c r="AA370" i="1"/>
  <c r="AA372" i="1"/>
  <c r="AA466" i="1"/>
  <c r="AA468" i="1"/>
  <c r="AA26" i="1"/>
  <c r="AA28" i="1"/>
  <c r="AA122" i="1"/>
  <c r="AA124" i="1"/>
  <c r="AA218" i="1"/>
  <c r="AA220" i="1"/>
  <c r="AA314" i="1"/>
  <c r="AA316" i="1"/>
  <c r="AA410" i="1"/>
  <c r="AA412" i="1"/>
  <c r="AA66" i="1"/>
  <c r="AA68" i="1"/>
  <c r="AA162" i="1"/>
  <c r="AA164" i="1"/>
  <c r="AA258" i="1"/>
  <c r="AA260" i="1"/>
  <c r="AA354" i="1"/>
  <c r="AA356" i="1"/>
  <c r="AA450" i="1"/>
  <c r="AA452" i="1"/>
  <c r="AA106" i="1"/>
  <c r="AA108" i="1"/>
  <c r="AA202" i="1"/>
  <c r="AA204" i="1"/>
  <c r="AA298" i="1"/>
  <c r="AA300" i="1"/>
  <c r="AA394" i="1"/>
  <c r="AA396" i="1"/>
  <c r="AA50" i="1"/>
  <c r="AA52" i="1"/>
  <c r="AA90" i="1"/>
  <c r="AA92" i="1"/>
  <c r="AA34" i="1"/>
  <c r="AA36" i="1"/>
  <c r="AA74" i="1"/>
  <c r="AA76" i="1"/>
  <c r="AA114" i="1"/>
  <c r="AA116" i="1"/>
  <c r="AA58" i="1"/>
  <c r="AA60" i="1"/>
  <c r="AA98" i="1"/>
  <c r="AA188" i="1"/>
  <c r="AA196" i="1"/>
  <c r="AA210" i="1"/>
  <c r="AA420" i="1"/>
  <c r="AA434" i="1"/>
  <c r="AA442" i="1"/>
  <c r="AA498" i="1"/>
  <c r="AA578" i="1"/>
  <c r="AA580" i="1"/>
  <c r="AA324" i="1"/>
  <c r="AA338" i="1"/>
  <c r="AA346" i="1"/>
  <c r="AA522" i="1"/>
  <c r="AA524" i="1"/>
  <c r="AA618" i="1"/>
  <c r="AA620" i="1"/>
  <c r="AA594" i="1"/>
  <c r="AA228" i="1"/>
  <c r="AA242" i="1"/>
  <c r="AA250" i="1"/>
  <c r="AA460" i="1"/>
  <c r="AA562" i="1"/>
  <c r="AA564" i="1"/>
  <c r="AA284" i="1"/>
  <c r="AA538" i="1"/>
  <c r="AA636" i="1"/>
  <c r="AA100" i="1"/>
  <c r="AA132" i="1"/>
  <c r="AA146" i="1"/>
  <c r="AA154" i="1"/>
  <c r="AA364" i="1"/>
  <c r="AA378" i="1"/>
  <c r="AA386" i="1"/>
  <c r="AA476" i="1"/>
  <c r="AA506" i="1"/>
  <c r="AA508" i="1"/>
  <c r="AA602" i="1"/>
  <c r="AA604" i="1"/>
  <c r="AA306" i="1"/>
  <c r="AA634" i="1"/>
  <c r="AA268" i="1"/>
  <c r="AA282" i="1"/>
  <c r="AA290" i="1"/>
  <c r="AA546" i="1"/>
  <c r="AA548" i="1"/>
  <c r="AA642" i="1"/>
  <c r="AA644" i="1"/>
  <c r="AA628" i="1"/>
  <c r="AA172" i="1"/>
  <c r="AA186" i="1"/>
  <c r="AA194" i="1"/>
  <c r="AA404" i="1"/>
  <c r="AA418" i="1"/>
  <c r="AA474" i="1"/>
  <c r="AA586" i="1"/>
  <c r="AA588" i="1"/>
  <c r="AA308" i="1"/>
  <c r="AA322" i="1"/>
  <c r="AA484" i="1"/>
  <c r="AA530" i="1"/>
  <c r="AA532" i="1"/>
  <c r="AA626" i="1"/>
  <c r="AA596" i="1"/>
  <c r="AA212" i="1"/>
  <c r="AA226" i="1"/>
  <c r="AA436" i="1"/>
  <c r="AA444" i="1"/>
  <c r="AA458" i="1"/>
  <c r="AA492" i="1"/>
  <c r="AA570" i="1"/>
  <c r="AA572" i="1"/>
  <c r="AA292" i="1"/>
  <c r="AA540" i="1"/>
  <c r="AA130" i="1"/>
  <c r="AA340" i="1"/>
  <c r="AA348" i="1"/>
  <c r="AA362" i="1"/>
  <c r="AA482" i="1"/>
  <c r="AA514" i="1"/>
  <c r="AA516" i="1"/>
  <c r="AA610" i="1"/>
  <c r="AA612" i="1"/>
  <c r="AA244" i="1"/>
  <c r="AA252" i="1"/>
  <c r="AA266" i="1"/>
  <c r="AA490" i="1"/>
  <c r="AA554" i="1"/>
  <c r="AA556" i="1"/>
  <c r="AA148" i="1"/>
  <c r="AA156" i="1"/>
  <c r="AA170" i="1"/>
  <c r="AA380" i="1"/>
  <c r="AA388" i="1"/>
  <c r="AA402" i="1"/>
  <c r="AA500" i="1"/>
  <c r="AB98" i="1"/>
  <c r="AB100" i="1"/>
  <c r="AB194" i="1"/>
  <c r="AB196" i="1"/>
  <c r="AB290" i="1"/>
  <c r="AB292" i="1"/>
  <c r="AB386" i="1"/>
  <c r="AB388" i="1"/>
  <c r="AB42" i="1"/>
  <c r="AB44" i="1"/>
  <c r="AB138" i="1"/>
  <c r="AB140" i="1"/>
  <c r="AB234" i="1"/>
  <c r="AB236" i="1"/>
  <c r="AB330" i="1"/>
  <c r="AB332" i="1"/>
  <c r="AB426" i="1"/>
  <c r="AB428" i="1"/>
  <c r="AB82" i="1"/>
  <c r="AB84" i="1"/>
  <c r="AB178" i="1"/>
  <c r="AB180" i="1"/>
  <c r="AB274" i="1"/>
  <c r="AB276" i="1"/>
  <c r="AB370" i="1"/>
  <c r="AB372" i="1"/>
  <c r="AB466" i="1"/>
  <c r="AB468" i="1"/>
  <c r="AB26" i="1"/>
  <c r="AB28" i="1"/>
  <c r="AB122" i="1"/>
  <c r="AB124" i="1"/>
  <c r="AB218" i="1"/>
  <c r="AB220" i="1"/>
  <c r="AB314" i="1"/>
  <c r="AB316" i="1"/>
  <c r="AB410" i="1"/>
  <c r="AB412" i="1"/>
  <c r="AB66" i="1"/>
  <c r="AB68" i="1"/>
  <c r="AB162" i="1"/>
  <c r="AB164" i="1"/>
  <c r="AB258" i="1"/>
  <c r="AB260" i="1"/>
  <c r="AB354" i="1"/>
  <c r="AB356" i="1"/>
  <c r="AB450" i="1"/>
  <c r="AB452" i="1"/>
  <c r="AB106" i="1"/>
  <c r="AB108" i="1"/>
  <c r="AB50" i="1"/>
  <c r="AB52" i="1"/>
  <c r="AB90" i="1"/>
  <c r="AB92" i="1"/>
  <c r="AB34" i="1"/>
  <c r="AB36" i="1"/>
  <c r="AB74" i="1"/>
  <c r="AB76" i="1"/>
  <c r="AB114" i="1"/>
  <c r="AB116" i="1"/>
  <c r="AB284" i="1"/>
  <c r="AB298" i="1"/>
  <c r="AB306" i="1"/>
  <c r="AB538" i="1"/>
  <c r="AB540" i="1"/>
  <c r="AB634" i="1"/>
  <c r="AB636" i="1"/>
  <c r="AB148" i="1"/>
  <c r="AB402" i="1"/>
  <c r="AB188" i="1"/>
  <c r="AB202" i="1"/>
  <c r="AB210" i="1"/>
  <c r="AB420" i="1"/>
  <c r="AB434" i="1"/>
  <c r="AB442" i="1"/>
  <c r="AB498" i="1"/>
  <c r="AB578" i="1"/>
  <c r="AB580" i="1"/>
  <c r="AB156" i="1"/>
  <c r="AB324" i="1"/>
  <c r="AB338" i="1"/>
  <c r="AB346" i="1"/>
  <c r="AB522" i="1"/>
  <c r="AB524" i="1"/>
  <c r="AB618" i="1"/>
  <c r="AB620" i="1"/>
  <c r="AB170" i="1"/>
  <c r="AB596" i="1"/>
  <c r="AB228" i="1"/>
  <c r="AB242" i="1"/>
  <c r="AB250" i="1"/>
  <c r="AB460" i="1"/>
  <c r="AB562" i="1"/>
  <c r="AB564" i="1"/>
  <c r="AB594" i="1"/>
  <c r="AB132" i="1"/>
  <c r="AB146" i="1"/>
  <c r="AB154" i="1"/>
  <c r="AB364" i="1"/>
  <c r="AB378" i="1"/>
  <c r="AB476" i="1"/>
  <c r="AB506" i="1"/>
  <c r="AB508" i="1"/>
  <c r="AB602" i="1"/>
  <c r="AB604" i="1"/>
  <c r="AB58" i="1"/>
  <c r="AB268" i="1"/>
  <c r="AB282" i="1"/>
  <c r="AB546" i="1"/>
  <c r="AB548" i="1"/>
  <c r="AB642" i="1"/>
  <c r="AB644" i="1"/>
  <c r="AB60" i="1"/>
  <c r="AB172" i="1"/>
  <c r="AB186" i="1"/>
  <c r="AB396" i="1"/>
  <c r="AB404" i="1"/>
  <c r="AB418" i="1"/>
  <c r="AB474" i="1"/>
  <c r="AB586" i="1"/>
  <c r="AB588" i="1"/>
  <c r="AB300" i="1"/>
  <c r="AB308" i="1"/>
  <c r="AB322" i="1"/>
  <c r="AB484" i="1"/>
  <c r="AB530" i="1"/>
  <c r="AB532" i="1"/>
  <c r="AB626" i="1"/>
  <c r="AB628" i="1"/>
  <c r="AB394" i="1"/>
  <c r="AB204" i="1"/>
  <c r="AB212" i="1"/>
  <c r="AB226" i="1"/>
  <c r="AB436" i="1"/>
  <c r="AB444" i="1"/>
  <c r="AB458" i="1"/>
  <c r="AB492" i="1"/>
  <c r="AB570" i="1"/>
  <c r="AB572" i="1"/>
  <c r="AB130" i="1"/>
  <c r="AB340" i="1"/>
  <c r="AB348" i="1"/>
  <c r="AB362" i="1"/>
  <c r="AB482" i="1"/>
  <c r="AB514" i="1"/>
  <c r="AB516" i="1"/>
  <c r="AB610" i="1"/>
  <c r="AB612" i="1"/>
  <c r="AB380" i="1"/>
  <c r="AB244" i="1"/>
  <c r="AB252" i="1"/>
  <c r="AB266" i="1"/>
  <c r="AB490" i="1"/>
  <c r="AB554" i="1"/>
  <c r="AB556" i="1"/>
  <c r="AB500" i="1"/>
  <c r="Y26" i="1"/>
  <c r="Y28" i="1"/>
  <c r="Y122" i="1"/>
  <c r="Y124" i="1"/>
  <c r="Y218" i="1"/>
  <c r="Y220" i="1"/>
  <c r="Y314" i="1"/>
  <c r="Y316" i="1"/>
  <c r="Y410" i="1"/>
  <c r="Y412" i="1"/>
  <c r="Y66" i="1"/>
  <c r="Y68" i="1"/>
  <c r="Y162" i="1"/>
  <c r="Y164" i="1"/>
  <c r="Y258" i="1"/>
  <c r="Y260" i="1"/>
  <c r="Y354" i="1"/>
  <c r="Y356" i="1"/>
  <c r="Y450" i="1"/>
  <c r="Y452" i="1"/>
  <c r="Y106" i="1"/>
  <c r="Y108" i="1"/>
  <c r="Y202" i="1"/>
  <c r="Y204" i="1"/>
  <c r="Y298" i="1"/>
  <c r="Y300" i="1"/>
  <c r="Y394" i="1"/>
  <c r="Y396" i="1"/>
  <c r="Y490" i="1"/>
  <c r="Y492" i="1"/>
  <c r="Y50" i="1"/>
  <c r="Y52" i="1"/>
  <c r="Y146" i="1"/>
  <c r="Y148" i="1"/>
  <c r="Y242" i="1"/>
  <c r="Y244" i="1"/>
  <c r="Y338" i="1"/>
  <c r="Y340" i="1"/>
  <c r="Y434" i="1"/>
  <c r="Y436" i="1"/>
  <c r="Y90" i="1"/>
  <c r="Y92" i="1"/>
  <c r="Y186" i="1"/>
  <c r="Y188" i="1"/>
  <c r="Y282" i="1"/>
  <c r="Y284" i="1"/>
  <c r="Y378" i="1"/>
  <c r="Y380" i="1"/>
  <c r="Y34" i="1"/>
  <c r="Y36" i="1"/>
  <c r="Y74" i="1"/>
  <c r="Y76" i="1"/>
  <c r="Y58" i="1"/>
  <c r="Y60" i="1"/>
  <c r="Y98" i="1"/>
  <c r="Y100" i="1"/>
  <c r="Y42" i="1"/>
  <c r="Y44" i="1"/>
  <c r="Y228" i="1"/>
  <c r="Y236" i="1"/>
  <c r="Y250" i="1"/>
  <c r="Y460" i="1"/>
  <c r="Y468" i="1"/>
  <c r="Y562" i="1"/>
  <c r="Y564" i="1"/>
  <c r="Y612" i="1"/>
  <c r="Y324" i="1"/>
  <c r="Y132" i="1"/>
  <c r="Y140" i="1"/>
  <c r="Y154" i="1"/>
  <c r="Y364" i="1"/>
  <c r="Y372" i="1"/>
  <c r="Y386" i="1"/>
  <c r="Y476" i="1"/>
  <c r="Y506" i="1"/>
  <c r="Y508" i="1"/>
  <c r="Y602" i="1"/>
  <c r="Y604" i="1"/>
  <c r="Y332" i="1"/>
  <c r="Y268" i="1"/>
  <c r="Y276" i="1"/>
  <c r="Y290" i="1"/>
  <c r="Y546" i="1"/>
  <c r="Y548" i="1"/>
  <c r="Y642" i="1"/>
  <c r="Y644" i="1"/>
  <c r="Y172" i="1"/>
  <c r="Y180" i="1"/>
  <c r="Y194" i="1"/>
  <c r="Y404" i="1"/>
  <c r="Y418" i="1"/>
  <c r="Y426" i="1"/>
  <c r="Y474" i="1"/>
  <c r="Y586" i="1"/>
  <c r="Y588" i="1"/>
  <c r="Y522" i="1"/>
  <c r="Y308" i="1"/>
  <c r="Y322" i="1"/>
  <c r="Y330" i="1"/>
  <c r="Y484" i="1"/>
  <c r="Y530" i="1"/>
  <c r="Y532" i="1"/>
  <c r="Y626" i="1"/>
  <c r="Y628" i="1"/>
  <c r="Y346" i="1"/>
  <c r="Y618" i="1"/>
  <c r="Y212" i="1"/>
  <c r="Y226" i="1"/>
  <c r="Y234" i="1"/>
  <c r="Y444" i="1"/>
  <c r="Y458" i="1"/>
  <c r="Y466" i="1"/>
  <c r="Y570" i="1"/>
  <c r="Y572" i="1"/>
  <c r="Y130" i="1"/>
  <c r="Y138" i="1"/>
  <c r="Y348" i="1"/>
  <c r="Y362" i="1"/>
  <c r="Y370" i="1"/>
  <c r="Y482" i="1"/>
  <c r="Y514" i="1"/>
  <c r="Y516" i="1"/>
  <c r="Y610" i="1"/>
  <c r="Y114" i="1"/>
  <c r="Y252" i="1"/>
  <c r="Y266" i="1"/>
  <c r="Y274" i="1"/>
  <c r="Y554" i="1"/>
  <c r="Y556" i="1"/>
  <c r="Y156" i="1"/>
  <c r="Y170" i="1"/>
  <c r="Y178" i="1"/>
  <c r="Y388" i="1"/>
  <c r="Y402" i="1"/>
  <c r="Y500" i="1"/>
  <c r="Y594" i="1"/>
  <c r="Y596" i="1"/>
  <c r="Y620" i="1"/>
  <c r="Y82" i="1"/>
  <c r="Y292" i="1"/>
  <c r="Y306" i="1"/>
  <c r="Y538" i="1"/>
  <c r="Y540" i="1"/>
  <c r="Y634" i="1"/>
  <c r="AE635" i="1" s="1"/>
  <c r="BF80" i="1" s="1"/>
  <c r="Y636" i="1"/>
  <c r="Y524" i="1"/>
  <c r="Y84" i="1"/>
  <c r="Y116" i="1"/>
  <c r="Y196" i="1"/>
  <c r="Y210" i="1"/>
  <c r="Y420" i="1"/>
  <c r="Y428" i="1"/>
  <c r="Y442" i="1"/>
  <c r="Y498" i="1"/>
  <c r="Y578" i="1"/>
  <c r="Y580" i="1"/>
  <c r="AA75" i="1"/>
  <c r="AA171" i="1"/>
  <c r="AA267" i="1"/>
  <c r="AA363" i="1"/>
  <c r="AA459" i="1"/>
  <c r="AA115" i="1"/>
  <c r="AA211" i="1"/>
  <c r="AA307" i="1"/>
  <c r="AA403" i="1"/>
  <c r="AA499" i="1"/>
  <c r="AA59" i="1"/>
  <c r="AA155" i="1"/>
  <c r="AA251" i="1"/>
  <c r="AA347" i="1"/>
  <c r="AA443" i="1"/>
  <c r="AA99" i="1"/>
  <c r="AA195" i="1"/>
  <c r="AA291" i="1"/>
  <c r="AA387" i="1"/>
  <c r="AA43" i="1"/>
  <c r="AA139" i="1"/>
  <c r="AA235" i="1"/>
  <c r="AA331" i="1"/>
  <c r="AA427" i="1"/>
  <c r="AA83" i="1"/>
  <c r="AA27" i="1"/>
  <c r="AA67" i="1"/>
  <c r="AA51" i="1"/>
  <c r="AA91" i="1"/>
  <c r="AA131" i="1"/>
  <c r="AA355" i="1"/>
  <c r="AA515" i="1"/>
  <c r="AA611" i="1"/>
  <c r="AA35" i="1"/>
  <c r="AA123" i="1"/>
  <c r="AA259" i="1"/>
  <c r="AA491" i="1"/>
  <c r="AA555" i="1"/>
  <c r="AA163" i="1"/>
  <c r="AA395" i="1"/>
  <c r="AA595" i="1"/>
  <c r="AA227" i="1"/>
  <c r="AA451" i="1"/>
  <c r="AA571" i="1"/>
  <c r="AA299" i="1"/>
  <c r="AA539" i="1"/>
  <c r="AA635" i="1"/>
  <c r="AA219" i="1"/>
  <c r="AA203" i="1"/>
  <c r="AA435" i="1"/>
  <c r="AA579" i="1"/>
  <c r="AA107" i="1"/>
  <c r="AA339" i="1"/>
  <c r="AA523" i="1"/>
  <c r="AA619" i="1"/>
  <c r="AA243" i="1"/>
  <c r="AA467" i="1"/>
  <c r="AA563" i="1"/>
  <c r="AA147" i="1"/>
  <c r="AA371" i="1"/>
  <c r="AA379" i="1"/>
  <c r="AA507" i="1"/>
  <c r="AA603" i="1"/>
  <c r="AA275" i="1"/>
  <c r="AA283" i="1"/>
  <c r="AA547" i="1"/>
  <c r="AA643" i="1"/>
  <c r="AA179" i="1"/>
  <c r="AA187" i="1"/>
  <c r="AA411" i="1"/>
  <c r="AA419" i="1"/>
  <c r="AA475" i="1"/>
  <c r="AA587" i="1"/>
  <c r="AA627" i="1"/>
  <c r="AA315" i="1"/>
  <c r="AA323" i="1"/>
  <c r="AA483" i="1"/>
  <c r="AA531" i="1"/>
  <c r="AB35" i="1"/>
  <c r="AB131" i="1"/>
  <c r="AB227" i="1"/>
  <c r="AB323" i="1"/>
  <c r="AB419" i="1"/>
  <c r="AB75" i="1"/>
  <c r="AB171" i="1"/>
  <c r="AB267" i="1"/>
  <c r="AB363" i="1"/>
  <c r="AB459" i="1"/>
  <c r="AB115" i="1"/>
  <c r="AB211" i="1"/>
  <c r="AB307" i="1"/>
  <c r="AB403" i="1"/>
  <c r="AB499" i="1"/>
  <c r="AB59" i="1"/>
  <c r="AB155" i="1"/>
  <c r="AB251" i="1"/>
  <c r="AB347" i="1"/>
  <c r="AB443" i="1"/>
  <c r="AB99" i="1"/>
  <c r="AB195" i="1"/>
  <c r="AB291" i="1"/>
  <c r="AB387" i="1"/>
  <c r="AB43" i="1"/>
  <c r="AB83" i="1"/>
  <c r="AB27" i="1"/>
  <c r="AB67" i="1"/>
  <c r="AB107" i="1"/>
  <c r="AB51" i="1"/>
  <c r="AB219" i="1"/>
  <c r="AB451" i="1"/>
  <c r="AB571" i="1"/>
  <c r="AB587" i="1"/>
  <c r="AB355" i="1"/>
  <c r="AB515" i="1"/>
  <c r="AB611" i="1"/>
  <c r="AB619" i="1"/>
  <c r="AB123" i="1"/>
  <c r="AB259" i="1"/>
  <c r="AB491" i="1"/>
  <c r="AB555" i="1"/>
  <c r="AB315" i="1"/>
  <c r="AB163" i="1"/>
  <c r="AB395" i="1"/>
  <c r="AB595" i="1"/>
  <c r="AB483" i="1"/>
  <c r="AB299" i="1"/>
  <c r="AB539" i="1"/>
  <c r="AB635" i="1"/>
  <c r="AB531" i="1"/>
  <c r="AB203" i="1"/>
  <c r="AB427" i="1"/>
  <c r="AB435" i="1"/>
  <c r="AB579" i="1"/>
  <c r="AB627" i="1"/>
  <c r="AB331" i="1"/>
  <c r="AB339" i="1"/>
  <c r="AB523" i="1"/>
  <c r="AB235" i="1"/>
  <c r="AB243" i="1"/>
  <c r="AB467" i="1"/>
  <c r="AB563" i="1"/>
  <c r="AB91" i="1"/>
  <c r="AB139" i="1"/>
  <c r="AB147" i="1"/>
  <c r="AB371" i="1"/>
  <c r="AB379" i="1"/>
  <c r="AB507" i="1"/>
  <c r="AB603" i="1"/>
  <c r="AB275" i="1"/>
  <c r="AB283" i="1"/>
  <c r="AB547" i="1"/>
  <c r="AB643" i="1"/>
  <c r="AB179" i="1"/>
  <c r="AB187" i="1"/>
  <c r="AB411" i="1"/>
  <c r="AB475" i="1"/>
  <c r="Y18" i="1"/>
  <c r="Y20" i="1"/>
  <c r="Z18" i="1"/>
  <c r="Z20" i="1"/>
  <c r="AA18" i="1"/>
  <c r="AA20" i="1"/>
  <c r="AA11" i="1"/>
  <c r="AA19" i="1"/>
  <c r="Z11" i="1"/>
  <c r="Z19" i="1"/>
  <c r="AB18" i="1"/>
  <c r="AB20" i="1"/>
  <c r="Y11" i="1"/>
  <c r="Y19" i="1"/>
  <c r="AB11" i="1"/>
  <c r="AB19" i="1"/>
  <c r="AB10" i="1"/>
  <c r="AB12" i="1"/>
  <c r="AA10" i="1"/>
  <c r="AA12" i="1"/>
  <c r="Y10" i="1"/>
  <c r="Y12" i="1"/>
  <c r="Z10" i="1"/>
  <c r="Z12" i="1"/>
  <c r="U60" i="1"/>
  <c r="U188" i="1"/>
  <c r="U420" i="1"/>
  <c r="U436" i="1"/>
  <c r="U244" i="1"/>
  <c r="U428" i="1"/>
  <c r="U260" i="1"/>
  <c r="U556" i="1"/>
  <c r="U468" i="1"/>
  <c r="U612" i="1"/>
  <c r="U92" i="1"/>
  <c r="U636" i="1"/>
  <c r="U644" i="1"/>
  <c r="U500" i="1"/>
  <c r="U564" i="1"/>
  <c r="U628" i="1"/>
  <c r="U620" i="1"/>
  <c r="U372" i="1"/>
  <c r="U116" i="1"/>
  <c r="U604" i="1"/>
  <c r="U76" i="1"/>
  <c r="U364" i="1"/>
  <c r="U220" i="1"/>
  <c r="U396" i="1"/>
  <c r="U84" i="1"/>
  <c r="U548" i="1"/>
  <c r="U228" i="1"/>
  <c r="U172" i="1"/>
  <c r="U204" i="1"/>
  <c r="U180" i="1"/>
  <c r="U164" i="1"/>
  <c r="U252" i="1"/>
  <c r="U444" i="1"/>
  <c r="U20" i="1"/>
  <c r="U356" i="1"/>
  <c r="U36" i="1"/>
  <c r="U292" i="1"/>
  <c r="U388" i="1"/>
  <c r="U516" i="1"/>
  <c r="U68" i="1"/>
  <c r="U580" i="1"/>
  <c r="U508" i="1"/>
  <c r="U452" i="1"/>
  <c r="U340" i="1"/>
  <c r="U460" i="1"/>
  <c r="U236" i="1"/>
  <c r="AE475" i="1" l="1"/>
  <c r="BF60" i="1" s="1"/>
  <c r="AF635" i="1"/>
  <c r="BG80" i="1" s="1"/>
  <c r="AF323" i="1"/>
  <c r="BG41" i="1" s="1"/>
  <c r="AF251" i="1"/>
  <c r="BG32" i="1" s="1"/>
  <c r="AF235" i="1"/>
  <c r="BG30" i="1" s="1"/>
  <c r="AF211" i="1"/>
  <c r="BG27" i="1" s="1"/>
  <c r="AF139" i="1"/>
  <c r="BG18" i="1" s="1"/>
  <c r="AE499" i="1"/>
  <c r="BF63" i="1" s="1"/>
  <c r="AE171" i="1"/>
  <c r="BF22" i="1" s="1"/>
  <c r="AE619" i="1"/>
  <c r="BF78" i="1" s="1"/>
  <c r="AG251" i="1"/>
  <c r="BH32" i="1" s="1"/>
  <c r="AH363" i="1"/>
  <c r="BI46" i="1" s="1"/>
  <c r="AF227" i="1"/>
  <c r="BG29" i="1" s="1"/>
  <c r="AH595" i="1"/>
  <c r="BI75" i="1" s="1"/>
  <c r="AE291" i="1"/>
  <c r="BF37" i="1" s="1"/>
  <c r="AG171" i="1"/>
  <c r="BH22" i="1" s="1"/>
  <c r="AE467" i="1"/>
  <c r="BF59" i="1" s="1"/>
  <c r="AH395" i="1"/>
  <c r="BI50" i="1" s="1"/>
  <c r="AG323" i="1"/>
  <c r="BH41" i="1" s="1"/>
  <c r="AG403" i="1"/>
  <c r="BH51" i="1" s="1"/>
  <c r="AE459" i="1"/>
  <c r="BF58" i="1" s="1"/>
  <c r="AE163" i="1"/>
  <c r="BF21" i="1" s="1"/>
  <c r="AE27" i="1"/>
  <c r="BF4" i="1" s="1"/>
  <c r="AF595" i="1"/>
  <c r="BG75" i="1" s="1"/>
  <c r="AE179" i="1"/>
  <c r="BF23" i="1" s="1"/>
  <c r="AE483" i="1"/>
  <c r="BF61" i="1" s="1"/>
  <c r="AE227" i="1"/>
  <c r="BF29" i="1" s="1"/>
  <c r="AE523" i="1"/>
  <c r="BF66" i="1" s="1"/>
  <c r="AH483" i="1"/>
  <c r="BI61" i="1" s="1"/>
  <c r="AH587" i="1"/>
  <c r="BI74" i="1" s="1"/>
  <c r="AH283" i="1"/>
  <c r="BI36" i="1" s="1"/>
  <c r="AG507" i="1"/>
  <c r="BH64" i="1" s="1"/>
  <c r="AG339" i="1"/>
  <c r="BH43" i="1" s="1"/>
  <c r="AF459" i="1"/>
  <c r="BG58" i="1" s="1"/>
  <c r="AF331" i="1"/>
  <c r="BG42" i="1" s="1"/>
  <c r="AF187" i="1"/>
  <c r="BG24" i="1" s="1"/>
  <c r="AF347" i="1"/>
  <c r="BG44" i="1" s="1"/>
  <c r="AF91" i="1"/>
  <c r="BG12" i="1" s="1"/>
  <c r="AF259" i="1"/>
  <c r="BG33" i="1" s="1"/>
  <c r="AE267" i="1"/>
  <c r="BF34" i="1" s="1"/>
  <c r="AH571" i="1"/>
  <c r="BI72" i="1" s="1"/>
  <c r="AF587" i="1"/>
  <c r="BG74" i="1" s="1"/>
  <c r="AF59" i="1"/>
  <c r="BG8" i="1" s="1"/>
  <c r="AF243" i="1"/>
  <c r="BG31" i="1" s="1"/>
  <c r="AF107" i="1"/>
  <c r="BG14" i="1" s="1"/>
  <c r="AF411" i="1"/>
  <c r="BG52" i="1" s="1"/>
  <c r="AG11" i="1"/>
  <c r="BH2" i="1" s="1"/>
  <c r="AE187" i="1"/>
  <c r="BF24" i="1" s="1"/>
  <c r="AH507" i="1"/>
  <c r="BI64" i="1" s="1"/>
  <c r="AG435" i="1"/>
  <c r="BH55" i="1" s="1"/>
  <c r="AH379" i="1"/>
  <c r="BI48" i="1" s="1"/>
  <c r="AG555" i="1"/>
  <c r="BH70" i="1" s="1"/>
  <c r="AF131" i="1"/>
  <c r="BG17" i="1" s="1"/>
  <c r="AF627" i="1"/>
  <c r="BG79" i="1" s="1"/>
  <c r="AF75" i="1"/>
  <c r="BG10" i="1" s="1"/>
  <c r="AF147" i="1"/>
  <c r="BG19" i="1" s="1"/>
  <c r="AF451" i="1"/>
  <c r="BG57" i="1" s="1"/>
  <c r="AE547" i="1"/>
  <c r="BF69" i="1" s="1"/>
  <c r="AH139" i="1"/>
  <c r="BI18" i="1" s="1"/>
  <c r="AG123" i="1"/>
  <c r="BH16" i="1" s="1"/>
  <c r="AH347" i="1"/>
  <c r="BI44" i="1" s="1"/>
  <c r="AF299" i="1"/>
  <c r="BG38" i="1" s="1"/>
  <c r="AE107" i="1"/>
  <c r="BF14" i="1" s="1"/>
  <c r="AH179" i="1"/>
  <c r="BI23" i="1" s="1"/>
  <c r="AG579" i="1"/>
  <c r="BH73" i="1" s="1"/>
  <c r="AE555" i="1"/>
  <c r="BF70" i="1" s="1"/>
  <c r="AE139" i="1"/>
  <c r="BF18" i="1" s="1"/>
  <c r="AE427" i="1"/>
  <c r="BF54" i="1" s="1"/>
  <c r="AH267" i="1"/>
  <c r="BI34" i="1" s="1"/>
  <c r="AH131" i="1"/>
  <c r="BI17" i="1" s="1"/>
  <c r="AH627" i="1"/>
  <c r="BI79" i="1" s="1"/>
  <c r="AH603" i="1"/>
  <c r="BI76" i="1" s="1"/>
  <c r="AG515" i="1"/>
  <c r="BH65" i="1" s="1"/>
  <c r="AG587" i="1"/>
  <c r="BH74" i="1" s="1"/>
  <c r="AG291" i="1"/>
  <c r="BH37" i="1" s="1"/>
  <c r="AG243" i="1"/>
  <c r="BH31" i="1" s="1"/>
  <c r="AG499" i="1"/>
  <c r="BH63" i="1" s="1"/>
  <c r="AF539" i="1"/>
  <c r="BG68" i="1" s="1"/>
  <c r="AF171" i="1"/>
  <c r="BG22" i="1" s="1"/>
  <c r="AF643" i="1"/>
  <c r="BG81" i="1" s="1"/>
  <c r="AF99" i="1"/>
  <c r="BG13" i="1" s="1"/>
  <c r="AF339" i="1"/>
  <c r="BG43" i="1" s="1"/>
  <c r="AF203" i="1"/>
  <c r="BG26" i="1" s="1"/>
  <c r="AF67" i="1"/>
  <c r="BG9" i="1" s="1"/>
  <c r="AH315" i="1"/>
  <c r="BI40" i="1" s="1"/>
  <c r="AG59" i="1"/>
  <c r="BH8" i="1" s="1"/>
  <c r="AF611" i="1"/>
  <c r="BG77" i="1" s="1"/>
  <c r="AH555" i="1"/>
  <c r="BI70" i="1" s="1"/>
  <c r="AG387" i="1"/>
  <c r="BH49" i="1" s="1"/>
  <c r="AE11" i="1"/>
  <c r="BF2" i="1" s="1"/>
  <c r="AE443" i="1"/>
  <c r="BF56" i="1" s="1"/>
  <c r="AH403" i="1"/>
  <c r="BI51" i="1" s="1"/>
  <c r="AG459" i="1"/>
  <c r="BH58" i="1" s="1"/>
  <c r="AG115" i="1"/>
  <c r="BH15" i="1" s="1"/>
  <c r="AE83" i="1"/>
  <c r="BF11" i="1" s="1"/>
  <c r="AE275" i="1"/>
  <c r="BF35" i="1" s="1"/>
  <c r="AE131" i="1"/>
  <c r="BF17" i="1" s="1"/>
  <c r="AE627" i="1"/>
  <c r="BF79" i="1" s="1"/>
  <c r="AE419" i="1"/>
  <c r="BF53" i="1" s="1"/>
  <c r="AE99" i="1"/>
  <c r="BF13" i="1" s="1"/>
  <c r="AE51" i="1"/>
  <c r="BF7" i="1" s="1"/>
  <c r="AE451" i="1"/>
  <c r="BF57" i="1" s="1"/>
  <c r="AE315" i="1"/>
  <c r="BF40" i="1" s="1"/>
  <c r="AH187" i="1"/>
  <c r="BI24" i="1" s="1"/>
  <c r="AH251" i="1"/>
  <c r="BI32" i="1" s="1"/>
  <c r="AH35" i="1"/>
  <c r="BI5" i="1" s="1"/>
  <c r="AH259" i="1"/>
  <c r="BI33" i="1" s="1"/>
  <c r="AH123" i="1"/>
  <c r="BI16" i="1" s="1"/>
  <c r="AH83" i="1"/>
  <c r="BI11" i="1" s="1"/>
  <c r="AH387" i="1"/>
  <c r="BI49" i="1" s="1"/>
  <c r="AG483" i="1"/>
  <c r="BH61" i="1" s="1"/>
  <c r="AG475" i="1"/>
  <c r="BH60" i="1" s="1"/>
  <c r="AG283" i="1"/>
  <c r="BH36" i="1" s="1"/>
  <c r="AG155" i="1"/>
  <c r="BH20" i="1" s="1"/>
  <c r="AG443" i="1"/>
  <c r="BH56" i="1" s="1"/>
  <c r="AG75" i="1"/>
  <c r="BH10" i="1" s="1"/>
  <c r="AG203" i="1"/>
  <c r="BH26" i="1" s="1"/>
  <c r="AG67" i="1"/>
  <c r="BH9" i="1" s="1"/>
  <c r="AG467" i="1"/>
  <c r="BH59" i="1" s="1"/>
  <c r="AG331" i="1"/>
  <c r="BH42" i="1" s="1"/>
  <c r="AF307" i="1"/>
  <c r="BG39" i="1" s="1"/>
  <c r="AF363" i="1"/>
  <c r="BG46" i="1" s="1"/>
  <c r="AF499" i="1"/>
  <c r="BG63" i="1" s="1"/>
  <c r="AF387" i="1"/>
  <c r="BG49" i="1" s="1"/>
  <c r="AF371" i="1"/>
  <c r="BG47" i="1" s="1"/>
  <c r="AE579" i="1"/>
  <c r="BF73" i="1" s="1"/>
  <c r="AE67" i="1"/>
  <c r="BF9" i="1" s="1"/>
  <c r="AH451" i="1"/>
  <c r="BI57" i="1" s="1"/>
  <c r="AG563" i="1"/>
  <c r="BH71" i="1" s="1"/>
  <c r="AH59" i="1"/>
  <c r="BI8" i="1" s="1"/>
  <c r="AF435" i="1"/>
  <c r="BG55" i="1" s="1"/>
  <c r="AE411" i="1"/>
  <c r="BF52" i="1" s="1"/>
  <c r="AH75" i="1"/>
  <c r="BI10" i="1" s="1"/>
  <c r="AG547" i="1"/>
  <c r="BH69" i="1" s="1"/>
  <c r="AG27" i="1"/>
  <c r="BH4" i="1" s="1"/>
  <c r="AH531" i="1"/>
  <c r="BI67" i="1" s="1"/>
  <c r="AH243" i="1"/>
  <c r="BI31" i="1" s="1"/>
  <c r="AH635" i="1"/>
  <c r="BI80" i="1" s="1"/>
  <c r="AG363" i="1"/>
  <c r="BH46" i="1" s="1"/>
  <c r="AG227" i="1"/>
  <c r="BH29" i="1" s="1"/>
  <c r="AG419" i="1"/>
  <c r="BH53" i="1" s="1"/>
  <c r="AG147" i="1"/>
  <c r="BH19" i="1" s="1"/>
  <c r="AG595" i="1"/>
  <c r="BH75" i="1" s="1"/>
  <c r="AF547" i="1"/>
  <c r="BG69" i="1" s="1"/>
  <c r="AF379" i="1"/>
  <c r="BG48" i="1" s="1"/>
  <c r="AH115" i="1"/>
  <c r="BI15" i="1" s="1"/>
  <c r="AG395" i="1"/>
  <c r="BH50" i="1" s="1"/>
  <c r="AF603" i="1"/>
  <c r="BG76" i="1" s="1"/>
  <c r="AE539" i="1"/>
  <c r="BF68" i="1" s="1"/>
  <c r="AE283" i="1"/>
  <c r="BF36" i="1" s="1"/>
  <c r="AH219" i="1"/>
  <c r="BI28" i="1" s="1"/>
  <c r="AG163" i="1"/>
  <c r="BH21" i="1" s="1"/>
  <c r="AF467" i="1"/>
  <c r="BG59" i="1" s="1"/>
  <c r="AE571" i="1"/>
  <c r="BF72" i="1" s="1"/>
  <c r="AE531" i="1"/>
  <c r="BF67" i="1" s="1"/>
  <c r="AE195" i="1"/>
  <c r="BF25" i="1" s="1"/>
  <c r="AE603" i="1"/>
  <c r="BF76" i="1" s="1"/>
  <c r="AE59" i="1"/>
  <c r="BF8" i="1" s="1"/>
  <c r="AE91" i="1"/>
  <c r="BF12" i="1" s="1"/>
  <c r="AE491" i="1"/>
  <c r="BF62" i="1" s="1"/>
  <c r="AE355" i="1"/>
  <c r="BF45" i="1" s="1"/>
  <c r="AE219" i="1"/>
  <c r="BF28" i="1" s="1"/>
  <c r="AH579" i="1"/>
  <c r="BI73" i="1" s="1"/>
  <c r="AH91" i="1"/>
  <c r="BI12" i="1" s="1"/>
  <c r="AH163" i="1"/>
  <c r="BI21" i="1" s="1"/>
  <c r="AH27" i="1"/>
  <c r="BI4" i="1" s="1"/>
  <c r="AH427" i="1"/>
  <c r="BI54" i="1" s="1"/>
  <c r="AH291" i="1"/>
  <c r="BI37" i="1" s="1"/>
  <c r="AG635" i="1"/>
  <c r="BH80" i="1" s="1"/>
  <c r="AG35" i="1"/>
  <c r="BH5" i="1" s="1"/>
  <c r="AG107" i="1"/>
  <c r="BH14" i="1" s="1"/>
  <c r="AG411" i="1"/>
  <c r="BH52" i="1" s="1"/>
  <c r="AG371" i="1"/>
  <c r="BH47" i="1" s="1"/>
  <c r="AG235" i="1"/>
  <c r="BH30" i="1" s="1"/>
  <c r="AF555" i="1"/>
  <c r="BG70" i="1" s="1"/>
  <c r="AF475" i="1"/>
  <c r="BG60" i="1" s="1"/>
  <c r="AF291" i="1"/>
  <c r="BG37" i="1" s="1"/>
  <c r="AF275" i="1"/>
  <c r="BG35" i="1" s="1"/>
  <c r="AE379" i="1"/>
  <c r="BF48" i="1" s="1"/>
  <c r="AH523" i="1"/>
  <c r="BI66" i="1" s="1"/>
  <c r="AG571" i="1"/>
  <c r="BH72" i="1" s="1"/>
  <c r="AH419" i="1"/>
  <c r="BI53" i="1" s="1"/>
  <c r="AF563" i="1"/>
  <c r="BG71" i="1" s="1"/>
  <c r="AE347" i="1"/>
  <c r="BF44" i="1" s="1"/>
  <c r="AH491" i="1"/>
  <c r="BI62" i="1" s="1"/>
  <c r="AH355" i="1"/>
  <c r="BI45" i="1" s="1"/>
  <c r="AG379" i="1"/>
  <c r="BH48" i="1" s="1"/>
  <c r="AF515" i="1"/>
  <c r="BG65" i="1" s="1"/>
  <c r="AG195" i="1"/>
  <c r="BH25" i="1" s="1"/>
  <c r="AG307" i="1"/>
  <c r="BH39" i="1" s="1"/>
  <c r="AG619" i="1"/>
  <c r="BH78" i="1" s="1"/>
  <c r="AF579" i="1"/>
  <c r="BG73" i="1" s="1"/>
  <c r="AF491" i="1"/>
  <c r="BG62" i="1" s="1"/>
  <c r="AF427" i="1"/>
  <c r="BG54" i="1" s="1"/>
  <c r="AF283" i="1"/>
  <c r="BG36" i="1" s="1"/>
  <c r="AF155" i="1"/>
  <c r="BG20" i="1" s="1"/>
  <c r="AF315" i="1"/>
  <c r="BG40" i="1" s="1"/>
  <c r="AH19" i="1"/>
  <c r="BI3" i="1" s="1"/>
  <c r="AE203" i="1"/>
  <c r="BF26" i="1" s="1"/>
  <c r="AH475" i="1"/>
  <c r="BI60" i="1" s="1"/>
  <c r="AH275" i="1"/>
  <c r="BI35" i="1" s="1"/>
  <c r="AG259" i="1"/>
  <c r="BH33" i="1" s="1"/>
  <c r="AE155" i="1"/>
  <c r="BF20" i="1" s="1"/>
  <c r="AE307" i="1"/>
  <c r="BF39" i="1" s="1"/>
  <c r="AE147" i="1"/>
  <c r="BF19" i="1" s="1"/>
  <c r="AH43" i="1"/>
  <c r="BI6" i="1" s="1"/>
  <c r="AG427" i="1"/>
  <c r="BH54" i="1" s="1"/>
  <c r="AF507" i="1"/>
  <c r="BG64" i="1" s="1"/>
  <c r="AH11" i="1"/>
  <c r="BI2" i="1" s="1"/>
  <c r="AH539" i="1"/>
  <c r="BI68" i="1" s="1"/>
  <c r="AG211" i="1"/>
  <c r="BH27" i="1" s="1"/>
  <c r="AE75" i="1"/>
  <c r="BF10" i="1" s="1"/>
  <c r="AE435" i="1"/>
  <c r="BF55" i="1" s="1"/>
  <c r="AE395" i="1"/>
  <c r="BF50" i="1" s="1"/>
  <c r="AE259" i="1"/>
  <c r="BF33" i="1" s="1"/>
  <c r="AH643" i="1"/>
  <c r="BI81" i="1" s="1"/>
  <c r="AH171" i="1"/>
  <c r="BI22" i="1" s="1"/>
  <c r="AH443" i="1"/>
  <c r="BI56" i="1" s="1"/>
  <c r="AH307" i="1"/>
  <c r="BI39" i="1" s="1"/>
  <c r="AH51" i="1"/>
  <c r="BI7" i="1" s="1"/>
  <c r="AH67" i="1"/>
  <c r="BI9" i="1" s="1"/>
  <c r="AH467" i="1"/>
  <c r="BI59" i="1" s="1"/>
  <c r="AH331" i="1"/>
  <c r="BI42" i="1" s="1"/>
  <c r="AH195" i="1"/>
  <c r="BI25" i="1" s="1"/>
  <c r="AG491" i="1"/>
  <c r="BH62" i="1" s="1"/>
  <c r="AG131" i="1"/>
  <c r="BH17" i="1" s="1"/>
  <c r="AG627" i="1"/>
  <c r="BH79" i="1" s="1"/>
  <c r="AG187" i="1"/>
  <c r="BH24" i="1" s="1"/>
  <c r="AG91" i="1"/>
  <c r="BH12" i="1" s="1"/>
  <c r="AG451" i="1"/>
  <c r="BH57" i="1" s="1"/>
  <c r="AG315" i="1"/>
  <c r="BH40" i="1" s="1"/>
  <c r="AG275" i="1"/>
  <c r="BH35" i="1" s="1"/>
  <c r="AG139" i="1"/>
  <c r="BH18" i="1" s="1"/>
  <c r="AF267" i="1"/>
  <c r="BG34" i="1" s="1"/>
  <c r="AF419" i="1"/>
  <c r="BG53" i="1" s="1"/>
  <c r="AF619" i="1"/>
  <c r="BG78" i="1" s="1"/>
  <c r="AF179" i="1"/>
  <c r="BG23" i="1" s="1"/>
  <c r="AH211" i="1"/>
  <c r="BI27" i="1" s="1"/>
  <c r="AF11" i="1"/>
  <c r="BG2" i="1" s="1"/>
  <c r="AE243" i="1"/>
  <c r="BF31" i="1" s="1"/>
  <c r="AG83" i="1"/>
  <c r="BH11" i="1" s="1"/>
  <c r="AE363" i="1"/>
  <c r="BF46" i="1" s="1"/>
  <c r="AF163" i="1"/>
  <c r="BG21" i="1" s="1"/>
  <c r="AH563" i="1"/>
  <c r="BI71" i="1" s="1"/>
  <c r="AG299" i="1"/>
  <c r="BH38" i="1" s="1"/>
  <c r="AE595" i="1"/>
  <c r="BF75" i="1" s="1"/>
  <c r="AE563" i="1"/>
  <c r="BF71" i="1" s="1"/>
  <c r="AH323" i="1"/>
  <c r="BI41" i="1" s="1"/>
  <c r="AE611" i="1"/>
  <c r="BF77" i="1" s="1"/>
  <c r="AE507" i="1"/>
  <c r="BF64" i="1" s="1"/>
  <c r="AH611" i="1"/>
  <c r="BI77" i="1" s="1"/>
  <c r="AE403" i="1"/>
  <c r="BF51" i="1" s="1"/>
  <c r="AE323" i="1"/>
  <c r="BF41" i="1" s="1"/>
  <c r="AH155" i="1"/>
  <c r="BI20" i="1" s="1"/>
  <c r="AH435" i="1"/>
  <c r="BI55" i="1" s="1"/>
  <c r="AH299" i="1"/>
  <c r="BI38" i="1" s="1"/>
  <c r="AG267" i="1"/>
  <c r="BH34" i="1" s="1"/>
  <c r="AG603" i="1"/>
  <c r="BH76" i="1" s="1"/>
  <c r="AG539" i="1"/>
  <c r="BH68" i="1" s="1"/>
  <c r="AG523" i="1"/>
  <c r="BH66" i="1" s="1"/>
  <c r="AF571" i="1"/>
  <c r="BG72" i="1" s="1"/>
  <c r="AF531" i="1"/>
  <c r="BG67" i="1" s="1"/>
  <c r="AF35" i="1"/>
  <c r="BG5" i="1" s="1"/>
  <c r="AF51" i="1"/>
  <c r="BG7" i="1" s="1"/>
  <c r="AF355" i="1"/>
  <c r="BG45" i="1" s="1"/>
  <c r="AF219" i="1"/>
  <c r="BG28" i="1" s="1"/>
  <c r="AE371" i="1"/>
  <c r="BF47" i="1" s="1"/>
  <c r="AH203" i="1"/>
  <c r="BI26" i="1" s="1"/>
  <c r="AG643" i="1"/>
  <c r="BH81" i="1" s="1"/>
  <c r="AE587" i="1"/>
  <c r="BF74" i="1" s="1"/>
  <c r="AG611" i="1"/>
  <c r="BH77" i="1" s="1"/>
  <c r="AF27" i="1"/>
  <c r="BG4" i="1" s="1"/>
  <c r="AE43" i="1"/>
  <c r="BF6" i="1" s="1"/>
  <c r="AH339" i="1"/>
  <c r="BI43" i="1" s="1"/>
  <c r="AF443" i="1"/>
  <c r="BG56" i="1" s="1"/>
  <c r="AE211" i="1"/>
  <c r="BF27" i="1" s="1"/>
  <c r="AE115" i="1"/>
  <c r="BF15" i="1" s="1"/>
  <c r="AH459" i="1"/>
  <c r="BI58" i="1" s="1"/>
  <c r="AH499" i="1"/>
  <c r="BI63" i="1" s="1"/>
  <c r="AE331" i="1"/>
  <c r="BF42" i="1" s="1"/>
  <c r="AE123" i="1"/>
  <c r="BF16" i="1" s="1"/>
  <c r="AE515" i="1"/>
  <c r="BF65" i="1" s="1"/>
  <c r="AE235" i="1"/>
  <c r="BF30" i="1" s="1"/>
  <c r="AE643" i="1"/>
  <c r="BF81" i="1" s="1"/>
  <c r="AE387" i="1"/>
  <c r="BF49" i="1" s="1"/>
  <c r="AE251" i="1"/>
  <c r="BF32" i="1" s="1"/>
  <c r="AE35" i="1"/>
  <c r="BF5" i="1" s="1"/>
  <c r="AE339" i="1"/>
  <c r="BF43" i="1" s="1"/>
  <c r="AE299" i="1"/>
  <c r="BF38" i="1" s="1"/>
  <c r="AH515" i="1"/>
  <c r="BI65" i="1" s="1"/>
  <c r="AH227" i="1"/>
  <c r="BI29" i="1" s="1"/>
  <c r="AH547" i="1"/>
  <c r="BI69" i="1" s="1"/>
  <c r="AH147" i="1"/>
  <c r="BI19" i="1" s="1"/>
  <c r="AH619" i="1"/>
  <c r="BI78" i="1" s="1"/>
  <c r="AH107" i="1"/>
  <c r="BI14" i="1" s="1"/>
  <c r="AH411" i="1"/>
  <c r="BI52" i="1" s="1"/>
  <c r="AH371" i="1"/>
  <c r="BI47" i="1" s="1"/>
  <c r="AH235" i="1"/>
  <c r="BI30" i="1" s="1"/>
  <c r="AH99" i="1"/>
  <c r="BI13" i="1" s="1"/>
  <c r="AG531" i="1"/>
  <c r="BH67" i="1" s="1"/>
  <c r="AG347" i="1"/>
  <c r="BH44" i="1" s="1"/>
  <c r="AG99" i="1"/>
  <c r="BH13" i="1" s="1"/>
  <c r="AG51" i="1"/>
  <c r="BH7" i="1" s="1"/>
  <c r="AG355" i="1"/>
  <c r="BH45" i="1" s="1"/>
  <c r="AG219" i="1"/>
  <c r="BH28" i="1" s="1"/>
  <c r="AG179" i="1"/>
  <c r="BH23" i="1" s="1"/>
  <c r="AG43" i="1"/>
  <c r="BH6" i="1" s="1"/>
  <c r="AF115" i="1"/>
  <c r="BG15" i="1" s="1"/>
  <c r="AF195" i="1"/>
  <c r="BG25" i="1" s="1"/>
  <c r="AF43" i="1"/>
  <c r="BG6" i="1" s="1"/>
  <c r="AF523" i="1"/>
  <c r="BG66" i="1" s="1"/>
  <c r="AF83" i="1"/>
  <c r="BG11" i="1" s="1"/>
  <c r="AF19" i="1"/>
  <c r="BG3" i="1" s="1"/>
  <c r="AG19" i="1"/>
  <c r="BH3" i="1" s="1"/>
  <c r="AE19" i="1"/>
  <c r="BF3" i="1" s="1"/>
  <c r="AH588" i="1" l="1"/>
  <c r="BJ74" i="1" s="1"/>
  <c r="AH12" i="1"/>
  <c r="AH172" i="1"/>
  <c r="BJ22" i="1" s="1"/>
  <c r="AH524" i="1"/>
  <c r="BJ66" i="1" s="1"/>
  <c r="AH460" i="1"/>
  <c r="BJ58" i="1" s="1"/>
  <c r="AH164" i="1"/>
  <c r="BJ21" i="1" s="1"/>
  <c r="AH188" i="1"/>
  <c r="BJ24" i="1" s="1"/>
  <c r="AH236" i="1"/>
  <c r="BJ30" i="1" s="1"/>
  <c r="AH564" i="1"/>
  <c r="BJ71" i="1" s="1"/>
  <c r="AH292" i="1"/>
  <c r="BJ37" i="1" s="1"/>
  <c r="AH596" i="1"/>
  <c r="BJ75" i="1" s="1"/>
  <c r="AH268" i="1"/>
  <c r="BJ34" i="1" s="1"/>
  <c r="AH124" i="1"/>
  <c r="BJ16" i="1" s="1"/>
  <c r="AH372" i="1"/>
  <c r="BJ47" i="1" s="1"/>
  <c r="AH484" i="1"/>
  <c r="BJ61" i="1" s="1"/>
  <c r="AH284" i="1"/>
  <c r="BJ36" i="1" s="1"/>
  <c r="AH500" i="1"/>
  <c r="BJ63" i="1" s="1"/>
  <c r="AH516" i="1"/>
  <c r="BJ65" i="1" s="1"/>
  <c r="AH476" i="1"/>
  <c r="BJ60" i="1" s="1"/>
  <c r="AH100" i="1"/>
  <c r="BJ13" i="1" s="1"/>
  <c r="AH636" i="1"/>
  <c r="BJ80" i="1" s="1"/>
  <c r="AH604" i="1"/>
  <c r="BJ76" i="1" s="1"/>
  <c r="AH628" i="1"/>
  <c r="BJ79" i="1" s="1"/>
  <c r="AH140" i="1"/>
  <c r="BJ18" i="1" s="1"/>
  <c r="AH396" i="1"/>
  <c r="BJ50" i="1" s="1"/>
  <c r="AH412" i="1"/>
  <c r="BJ52" i="1" s="1"/>
  <c r="AH132" i="1"/>
  <c r="BJ17" i="1" s="1"/>
  <c r="AH20" i="1"/>
  <c r="BJ3" i="1" s="1"/>
  <c r="AH556" i="1"/>
  <c r="BJ70" i="1" s="1"/>
  <c r="AH340" i="1"/>
  <c r="BJ43" i="1" s="1"/>
  <c r="AH108" i="1"/>
  <c r="BJ14" i="1" s="1"/>
  <c r="AH156" i="1"/>
  <c r="BJ20" i="1" s="1"/>
  <c r="AH180" i="1"/>
  <c r="BJ23" i="1" s="1"/>
  <c r="AH436" i="1"/>
  <c r="BJ55" i="1" s="1"/>
  <c r="AH380" i="1"/>
  <c r="BJ48" i="1" s="1"/>
  <c r="AH532" i="1"/>
  <c r="BJ67" i="1" s="1"/>
  <c r="AH468" i="1"/>
  <c r="BJ59" i="1" s="1"/>
  <c r="AH228" i="1"/>
  <c r="BJ29" i="1" s="1"/>
  <c r="AH404" i="1"/>
  <c r="BJ51" i="1" s="1"/>
  <c r="AH620" i="1"/>
  <c r="BJ78" i="1" s="1"/>
  <c r="AH76" i="1"/>
  <c r="BJ10" i="1" s="1"/>
  <c r="AH28" i="1"/>
  <c r="BJ4" i="1" s="1"/>
  <c r="AH572" i="1"/>
  <c r="BJ72" i="1" s="1"/>
  <c r="AH420" i="1"/>
  <c r="BJ53" i="1" s="1"/>
  <c r="AH196" i="1"/>
  <c r="BJ25" i="1" s="1"/>
  <c r="AH332" i="1"/>
  <c r="BJ42" i="1" s="1"/>
  <c r="AH116" i="1"/>
  <c r="BJ15" i="1" s="1"/>
  <c r="AH364" i="1"/>
  <c r="BJ46" i="1" s="1"/>
  <c r="AH36" i="1"/>
  <c r="BJ5" i="1" s="1"/>
  <c r="AH244" i="1"/>
  <c r="BJ31" i="1" s="1"/>
  <c r="AH204" i="1"/>
  <c r="BJ26" i="1" s="1"/>
  <c r="AH276" i="1"/>
  <c r="BJ35" i="1" s="1"/>
  <c r="AH212" i="1"/>
  <c r="BJ27" i="1" s="1"/>
  <c r="AH348" i="1"/>
  <c r="BJ44" i="1" s="1"/>
  <c r="AH492" i="1"/>
  <c r="BJ62" i="1" s="1"/>
  <c r="AH580" i="1"/>
  <c r="BJ73" i="1" s="1"/>
  <c r="AH388" i="1"/>
  <c r="BJ49" i="1" s="1"/>
  <c r="AH508" i="1"/>
  <c r="BJ64" i="1" s="1"/>
  <c r="AH260" i="1"/>
  <c r="BJ33" i="1" s="1"/>
  <c r="AH148" i="1"/>
  <c r="BJ19" i="1" s="1"/>
  <c r="AH92" i="1"/>
  <c r="BJ12" i="1" s="1"/>
  <c r="AH452" i="1"/>
  <c r="BJ57" i="1" s="1"/>
  <c r="AH444" i="1"/>
  <c r="BJ56" i="1" s="1"/>
  <c r="AH548" i="1"/>
  <c r="BJ69" i="1" s="1"/>
  <c r="AH300" i="1"/>
  <c r="BJ38" i="1" s="1"/>
  <c r="AH84" i="1"/>
  <c r="BJ11" i="1" s="1"/>
  <c r="AH324" i="1"/>
  <c r="BJ41" i="1" s="1"/>
  <c r="AH220" i="1"/>
  <c r="BJ28" i="1" s="1"/>
  <c r="AH356" i="1"/>
  <c r="BJ45" i="1" s="1"/>
  <c r="AH68" i="1"/>
  <c r="BJ9" i="1" s="1"/>
  <c r="AH252" i="1"/>
  <c r="BJ32" i="1" s="1"/>
  <c r="AH540" i="1"/>
  <c r="BJ68" i="1" s="1"/>
  <c r="AH316" i="1"/>
  <c r="BJ40" i="1" s="1"/>
  <c r="AH44" i="1"/>
  <c r="BJ6" i="1" s="1"/>
  <c r="AH644" i="1"/>
  <c r="BJ81" i="1" s="1"/>
  <c r="AH612" i="1"/>
  <c r="BJ77" i="1" s="1"/>
  <c r="AH308" i="1"/>
  <c r="BJ39" i="1" s="1"/>
  <c r="AH60" i="1"/>
  <c r="BJ8" i="1" s="1"/>
  <c r="AH52" i="1"/>
  <c r="BJ7" i="1" s="1"/>
  <c r="AH428" i="1"/>
  <c r="BJ54" i="1" s="1"/>
  <c r="AR1" i="1" l="1"/>
  <c r="BJ2" i="1"/>
  <c r="AR67" i="1"/>
  <c r="AR18" i="1"/>
  <c r="AR45" i="1"/>
  <c r="AR66" i="1"/>
  <c r="AR17" i="1"/>
  <c r="AR33" i="1"/>
  <c r="AR31" i="1"/>
  <c r="AR32" i="1"/>
  <c r="AR14" i="1"/>
  <c r="AR47" i="1"/>
  <c r="AR78" i="1"/>
  <c r="AR74" i="1"/>
  <c r="AR8" i="1"/>
  <c r="AR63" i="1"/>
  <c r="AR41" i="1"/>
  <c r="AR54" i="1"/>
  <c r="AR75" i="1"/>
  <c r="AR36" i="1"/>
  <c r="AR44" i="1"/>
  <c r="AR48" i="1"/>
  <c r="AR24" i="1"/>
  <c r="AR22" i="1"/>
  <c r="AR79" i="1"/>
  <c r="AR70" i="1"/>
  <c r="AR53" i="1"/>
  <c r="AR27" i="1"/>
  <c r="AR72" i="1"/>
  <c r="AR19" i="1"/>
  <c r="AR12" i="1"/>
  <c r="AR29" i="1"/>
  <c r="AR6" i="1"/>
  <c r="AR40" i="1"/>
  <c r="AR61" i="1"/>
  <c r="AR71" i="1"/>
  <c r="AR13" i="1"/>
  <c r="AR59" i="1"/>
  <c r="AR23" i="1"/>
  <c r="AR7" i="1"/>
  <c r="AR10" i="1"/>
  <c r="AR43" i="1"/>
  <c r="AR3" i="1"/>
  <c r="AR42" i="1"/>
  <c r="AR64" i="1"/>
  <c r="AR20" i="1"/>
  <c r="AR38" i="1"/>
  <c r="AR37" i="1"/>
  <c r="AR26" i="1"/>
  <c r="AR9" i="1"/>
  <c r="AR69" i="1"/>
  <c r="AR62" i="1"/>
  <c r="AR57" i="1"/>
  <c r="AR76" i="1"/>
  <c r="AR68" i="1"/>
  <c r="AR34" i="1"/>
  <c r="AR77" i="1"/>
  <c r="AR35" i="1"/>
  <c r="AR65" i="1"/>
  <c r="AR80" i="1"/>
  <c r="AR25" i="1"/>
  <c r="AR50" i="1"/>
  <c r="AR16" i="1"/>
  <c r="AR60" i="1"/>
  <c r="AR21" i="1"/>
  <c r="AR5" i="1"/>
  <c r="AR56" i="1"/>
  <c r="AR30" i="1"/>
  <c r="AR28" i="1"/>
  <c r="AR51" i="1"/>
  <c r="AR46" i="1"/>
  <c r="AR39" i="1"/>
  <c r="AR11" i="1"/>
  <c r="AR4" i="1"/>
  <c r="AR58" i="1"/>
  <c r="AR49" i="1"/>
  <c r="AR15" i="1"/>
  <c r="AR73" i="1"/>
  <c r="AR2" i="1"/>
</calcChain>
</file>

<file path=xl/sharedStrings.xml><?xml version="1.0" encoding="utf-8"?>
<sst xmlns="http://schemas.openxmlformats.org/spreadsheetml/2006/main" count="2602" uniqueCount="159">
  <si>
    <t>UnitID</t>
  </si>
  <si>
    <t>Counter</t>
  </si>
  <si>
    <t>Year</t>
  </si>
  <si>
    <t>Institution Name</t>
  </si>
  <si>
    <t>First year Value</t>
  </si>
  <si>
    <t>Retention</t>
  </si>
  <si>
    <t>real market</t>
  </si>
  <si>
    <t>Endowment/expenses</t>
  </si>
  <si>
    <t>2019</t>
  </si>
  <si>
    <t>Albright College</t>
  </si>
  <si>
    <t>2018</t>
  </si>
  <si>
    <t>2017</t>
  </si>
  <si>
    <t>2016</t>
  </si>
  <si>
    <t>2015</t>
  </si>
  <si>
    <t>2014</t>
  </si>
  <si>
    <t>2013</t>
  </si>
  <si>
    <t>Base year 2012</t>
  </si>
  <si>
    <t>Allegheny College</t>
  </si>
  <si>
    <t>Alvernia University</t>
  </si>
  <si>
    <t>Arcadia University</t>
  </si>
  <si>
    <t>Bryn Athyn College of the New Church</t>
  </si>
  <si>
    <t>Bryn Mawr College</t>
  </si>
  <si>
    <t>Bucknell University</t>
  </si>
  <si>
    <t>Cabrini University</t>
  </si>
  <si>
    <t>Cairn University-Langhorne</t>
  </si>
  <si>
    <t>Carlow University</t>
  </si>
  <si>
    <t>Carnegie Mellon University</t>
  </si>
  <si>
    <t>Cedar Crest College</t>
  </si>
  <si>
    <t>Chatham University</t>
  </si>
  <si>
    <t>Chestnut Hill College</t>
  </si>
  <si>
    <t>Clarks Summit University</t>
  </si>
  <si>
    <t>Curtis Institute of Music</t>
  </si>
  <si>
    <t>Delaware Valley University</t>
  </si>
  <si>
    <t>DeSales University</t>
  </si>
  <si>
    <t>Dickinson College</t>
  </si>
  <si>
    <t>Drexel University</t>
  </si>
  <si>
    <t>Duquesne University</t>
  </si>
  <si>
    <t>Eastern University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</si>
  <si>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</si>
  <si>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</si>
  <si>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</si>
  <si>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</si>
  <si>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</si>
  <si>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</si>
  <si>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University</t>
  </si>
  <si>
    <t>Haverford College</t>
  </si>
  <si>
    <t>Holy Family University</t>
  </si>
  <si>
    <t>Immaculata University</t>
  </si>
  <si>
    <t>Juniata College</t>
  </si>
  <si>
    <t>King's College</t>
  </si>
  <si>
    <t>La Roche University</t>
  </si>
  <si>
    <t>La Salle University</t>
  </si>
  <si>
    <t>Lafayette College</t>
  </si>
  <si>
    <t>Lancaster Bible College</t>
  </si>
  <si>
    <t>Lebanon Valley College</t>
  </si>
  <si>
    <t>Lehigh University</t>
  </si>
  <si>
    <t>Lycoming College</t>
  </si>
  <si>
    <t>Manor College</t>
  </si>
  <si>
    <t>Marywood University</t>
  </si>
  <si>
    <t>Mercyhurst University</t>
  </si>
  <si>
    <t>Messiah University</t>
  </si>
  <si>
    <t>Misericordia University</t>
  </si>
  <si>
    <t>Moore College of Art and Design</t>
  </si>
  <si>
    <t>Moravian College</t>
  </si>
  <si>
    <t>Mount Aloysius College</t>
  </si>
  <si>
    <t>Muhlenberg College</t>
  </si>
  <si>
    <t>Neumann University</t>
  </si>
  <si>
    <t>Peirce College</t>
  </si>
  <si>
    <t>Pennsylvania Academy of the Fine Arts</t>
  </si>
  <si>
    <t>Pennsylvania College of Art and Design</t>
  </si>
  <si>
    <t>Pennsylvania College of Health Sciences</t>
  </si>
  <si>
    <t>Point Park University</t>
  </si>
  <si>
    <t>Robert Morris University</t>
  </si>
  <si>
    <t>Rosemont College</t>
  </si>
  <si>
    <t>Saint Charles Borromeo Seminary-Overbrook</t>
  </si>
  <si>
    <t>Saint Francis University</t>
  </si>
  <si>
    <t>Saint Joseph's University</t>
  </si>
  <si>
    <t>Saint Vincent College</t>
  </si>
  <si>
    <t>Seton Hill University</t>
  </si>
  <si>
    <t>Susquehanna University</t>
  </si>
  <si>
    <t>Swarthmore College</t>
  </si>
  <si>
    <t>The University of the Arts</t>
  </si>
  <si>
    <t>Thiel College</t>
  </si>
  <si>
    <t>University of Pennsylvania</t>
  </si>
  <si>
    <t>University of Scranton</t>
  </si>
  <si>
    <t>University of the Sciences</t>
  </si>
  <si>
    <t>University of Valley Forge</t>
  </si>
  <si>
    <t>Ursinus College</t>
  </si>
  <si>
    <t>Villanova University</t>
  </si>
  <si>
    <t>Washington &amp; Jefferson College</t>
  </si>
  <si>
    <t>Waynesburg University</t>
  </si>
  <si>
    <t>Westminster College</t>
  </si>
  <si>
    <t>Widener University</t>
  </si>
  <si>
    <t>Wilkes University</t>
  </si>
  <si>
    <t>Wilson College</t>
  </si>
  <si>
    <t>York College of Pennsylvania</t>
  </si>
  <si>
    <t>Slope of line</t>
  </si>
  <si>
    <t>%change recent vs base</t>
  </si>
  <si>
    <t>Intercept of line</t>
  </si>
  <si>
    <t>%change projected year vs. base year</t>
  </si>
  <si>
    <t>Projected value most recent year + 3</t>
  </si>
  <si>
    <t>Projected value most recent year + 4</t>
  </si>
  <si>
    <t>Projected value most recent year + 5</t>
  </si>
  <si>
    <t>Projected value most recent year + 6</t>
  </si>
  <si>
    <t>Projected value most recent year + 7</t>
  </si>
  <si>
    <t>Projected value most recent year + 8</t>
  </si>
  <si>
    <t>Projected value most recent year + 9</t>
  </si>
  <si>
    <t>Projected value most recent year + 10</t>
  </si>
  <si>
    <t>Projected value most recent year + 11</t>
  </si>
  <si>
    <t>Projected value most recent year + 12</t>
  </si>
  <si>
    <t>Projected value most recent year + 13</t>
  </si>
  <si>
    <t>Projected value most recent year + 14</t>
  </si>
  <si>
    <t>Projected value most recent year + 15</t>
  </si>
  <si>
    <t>Projected value most recent year + 16</t>
  </si>
  <si>
    <t>Projected value most recent year + 17</t>
  </si>
  <si>
    <t>Projected value most recent year + 18</t>
  </si>
  <si>
    <t>Projected value most recent year + 19</t>
  </si>
  <si>
    <t>Projected value most recent year + 20</t>
  </si>
  <si>
    <t>Projected value most recent year + 21</t>
  </si>
  <si>
    <t>Projected value most recent year + 22</t>
  </si>
  <si>
    <t>Projected value most recent year + 23</t>
  </si>
  <si>
    <t>Projected value most recent year + 24</t>
  </si>
  <si>
    <t>Projected value most recent year + 25</t>
  </si>
  <si>
    <t>Projected value most recent year + 26</t>
  </si>
  <si>
    <t>Projected value most recent year + 27</t>
  </si>
  <si>
    <t>Projected value most recent year + 28</t>
  </si>
  <si>
    <t>Projected value most recent year + 29</t>
  </si>
  <si>
    <t>Projected value most recent year + 30</t>
  </si>
  <si>
    <t>Projected value most recent year + 31</t>
  </si>
  <si>
    <t>Projected value most recent year + 32</t>
  </si>
  <si>
    <t>Projected value most recent year + 33</t>
  </si>
  <si>
    <t>Projected value most recent year + 34</t>
  </si>
  <si>
    <t>Projected value most recent year + 35</t>
  </si>
  <si>
    <t>Projected value most recent year + 36</t>
  </si>
  <si>
    <t>Projected value most recent year + 37</t>
  </si>
  <si>
    <t>Projected value most recent year + 38</t>
  </si>
  <si>
    <t>Projected value most recent year + 39</t>
  </si>
  <si>
    <t>Projected value most recent year + 40</t>
  </si>
  <si>
    <t>Projected value most recent year + 41</t>
  </si>
  <si>
    <t>Projected value most recent year + 42</t>
  </si>
  <si>
    <t>Projected value most recent year + 43</t>
  </si>
  <si>
    <t>Thresholds</t>
  </si>
  <si>
    <t>Alert Value</t>
  </si>
  <si>
    <t>Warning Value</t>
  </si>
  <si>
    <t>%change recent year vs. base year reaches or falls below alert value</t>
  </si>
  <si>
    <t>%change recent year vs. base year reaches or falls below warning value</t>
  </si>
  <si>
    <t>%change projected year vs. base year reaches or falls below alert value</t>
  </si>
  <si>
    <t>Total Market Stress Score</t>
  </si>
  <si>
    <t>Component Score</t>
  </si>
  <si>
    <t>New Thresholds</t>
  </si>
  <si>
    <t>First year component score</t>
  </si>
  <si>
    <t>Retention component score</t>
  </si>
  <si>
    <t>Real market component score</t>
  </si>
  <si>
    <t>Endowment / expense component score</t>
  </si>
  <si>
    <t>Total market stress score</t>
  </si>
  <si>
    <t>The red columns is incorrect. This is the  example thresholds determined in the textbook, which the base year is incorrect, and the threshold number is computed among national colleges.</t>
  </si>
  <si>
    <t>The green columns is correct. The threshhold is computed in relative among 78 colleges in PA.</t>
  </si>
  <si>
    <t>Notes: thresholds are computed based on 78 non-profit Pennsylvania colleges, from based year 2012 to 2019.</t>
  </si>
  <si>
    <t xml:space="preserve"> The alert value is set at the 20 percentile and the alert value is set at the 10 percentile.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</si>
</sst>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Times Roman"/>
    </font>
    <font>
      <b/>
      <sz val="12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3" borderId="0" xfId="2"/>
    <xf numFmtId="10" fontId="4" fillId="3" borderId="0" xfId="2" applyNumberFormat="1"/>
    <xf numFmtId="0" fontId="4" fillId="3" borderId="1" xfId="2" applyBorder="1" applyAlignment="1">
      <alignment horizontal="center" vertical="top"/>
    </xf>
    <xf numFmtId="0" fontId="3" fillId="2" borderId="0" xfId="1"/>
    <xf numFmtId="10" fontId="3" fillId="2" borderId="0" xfId="1" applyNumberFormat="1"/>
    <xf numFmtId="0" fontId="5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64" fontId="5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name val="Times Roman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Total stress score histogram by college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" pitchFamily="2" charset="0"/>
              <a:ea typeface="Times" pitchFamily="2" charset="0"/>
              <a:cs typeface="Times" pitchFamily="2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" pitchFamily="2" charset="0"/>
            </a:rPr>
            <a:t>Total stress score histogram by college</a:t>
          </a:r>
        </a:p>
      </cx:txPr>
    </cx:title>
    <cx:plotArea>
      <cx:plotAreaRegion>
        <cx:series layoutId="clusteredColumn" uniqueId="{8CBA46D7-25A6-B147-B135-397056CEC7E9}">
          <cx:dataId val="0"/>
          <cx:layoutPr>
            <cx:aggregation/>
          </cx:layoutPr>
          <cx:axisId val="1"/>
        </cx:series>
        <cx:series layoutId="paretoLine" ownerIdx="0" uniqueId="{05F2FC6D-1227-3B4E-89B4-545A1BA4F617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" pitchFamily="2" charset="0"/>
                <a:ea typeface="Times" pitchFamily="2" charset="0"/>
                <a:cs typeface="Times" pitchFamily="2" charset="0"/>
              </a:defRPr>
            </a:pPr>
            <a:endParaRPr lang="en-US">
              <a:latin typeface="Times" pitchFamily="2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" pitchFamily="2" charset="0"/>
                <a:ea typeface="Times" pitchFamily="2" charset="0"/>
                <a:cs typeface="Times" pitchFamily="2" charset="0"/>
              </a:defRPr>
            </a:pPr>
            <a:endParaRPr lang="en-US">
              <a:latin typeface="Times" pitchFamily="2" charset="0"/>
            </a:endParaRPr>
          </a:p>
        </cx:txPr>
      </cx:axis>
      <cx:axis id="2" hidden="1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" pitchFamily="2" charset="0"/>
                <a:ea typeface="Times" pitchFamily="2" charset="0"/>
                <a:cs typeface="Times" pitchFamily="2" charset="0"/>
              </a:defRPr>
            </a:pPr>
            <a:endParaRPr lang="en-US">
              <a:latin typeface="Times" pitchFamily="2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</cx:chartData>
  <cx:chart>
    <cx:title pos="t" align="ctr" overlay="0">
      <cx:tx>
        <cx:txData>
          <cx:v>National risk score (Left) vs. PA risk score (Right)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National risk score (Left) vs. PA risk score (Right) distribution</a:t>
          </a:r>
        </a:p>
      </cx:txPr>
    </cx:title>
    <cx:plotArea>
      <cx:plotAreaRegion>
        <cx:series layoutId="boxWhisker" uniqueId="{67B441C4-2B8D-2D45-9896-90C04AA5FD03}">
          <cx:spPr>
            <a:effectLst>
              <a:softEdge rad="0"/>
            </a:effectLst>
          </cx:spPr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58178929-EDF6-BB4D-B159-741CDD12704F}"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8</xdr:row>
      <xdr:rowOff>63500</xdr:rowOff>
    </xdr:from>
    <xdr:to>
      <xdr:col>26</xdr:col>
      <xdr:colOff>127000</xdr:colOff>
      <xdr:row>44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8E66138C-BE42-384E-9F36-2A957255FF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61950" y="1689100"/>
              <a:ext cx="16808450" cy="732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36107</xdr:colOff>
      <xdr:row>2</xdr:row>
      <xdr:rowOff>159870</xdr:rowOff>
    </xdr:from>
    <xdr:to>
      <xdr:col>52</xdr:col>
      <xdr:colOff>485588</xdr:colOff>
      <xdr:row>37</xdr:row>
      <xdr:rowOff>161862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E4CD309-8382-F046-866D-AB94666AC2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25607" y="540870"/>
              <a:ext cx="5161181" cy="6669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0C3ACB-FBE9-304B-9449-576261654818}" name="Table5" displayName="Table5" ref="A1:G79" totalsRowShown="0" headerRowDxfId="8" dataDxfId="7">
  <autoFilter ref="A1:G79" xr:uid="{E70C3ACB-FBE9-304B-9449-576261654818}"/>
  <tableColumns count="7">
    <tableColumn id="1" xr3:uid="{E4C93674-C0BE-1247-80C6-53F737900E13}" name="UnitID" dataDxfId="6"/>
    <tableColumn id="2" xr3:uid="{1FA9A394-4D5B-BE43-AACA-60979C9709A5}" name="Institution Name" dataDxfId="5"/>
    <tableColumn id="3" xr3:uid="{486FB7D6-B151-E246-9A22-BF9E7907B8C6}" name="First year component score" dataDxfId="4"/>
    <tableColumn id="4" xr3:uid="{DE089645-DC66-9E46-87C1-D0831701726C}" name="Retention component score" dataDxfId="3"/>
    <tableColumn id="5" xr3:uid="{3BCA1F68-28A4-D547-B1F8-2C75AB89EFAA}" name="Real market component score" dataDxfId="2"/>
    <tableColumn id="6" xr3:uid="{F30EACA9-8417-9A40-901C-5837E364B4EB}" name="Endowment / expense component score" dataDxfId="1"/>
    <tableColumn id="7" xr3:uid="{BEBA09C3-713C-AB43-8D85-0E7182AFD58C}" name="Total market stress scor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921A49-94B3-E244-B49D-E7DBFB69D4A4}" name="Table8" displayName="Table8" ref="I1:N3" totalsRowShown="0" headerRowDxfId="10" dataDxfId="9">
  <autoFilter ref="I1:N3" xr:uid="{D8921A49-94B3-E244-B49D-E7DBFB69D4A4}"/>
  <tableColumns count="6">
    <tableColumn id="1" xr3:uid="{7E49228C-1DC5-7C4C-AE1E-D7279A31DD80}" name="Thresholds" dataDxfId="16"/>
    <tableColumn id="2" xr3:uid="{6D2F4E84-2888-4644-97E0-84CD9F444888}" name="Institution Name" dataDxfId="15"/>
    <tableColumn id="3" xr3:uid="{F8864423-D3DC-9B4E-BD14-F7AD362BBA82}" name="First year Value" dataDxfId="14"/>
    <tableColumn id="4" xr3:uid="{C869C0E6-B38D-CA46-A038-B4C5C0456C98}" name="Retention" dataDxfId="13"/>
    <tableColumn id="5" xr3:uid="{5ED08A4E-1970-CB44-92C3-94C96567A272}" name="real market" dataDxfId="12"/>
    <tableColumn id="6" xr3:uid="{7B1A8765-53A4-C349-BB14-45931246D3F3}" name="Endowment/expenses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3CD6-B009-7A4B-9F72-C7489CCD30D0}">
  <dimension ref="A1:N79"/>
  <sheetViews>
    <sheetView topLeftCell="A29" workbookViewId="0">
      <selection activeCell="A58" sqref="A58:XFD58"/>
    </sheetView>
  </sheetViews>
  <sheetFormatPr baseColWidth="10" defaultRowHeight="15"/>
  <cols>
    <col min="2" max="2" width="37" customWidth="1"/>
    <col min="3" max="4" width="24.83203125" customWidth="1"/>
    <col min="5" max="5" width="26.6640625" customWidth="1"/>
    <col min="6" max="6" width="34.6640625" customWidth="1"/>
    <col min="7" max="7" width="23" customWidth="1"/>
    <col min="9" max="9" width="11.6640625" customWidth="1"/>
    <col min="10" max="10" width="16.5" customWidth="1"/>
    <col min="11" max="11" width="15.33203125" customWidth="1"/>
    <col min="12" max="12" width="11.33203125" customWidth="1"/>
    <col min="13" max="13" width="12.33203125" customWidth="1"/>
    <col min="14" max="14" width="20.83203125" customWidth="1"/>
  </cols>
  <sheetData>
    <row r="1" spans="1:14" ht="16">
      <c r="A1" s="7" t="s">
        <v>0</v>
      </c>
      <c r="B1" s="7" t="s">
        <v>3</v>
      </c>
      <c r="C1" s="7" t="s">
        <v>150</v>
      </c>
      <c r="D1" s="7" t="s">
        <v>151</v>
      </c>
      <c r="E1" s="7" t="s">
        <v>152</v>
      </c>
      <c r="F1" s="7" t="s">
        <v>153</v>
      </c>
      <c r="G1" s="7" t="s">
        <v>154</v>
      </c>
      <c r="I1" s="7" t="s">
        <v>141</v>
      </c>
      <c r="J1" s="9" t="s">
        <v>3</v>
      </c>
      <c r="K1" s="9" t="s">
        <v>4</v>
      </c>
      <c r="L1" s="9" t="s">
        <v>5</v>
      </c>
      <c r="M1" s="9" t="s">
        <v>6</v>
      </c>
      <c r="N1" s="9" t="s">
        <v>7</v>
      </c>
    </row>
    <row r="2" spans="1:14" ht="16">
      <c r="A2" s="7">
        <v>210571</v>
      </c>
      <c r="B2" s="7" t="s">
        <v>9</v>
      </c>
      <c r="C2" s="7">
        <v>0</v>
      </c>
      <c r="D2" s="7">
        <v>2</v>
      </c>
      <c r="E2" s="7">
        <v>3</v>
      </c>
      <c r="F2" s="7">
        <v>0</v>
      </c>
      <c r="G2" s="7">
        <v>5</v>
      </c>
      <c r="I2" s="7"/>
      <c r="J2" s="7" t="s">
        <v>142</v>
      </c>
      <c r="K2" s="10">
        <v>-0.18423111802046899</v>
      </c>
      <c r="L2" s="10">
        <v>-4.3330787330343935E-2</v>
      </c>
      <c r="M2" s="10">
        <v>-7.7861329719554583E-3</v>
      </c>
      <c r="N2" s="10">
        <v>6.4917132906502056E-2</v>
      </c>
    </row>
    <row r="3" spans="1:14" ht="16">
      <c r="A3" s="7">
        <v>210669</v>
      </c>
      <c r="B3" s="7" t="s">
        <v>17</v>
      </c>
      <c r="C3" s="7">
        <v>1</v>
      </c>
      <c r="D3" s="7">
        <v>1</v>
      </c>
      <c r="E3" s="7">
        <v>3</v>
      </c>
      <c r="F3" s="7">
        <v>0</v>
      </c>
      <c r="G3" s="7">
        <v>5</v>
      </c>
      <c r="I3" s="7"/>
      <c r="J3" s="7" t="s">
        <v>143</v>
      </c>
      <c r="K3" s="10">
        <v>-0.24237476243671024</v>
      </c>
      <c r="L3" s="10">
        <v>-7.1529895558260947E-2</v>
      </c>
      <c r="M3" s="10">
        <v>-7.2406946949336623E-2</v>
      </c>
      <c r="N3" s="10">
        <v>-5.6293361663050351E-2</v>
      </c>
    </row>
    <row r="4" spans="1:14" ht="16">
      <c r="A4" s="7">
        <v>210775</v>
      </c>
      <c r="B4" s="7" t="s">
        <v>18</v>
      </c>
      <c r="C4" s="7">
        <v>0</v>
      </c>
      <c r="D4" s="7">
        <v>0</v>
      </c>
      <c r="E4" s="7">
        <v>0</v>
      </c>
      <c r="F4" s="7">
        <v>0</v>
      </c>
      <c r="G4" s="7">
        <v>0</v>
      </c>
    </row>
    <row r="5" spans="1:14" ht="16">
      <c r="A5" s="7">
        <v>211088</v>
      </c>
      <c r="B5" s="7" t="s">
        <v>19</v>
      </c>
      <c r="C5" s="7">
        <v>2</v>
      </c>
      <c r="D5" s="7">
        <v>0</v>
      </c>
      <c r="E5" s="7">
        <v>0</v>
      </c>
      <c r="F5" s="7">
        <v>3</v>
      </c>
      <c r="G5" s="7">
        <v>5</v>
      </c>
      <c r="I5" s="8" t="s">
        <v>157</v>
      </c>
      <c r="J5" s="8"/>
      <c r="K5" s="8"/>
      <c r="L5" s="8"/>
      <c r="M5" s="8"/>
      <c r="N5" s="8"/>
    </row>
    <row r="6" spans="1:14" ht="16">
      <c r="A6" s="7">
        <v>210492</v>
      </c>
      <c r="B6" s="7" t="s">
        <v>20</v>
      </c>
      <c r="C6" s="7">
        <v>0</v>
      </c>
      <c r="D6" s="7">
        <v>0</v>
      </c>
      <c r="E6" s="7">
        <v>0</v>
      </c>
      <c r="F6" s="7">
        <v>3</v>
      </c>
      <c r="G6" s="7">
        <v>3</v>
      </c>
      <c r="I6" s="8" t="s">
        <v>158</v>
      </c>
      <c r="J6" s="8"/>
      <c r="K6" s="8"/>
      <c r="L6" s="8"/>
      <c r="M6" s="8"/>
      <c r="N6" s="8"/>
    </row>
    <row r="7" spans="1:14" ht="16">
      <c r="A7" s="7">
        <v>211273</v>
      </c>
      <c r="B7" s="7" t="s">
        <v>21</v>
      </c>
      <c r="C7" s="7">
        <v>0</v>
      </c>
      <c r="D7" s="7">
        <v>0</v>
      </c>
      <c r="E7" s="7">
        <v>0</v>
      </c>
      <c r="F7" s="7">
        <v>0</v>
      </c>
      <c r="G7" s="7">
        <v>0</v>
      </c>
    </row>
    <row r="8" spans="1:14" ht="16">
      <c r="A8" s="7">
        <v>211291</v>
      </c>
      <c r="B8" s="7" t="s">
        <v>22</v>
      </c>
      <c r="C8" s="7">
        <v>0</v>
      </c>
      <c r="D8" s="7">
        <v>0</v>
      </c>
      <c r="E8" s="7">
        <v>0</v>
      </c>
      <c r="F8" s="7">
        <v>0</v>
      </c>
      <c r="G8" s="7">
        <v>0</v>
      </c>
    </row>
    <row r="9" spans="1:14" ht="16">
      <c r="A9" s="7">
        <v>211352</v>
      </c>
      <c r="B9" s="7" t="s">
        <v>23</v>
      </c>
      <c r="C9" s="7">
        <v>0</v>
      </c>
      <c r="D9" s="7">
        <v>0</v>
      </c>
      <c r="E9" s="7">
        <v>0</v>
      </c>
      <c r="F9" s="7">
        <v>0</v>
      </c>
      <c r="G9" s="7">
        <v>0</v>
      </c>
    </row>
    <row r="10" spans="1:14" ht="16">
      <c r="A10" s="7">
        <v>215114</v>
      </c>
      <c r="B10" s="7" t="s">
        <v>24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</row>
    <row r="11" spans="1:14" ht="16">
      <c r="A11" s="7">
        <v>211431</v>
      </c>
      <c r="B11" s="7" t="s">
        <v>25</v>
      </c>
      <c r="C11" s="7">
        <v>2</v>
      </c>
      <c r="D11" s="7">
        <v>0</v>
      </c>
      <c r="E11" s="7">
        <v>0</v>
      </c>
      <c r="F11" s="7">
        <v>0</v>
      </c>
      <c r="G11" s="7">
        <v>2</v>
      </c>
    </row>
    <row r="12" spans="1:14" ht="16">
      <c r="A12" s="7">
        <v>211440</v>
      </c>
      <c r="B12" s="7" t="s">
        <v>26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</row>
    <row r="13" spans="1:14" ht="16">
      <c r="A13" s="7">
        <v>211468</v>
      </c>
      <c r="B13" s="7" t="s">
        <v>27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</row>
    <row r="14" spans="1:14" ht="16">
      <c r="A14" s="7">
        <v>211556</v>
      </c>
      <c r="B14" s="7" t="s">
        <v>28</v>
      </c>
      <c r="C14" s="7">
        <v>0</v>
      </c>
      <c r="D14" s="7">
        <v>0</v>
      </c>
      <c r="E14" s="7">
        <v>0</v>
      </c>
      <c r="F14" s="7">
        <v>2</v>
      </c>
      <c r="G14" s="7">
        <v>2</v>
      </c>
    </row>
    <row r="15" spans="1:14" ht="16">
      <c r="A15" s="7">
        <v>211583</v>
      </c>
      <c r="B15" s="7" t="s">
        <v>29</v>
      </c>
      <c r="C15" s="7">
        <v>0</v>
      </c>
      <c r="D15" s="7">
        <v>2</v>
      </c>
      <c r="E15" s="7">
        <v>1</v>
      </c>
      <c r="F15" s="7">
        <v>0</v>
      </c>
      <c r="G15" s="7">
        <v>3</v>
      </c>
    </row>
    <row r="16" spans="1:14" ht="16">
      <c r="A16" s="7">
        <v>211024</v>
      </c>
      <c r="B16" s="7" t="s">
        <v>30</v>
      </c>
      <c r="C16" s="7">
        <v>0</v>
      </c>
      <c r="D16" s="7">
        <v>2</v>
      </c>
      <c r="E16" s="7">
        <v>0</v>
      </c>
      <c r="F16" s="7">
        <v>0</v>
      </c>
      <c r="G16" s="7">
        <v>2</v>
      </c>
    </row>
    <row r="17" spans="1:7" ht="16">
      <c r="A17" s="7">
        <v>211893</v>
      </c>
      <c r="B17" s="7" t="s">
        <v>31</v>
      </c>
      <c r="C17" s="7">
        <v>2</v>
      </c>
      <c r="D17" s="7">
        <v>0</v>
      </c>
      <c r="E17" s="7">
        <v>1</v>
      </c>
      <c r="F17" s="7">
        <v>0</v>
      </c>
      <c r="G17" s="7">
        <v>3</v>
      </c>
    </row>
    <row r="18" spans="1:7" ht="16">
      <c r="A18" s="7">
        <v>211981</v>
      </c>
      <c r="B18" s="7" t="s">
        <v>32</v>
      </c>
      <c r="C18" s="7">
        <v>1</v>
      </c>
      <c r="D18" s="7">
        <v>0</v>
      </c>
      <c r="E18" s="7">
        <v>0</v>
      </c>
      <c r="F18" s="7">
        <v>3</v>
      </c>
      <c r="G18" s="7">
        <v>4</v>
      </c>
    </row>
    <row r="19" spans="1:7" ht="16">
      <c r="A19" s="7">
        <v>210739</v>
      </c>
      <c r="B19" s="7" t="s">
        <v>33</v>
      </c>
      <c r="C19" s="7">
        <v>0</v>
      </c>
      <c r="D19" s="7">
        <v>1</v>
      </c>
      <c r="E19" s="7">
        <v>0</v>
      </c>
      <c r="F19" s="7">
        <v>0</v>
      </c>
      <c r="G19" s="7">
        <v>1</v>
      </c>
    </row>
    <row r="20" spans="1:7" ht="16">
      <c r="A20" s="7">
        <v>212009</v>
      </c>
      <c r="B20" s="7" t="s">
        <v>34</v>
      </c>
      <c r="C20" s="7">
        <v>2</v>
      </c>
      <c r="D20" s="7">
        <v>0</v>
      </c>
      <c r="E20" s="7">
        <v>0</v>
      </c>
      <c r="F20" s="7">
        <v>0</v>
      </c>
      <c r="G20" s="7">
        <v>2</v>
      </c>
    </row>
    <row r="21" spans="1:7" ht="16">
      <c r="A21" s="7">
        <v>212054</v>
      </c>
      <c r="B21" s="7" t="s">
        <v>35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</row>
    <row r="22" spans="1:7" ht="16">
      <c r="A22" s="7">
        <v>212106</v>
      </c>
      <c r="B22" s="7" t="s">
        <v>36</v>
      </c>
      <c r="C22" s="7">
        <v>0</v>
      </c>
      <c r="D22" s="7">
        <v>1</v>
      </c>
      <c r="E22" s="7">
        <v>0</v>
      </c>
      <c r="F22" s="7">
        <v>0</v>
      </c>
      <c r="G22" s="7">
        <v>1</v>
      </c>
    </row>
    <row r="23" spans="1:7" ht="16">
      <c r="A23" s="7">
        <v>212133</v>
      </c>
      <c r="B23" s="7" t="s">
        <v>37</v>
      </c>
      <c r="C23" s="7">
        <v>2</v>
      </c>
      <c r="D23" s="7">
        <v>1</v>
      </c>
      <c r="E23" s="7">
        <v>0</v>
      </c>
      <c r="F23" s="7">
        <v>0</v>
      </c>
      <c r="G23" s="7">
        <v>3</v>
      </c>
    </row>
    <row r="24" spans="1:7" ht="16">
      <c r="A24" s="7">
        <v>212197</v>
      </c>
      <c r="B24" s="7" t="s">
        <v>38</v>
      </c>
      <c r="C24" s="7">
        <v>3</v>
      </c>
      <c r="D24" s="7">
        <v>0</v>
      </c>
      <c r="E24" s="7">
        <v>2</v>
      </c>
      <c r="F24" s="7">
        <v>0</v>
      </c>
      <c r="G24" s="7">
        <v>5</v>
      </c>
    </row>
    <row r="25" spans="1:7" ht="16">
      <c r="A25" s="7">
        <v>212577</v>
      </c>
      <c r="B25" s="7" t="s">
        <v>39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</row>
    <row r="26" spans="1:7" ht="16">
      <c r="A26" s="7">
        <v>212601</v>
      </c>
      <c r="B26" s="7" t="s">
        <v>40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</row>
    <row r="27" spans="1:7" ht="16">
      <c r="A27" s="7">
        <v>212656</v>
      </c>
      <c r="B27" s="7" t="s">
        <v>41</v>
      </c>
      <c r="C27" s="7">
        <v>0</v>
      </c>
      <c r="D27" s="7">
        <v>3</v>
      </c>
      <c r="E27" s="7">
        <v>0</v>
      </c>
      <c r="F27" s="7">
        <v>0</v>
      </c>
      <c r="G27" s="7">
        <v>3</v>
      </c>
    </row>
    <row r="28" spans="1:7" ht="16">
      <c r="A28" s="7">
        <v>212674</v>
      </c>
      <c r="B28" s="7" t="s">
        <v>42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</row>
    <row r="29" spans="1:7" ht="16">
      <c r="A29" s="7">
        <v>212805</v>
      </c>
      <c r="B29" s="7" t="s">
        <v>43</v>
      </c>
      <c r="C29" s="7">
        <v>3</v>
      </c>
      <c r="D29" s="7">
        <v>0</v>
      </c>
      <c r="E29" s="7">
        <v>0</v>
      </c>
      <c r="F29" s="7">
        <v>0</v>
      </c>
      <c r="G29" s="7">
        <v>3</v>
      </c>
    </row>
    <row r="30" spans="1:7" ht="16">
      <c r="A30" s="7">
        <v>212832</v>
      </c>
      <c r="B30" s="7" t="s">
        <v>44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</row>
    <row r="31" spans="1:7" ht="16">
      <c r="A31" s="7">
        <v>212911</v>
      </c>
      <c r="B31" s="7" t="s">
        <v>45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</row>
    <row r="32" spans="1:7" ht="16">
      <c r="A32" s="7">
        <v>212984</v>
      </c>
      <c r="B32" s="7" t="s">
        <v>46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</row>
    <row r="33" spans="1:7" ht="16">
      <c r="A33" s="7">
        <v>213011</v>
      </c>
      <c r="B33" s="7" t="s">
        <v>47</v>
      </c>
      <c r="C33" s="7">
        <v>1</v>
      </c>
      <c r="D33" s="7">
        <v>0</v>
      </c>
      <c r="E33" s="7">
        <v>0</v>
      </c>
      <c r="F33" s="7">
        <v>0</v>
      </c>
      <c r="G33" s="7">
        <v>1</v>
      </c>
    </row>
    <row r="34" spans="1:7" ht="16">
      <c r="A34" s="7">
        <v>213251</v>
      </c>
      <c r="B34" s="7" t="s">
        <v>48</v>
      </c>
      <c r="C34" s="7">
        <v>0</v>
      </c>
      <c r="D34" s="7">
        <v>2</v>
      </c>
      <c r="E34" s="7">
        <v>3</v>
      </c>
      <c r="F34" s="7">
        <v>0</v>
      </c>
      <c r="G34" s="7">
        <v>5</v>
      </c>
    </row>
    <row r="35" spans="1:7" ht="16">
      <c r="A35" s="7">
        <v>213321</v>
      </c>
      <c r="B35" s="7" t="s">
        <v>49</v>
      </c>
      <c r="C35" s="7">
        <v>0</v>
      </c>
      <c r="D35" s="7">
        <v>2</v>
      </c>
      <c r="E35" s="7">
        <v>0</v>
      </c>
      <c r="F35" s="7">
        <v>0</v>
      </c>
      <c r="G35" s="7">
        <v>2</v>
      </c>
    </row>
    <row r="36" spans="1:7" ht="16">
      <c r="A36" s="7">
        <v>213358</v>
      </c>
      <c r="B36" s="7" t="s">
        <v>50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</row>
    <row r="37" spans="1:7" ht="16">
      <c r="A37" s="7">
        <v>213367</v>
      </c>
      <c r="B37" s="7" t="s">
        <v>51</v>
      </c>
      <c r="C37" s="7">
        <v>0</v>
      </c>
      <c r="D37" s="7">
        <v>3</v>
      </c>
      <c r="E37" s="7">
        <v>0</v>
      </c>
      <c r="F37" s="7">
        <v>0</v>
      </c>
      <c r="G37" s="7">
        <v>3</v>
      </c>
    </row>
    <row r="38" spans="1:7" ht="16">
      <c r="A38" s="7">
        <v>213385</v>
      </c>
      <c r="B38" s="7" t="s">
        <v>52</v>
      </c>
      <c r="C38" s="7">
        <v>0</v>
      </c>
      <c r="D38" s="7">
        <v>0</v>
      </c>
      <c r="E38" s="7">
        <v>0</v>
      </c>
      <c r="F38" s="7">
        <v>2</v>
      </c>
      <c r="G38" s="7">
        <v>2</v>
      </c>
    </row>
    <row r="39" spans="1:7" ht="16">
      <c r="A39" s="7">
        <v>213400</v>
      </c>
      <c r="B39" s="7" t="s">
        <v>53</v>
      </c>
      <c r="C39" s="7">
        <v>0</v>
      </c>
      <c r="D39" s="7">
        <v>0</v>
      </c>
      <c r="E39" s="7">
        <v>0</v>
      </c>
      <c r="F39" s="7">
        <v>3</v>
      </c>
      <c r="G39" s="7">
        <v>3</v>
      </c>
    </row>
    <row r="40" spans="1:7" ht="16">
      <c r="A40" s="7">
        <v>213507</v>
      </c>
      <c r="B40" s="7" t="s">
        <v>54</v>
      </c>
      <c r="C40" s="7">
        <v>0</v>
      </c>
      <c r="D40" s="7">
        <v>3</v>
      </c>
      <c r="E40" s="7">
        <v>2</v>
      </c>
      <c r="F40" s="7">
        <v>0</v>
      </c>
      <c r="G40" s="7">
        <v>5</v>
      </c>
    </row>
    <row r="41" spans="1:7" ht="16">
      <c r="A41" s="7">
        <v>213543</v>
      </c>
      <c r="B41" s="7" t="s">
        <v>55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</row>
    <row r="42" spans="1:7" ht="16">
      <c r="A42" s="7">
        <v>213668</v>
      </c>
      <c r="B42" s="7" t="s">
        <v>56</v>
      </c>
      <c r="C42" s="7">
        <v>0</v>
      </c>
      <c r="D42" s="7">
        <v>2</v>
      </c>
      <c r="E42" s="7">
        <v>3</v>
      </c>
      <c r="F42" s="7">
        <v>2</v>
      </c>
      <c r="G42" s="7">
        <v>7</v>
      </c>
    </row>
    <row r="43" spans="1:7" ht="16">
      <c r="A43" s="7">
        <v>213774</v>
      </c>
      <c r="B43" s="7" t="s">
        <v>57</v>
      </c>
      <c r="C43" s="7">
        <v>2</v>
      </c>
      <c r="D43" s="7">
        <v>3</v>
      </c>
      <c r="E43" s="7">
        <v>0</v>
      </c>
      <c r="F43" s="7">
        <v>0</v>
      </c>
      <c r="G43" s="7">
        <v>5</v>
      </c>
    </row>
    <row r="44" spans="1:7" ht="16">
      <c r="A44" s="7">
        <v>213826</v>
      </c>
      <c r="B44" s="7" t="s">
        <v>58</v>
      </c>
      <c r="C44" s="7">
        <v>2</v>
      </c>
      <c r="D44" s="7">
        <v>0</v>
      </c>
      <c r="E44" s="7">
        <v>0</v>
      </c>
      <c r="F44" s="7">
        <v>0</v>
      </c>
      <c r="G44" s="7">
        <v>2</v>
      </c>
    </row>
    <row r="45" spans="1:7" ht="16">
      <c r="A45" s="7">
        <v>213987</v>
      </c>
      <c r="B45" s="7" t="s">
        <v>59</v>
      </c>
      <c r="C45" s="7">
        <v>0</v>
      </c>
      <c r="D45" s="7">
        <v>0</v>
      </c>
      <c r="E45" s="7">
        <v>0</v>
      </c>
      <c r="F45" s="7">
        <v>3</v>
      </c>
      <c r="G45" s="7">
        <v>3</v>
      </c>
    </row>
    <row r="46" spans="1:7" ht="16">
      <c r="A46" s="7">
        <v>213996</v>
      </c>
      <c r="B46" s="7" t="s">
        <v>60</v>
      </c>
      <c r="C46" s="7">
        <v>0</v>
      </c>
      <c r="D46" s="7">
        <v>0</v>
      </c>
      <c r="E46" s="7">
        <v>0</v>
      </c>
      <c r="F46" s="7">
        <v>2</v>
      </c>
      <c r="G46" s="7">
        <v>2</v>
      </c>
    </row>
    <row r="47" spans="1:7" ht="16">
      <c r="A47" s="7">
        <v>214069</v>
      </c>
      <c r="B47" s="7" t="s">
        <v>61</v>
      </c>
      <c r="C47" s="7">
        <v>2</v>
      </c>
      <c r="D47" s="7">
        <v>2</v>
      </c>
      <c r="E47" s="7">
        <v>0</v>
      </c>
      <c r="F47" s="7">
        <v>0</v>
      </c>
      <c r="G47" s="7">
        <v>4</v>
      </c>
    </row>
    <row r="48" spans="1:7" ht="16">
      <c r="A48" s="7">
        <v>214148</v>
      </c>
      <c r="B48" s="7" t="s">
        <v>62</v>
      </c>
      <c r="C48" s="7">
        <v>0</v>
      </c>
      <c r="D48" s="7">
        <v>1</v>
      </c>
      <c r="E48" s="7">
        <v>0</v>
      </c>
      <c r="F48" s="7">
        <v>0</v>
      </c>
      <c r="G48" s="7">
        <v>1</v>
      </c>
    </row>
    <row r="49" spans="1:7" ht="16">
      <c r="A49" s="7">
        <v>214157</v>
      </c>
      <c r="B49" s="7" t="s">
        <v>63</v>
      </c>
      <c r="C49" s="7">
        <v>0</v>
      </c>
      <c r="D49" s="7">
        <v>0</v>
      </c>
      <c r="E49" s="7">
        <v>0</v>
      </c>
      <c r="F49" s="7">
        <v>3</v>
      </c>
      <c r="G49" s="7">
        <v>3</v>
      </c>
    </row>
    <row r="50" spans="1:7" ht="16">
      <c r="A50" s="7">
        <v>214166</v>
      </c>
      <c r="B50" s="7" t="s">
        <v>64</v>
      </c>
      <c r="C50" s="7">
        <v>3</v>
      </c>
      <c r="D50" s="7">
        <v>0</v>
      </c>
      <c r="E50" s="7">
        <v>0</v>
      </c>
      <c r="F50" s="7">
        <v>0</v>
      </c>
      <c r="G50" s="7">
        <v>3</v>
      </c>
    </row>
    <row r="51" spans="1:7" ht="16">
      <c r="A51" s="7">
        <v>214175</v>
      </c>
      <c r="B51" s="7" t="s">
        <v>65</v>
      </c>
      <c r="C51" s="7">
        <v>0</v>
      </c>
      <c r="D51" s="7">
        <v>2</v>
      </c>
      <c r="E51" s="7">
        <v>1</v>
      </c>
      <c r="F51" s="7">
        <v>0</v>
      </c>
      <c r="G51" s="7">
        <v>3</v>
      </c>
    </row>
    <row r="52" spans="1:7" ht="16">
      <c r="A52" s="7">
        <v>214272</v>
      </c>
      <c r="B52" s="7" t="s">
        <v>66</v>
      </c>
      <c r="C52" s="7">
        <v>3</v>
      </c>
      <c r="D52" s="7">
        <v>0</v>
      </c>
      <c r="E52" s="7">
        <v>0</v>
      </c>
      <c r="F52" s="7">
        <v>0</v>
      </c>
      <c r="G52" s="7">
        <v>3</v>
      </c>
    </row>
    <row r="53" spans="1:7" ht="16">
      <c r="A53" s="7">
        <v>214971</v>
      </c>
      <c r="B53" s="7" t="s">
        <v>68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</row>
    <row r="54" spans="1:7" ht="16">
      <c r="A54" s="7">
        <v>215053</v>
      </c>
      <c r="B54" s="7" t="s">
        <v>69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</row>
    <row r="55" spans="1:7" ht="16">
      <c r="A55" s="7">
        <v>215442</v>
      </c>
      <c r="B55" s="7" t="s">
        <v>71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</row>
    <row r="56" spans="1:7" ht="16">
      <c r="A56" s="7">
        <v>215655</v>
      </c>
      <c r="B56" s="7" t="s">
        <v>72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</row>
    <row r="57" spans="1:7" ht="16">
      <c r="A57" s="7">
        <v>215691</v>
      </c>
      <c r="B57" s="7" t="s">
        <v>73</v>
      </c>
      <c r="C57" s="7">
        <v>0</v>
      </c>
      <c r="D57" s="7">
        <v>3</v>
      </c>
      <c r="E57" s="7">
        <v>3</v>
      </c>
      <c r="F57" s="7">
        <v>0</v>
      </c>
      <c r="G57" s="7">
        <v>6</v>
      </c>
    </row>
    <row r="58" spans="1:7" ht="16">
      <c r="A58" s="7">
        <v>216047</v>
      </c>
      <c r="B58" s="7" t="s">
        <v>74</v>
      </c>
      <c r="C58" s="7">
        <v>2</v>
      </c>
      <c r="D58" s="7">
        <v>0</v>
      </c>
      <c r="E58" s="7">
        <v>0</v>
      </c>
      <c r="F58" s="7">
        <v>0</v>
      </c>
      <c r="G58" s="7">
        <v>2</v>
      </c>
    </row>
    <row r="59" spans="1:7" ht="16">
      <c r="A59" s="7">
        <v>215743</v>
      </c>
      <c r="B59" s="7" t="s">
        <v>75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</row>
    <row r="60" spans="1:7" ht="16">
      <c r="A60" s="7">
        <v>215770</v>
      </c>
      <c r="B60" s="7" t="s">
        <v>76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</row>
    <row r="61" spans="1:7" ht="16">
      <c r="A61" s="7">
        <v>215798</v>
      </c>
      <c r="B61" s="7" t="s">
        <v>77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</row>
    <row r="62" spans="1:7" ht="16">
      <c r="A62" s="7">
        <v>215947</v>
      </c>
      <c r="B62" s="7" t="s">
        <v>78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</row>
    <row r="63" spans="1:7" ht="16">
      <c r="A63" s="7">
        <v>216278</v>
      </c>
      <c r="B63" s="7" t="s">
        <v>79</v>
      </c>
      <c r="C63" s="7">
        <v>0</v>
      </c>
      <c r="D63" s="7">
        <v>0</v>
      </c>
      <c r="E63" s="7">
        <v>2</v>
      </c>
      <c r="F63" s="7">
        <v>0</v>
      </c>
      <c r="G63" s="7">
        <v>2</v>
      </c>
    </row>
    <row r="64" spans="1:7" ht="16">
      <c r="A64" s="7">
        <v>216287</v>
      </c>
      <c r="B64" s="7" t="s">
        <v>80</v>
      </c>
      <c r="C64" s="7">
        <v>0</v>
      </c>
      <c r="D64" s="7">
        <v>0</v>
      </c>
      <c r="E64" s="7">
        <v>0</v>
      </c>
      <c r="F64" s="7">
        <v>2</v>
      </c>
      <c r="G64" s="7">
        <v>2</v>
      </c>
    </row>
    <row r="65" spans="1:7" ht="16">
      <c r="A65" s="7">
        <v>215105</v>
      </c>
      <c r="B65" s="7" t="s">
        <v>81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</row>
    <row r="66" spans="1:7" ht="16">
      <c r="A66" s="7">
        <v>216357</v>
      </c>
      <c r="B66" s="7" t="s">
        <v>82</v>
      </c>
      <c r="C66" s="7">
        <v>1</v>
      </c>
      <c r="D66" s="7">
        <v>2</v>
      </c>
      <c r="E66" s="7">
        <v>1</v>
      </c>
      <c r="F66" s="7">
        <v>0</v>
      </c>
      <c r="G66" s="7">
        <v>4</v>
      </c>
    </row>
    <row r="67" spans="1:7" ht="16">
      <c r="A67" s="7">
        <v>215062</v>
      </c>
      <c r="B67" s="7" t="s">
        <v>83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</row>
    <row r="68" spans="1:7" ht="16">
      <c r="A68" s="7">
        <v>215929</v>
      </c>
      <c r="B68" s="7" t="s">
        <v>84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</row>
    <row r="69" spans="1:7" ht="16">
      <c r="A69" s="7">
        <v>215132</v>
      </c>
      <c r="B69" s="7" t="s">
        <v>85</v>
      </c>
      <c r="C69" s="7">
        <v>1</v>
      </c>
      <c r="D69" s="7">
        <v>0</v>
      </c>
      <c r="E69" s="7">
        <v>0</v>
      </c>
      <c r="F69" s="7">
        <v>1</v>
      </c>
      <c r="G69" s="7">
        <v>2</v>
      </c>
    </row>
    <row r="70" spans="1:7" ht="16">
      <c r="A70" s="7">
        <v>216542</v>
      </c>
      <c r="B70" s="7" t="s">
        <v>86</v>
      </c>
      <c r="C70" s="7">
        <v>3</v>
      </c>
      <c r="D70" s="7">
        <v>0</v>
      </c>
      <c r="E70" s="7">
        <v>2</v>
      </c>
      <c r="F70" s="7">
        <v>0</v>
      </c>
      <c r="G70" s="7">
        <v>5</v>
      </c>
    </row>
    <row r="71" spans="1:7" ht="16">
      <c r="A71" s="7">
        <v>216524</v>
      </c>
      <c r="B71" s="7" t="s">
        <v>87</v>
      </c>
      <c r="C71" s="7">
        <v>1</v>
      </c>
      <c r="D71" s="7">
        <v>1</v>
      </c>
      <c r="E71" s="7">
        <v>3</v>
      </c>
      <c r="F71" s="7">
        <v>1</v>
      </c>
      <c r="G71" s="7">
        <v>6</v>
      </c>
    </row>
    <row r="72" spans="1:7" ht="16">
      <c r="A72" s="7">
        <v>216597</v>
      </c>
      <c r="B72" s="7" t="s">
        <v>88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</row>
    <row r="73" spans="1:7" ht="16">
      <c r="A73" s="7">
        <v>216667</v>
      </c>
      <c r="B73" s="7" t="s">
        <v>89</v>
      </c>
      <c r="C73" s="7">
        <v>1</v>
      </c>
      <c r="D73" s="7">
        <v>0</v>
      </c>
      <c r="E73" s="7">
        <v>2</v>
      </c>
      <c r="F73" s="7">
        <v>0</v>
      </c>
      <c r="G73" s="7">
        <v>3</v>
      </c>
    </row>
    <row r="74" spans="1:7" ht="16">
      <c r="A74" s="7">
        <v>216694</v>
      </c>
      <c r="B74" s="7" t="s">
        <v>90</v>
      </c>
      <c r="C74" s="7">
        <v>0</v>
      </c>
      <c r="D74" s="7">
        <v>3</v>
      </c>
      <c r="E74" s="7">
        <v>0</v>
      </c>
      <c r="F74" s="7">
        <v>3</v>
      </c>
      <c r="G74" s="7">
        <v>6</v>
      </c>
    </row>
    <row r="75" spans="1:7" ht="16">
      <c r="A75" s="7">
        <v>216807</v>
      </c>
      <c r="B75" s="7" t="s">
        <v>91</v>
      </c>
      <c r="C75" s="7">
        <v>0</v>
      </c>
      <c r="D75" s="7">
        <v>3</v>
      </c>
      <c r="E75" s="7">
        <v>3</v>
      </c>
      <c r="F75" s="7">
        <v>0</v>
      </c>
      <c r="G75" s="7">
        <v>6</v>
      </c>
    </row>
    <row r="76" spans="1:7" ht="16">
      <c r="A76" s="7">
        <v>216852</v>
      </c>
      <c r="B76" s="7" t="s">
        <v>92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</row>
    <row r="77" spans="1:7" ht="16">
      <c r="A77" s="7">
        <v>216931</v>
      </c>
      <c r="B77" s="7" t="s">
        <v>93</v>
      </c>
      <c r="C77" s="7">
        <v>0</v>
      </c>
      <c r="D77" s="7">
        <v>1</v>
      </c>
      <c r="E77" s="7">
        <v>0</v>
      </c>
      <c r="F77" s="7">
        <v>2</v>
      </c>
      <c r="G77" s="7">
        <v>3</v>
      </c>
    </row>
    <row r="78" spans="1:7" ht="16">
      <c r="A78" s="7">
        <v>217013</v>
      </c>
      <c r="B78" s="7" t="s">
        <v>94</v>
      </c>
      <c r="C78" s="7">
        <v>0</v>
      </c>
      <c r="D78" s="7">
        <v>0</v>
      </c>
      <c r="E78" s="7">
        <v>2</v>
      </c>
      <c r="F78" s="7">
        <v>3</v>
      </c>
      <c r="G78" s="7">
        <v>5</v>
      </c>
    </row>
    <row r="79" spans="1:7" ht="16">
      <c r="A79" s="7">
        <v>217059</v>
      </c>
      <c r="B79" s="7" t="s">
        <v>95</v>
      </c>
      <c r="C79" s="7">
        <v>1</v>
      </c>
      <c r="D79" s="7">
        <v>0</v>
      </c>
      <c r="E79" s="7">
        <v>0</v>
      </c>
      <c r="F79" s="7">
        <v>0</v>
      </c>
      <c r="G79" s="7">
        <v>1</v>
      </c>
    </row>
  </sheetData>
  <mergeCells count="2">
    <mergeCell ref="I5:N5"/>
    <mergeCell ref="I6:N6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47"/>
  <sheetViews>
    <sheetView tabSelected="1" topLeftCell="A441" zoomScale="102" workbookViewId="0">
      <selection activeCell="E470" sqref="E470"/>
    </sheetView>
  </sheetViews>
  <sheetFormatPr baseColWidth="10" defaultColWidth="8.83203125" defaultRowHeight="15"/>
  <cols>
    <col min="12" max="14" width="9" bestFit="1" customWidth="1"/>
    <col min="15" max="15" width="9.1640625" bestFit="1" customWidth="1"/>
    <col min="18" max="21" width="9" bestFit="1" customWidth="1"/>
  </cols>
  <sheetData>
    <row r="1" spans="1:62" ht="16">
      <c r="J1" s="2" t="s">
        <v>141</v>
      </c>
      <c r="K1" s="2" t="s">
        <v>142</v>
      </c>
      <c r="L1" s="3">
        <v>0.17399999999999999</v>
      </c>
      <c r="M1" s="3">
        <v>0.65600000000000003</v>
      </c>
      <c r="N1" s="3">
        <v>-0.104</v>
      </c>
      <c r="O1" s="3">
        <v>0</v>
      </c>
      <c r="P1" s="2"/>
      <c r="Q1" s="2"/>
      <c r="R1" s="2"/>
      <c r="S1" s="2"/>
      <c r="T1" s="2"/>
      <c r="U1" s="2"/>
      <c r="V1" s="5"/>
      <c r="W1" s="5" t="s">
        <v>149</v>
      </c>
      <c r="X1" s="5" t="s">
        <v>142</v>
      </c>
      <c r="Y1" s="6">
        <f ca="1">PERCENTILE(AL1:AL80, 0.2)</f>
        <v>-0.18423111802046899</v>
      </c>
      <c r="Z1" s="6">
        <f ca="1">PERCENTILE(AM1:AM80, 0.2)</f>
        <v>-4.3330787330343935E-2</v>
      </c>
      <c r="AA1" s="6">
        <f ca="1">PERCENTILE(AN1:AN80, 0.2)</f>
        <v>-7.7861329719554583E-3</v>
      </c>
      <c r="AB1" s="6">
        <f ca="1">PERCENTILE(AO1:AO80, 0.2)</f>
        <v>6.4917132906502056E-2</v>
      </c>
      <c r="AC1" s="5"/>
      <c r="AD1" s="5"/>
      <c r="AE1" s="5"/>
      <c r="AF1" s="5"/>
      <c r="AG1" s="5"/>
      <c r="AH1" s="5"/>
      <c r="AL1">
        <f ca="1">OFFSET($L$5,(ROW(AL1)-1)*8,0)</f>
        <v>-9.7560975609756101E-2</v>
      </c>
      <c r="AM1">
        <f ca="1">OFFSET($M$5,(ROW(AM1)-1)*8,0)</f>
        <v>-6.4483695652173809E-2</v>
      </c>
      <c r="AN1">
        <f ca="1">OFFSET($N$5,(ROW(AN1)-1)*8,0)</f>
        <v>-0.28155979938775183</v>
      </c>
      <c r="AO1">
        <f ca="1">OFFSET($O$5,(ROW(AO1)-1)*8,0)</f>
        <v>0.4372783644656269</v>
      </c>
      <c r="AQ1">
        <f ca="1">OFFSET($U$12,(ROW(AQ1)-1)*8,0)</f>
        <v>9</v>
      </c>
      <c r="AR1">
        <f ca="1">OFFSET($AH$12,(ROW(AR1)-1)*8,0)</f>
        <v>5</v>
      </c>
      <c r="BD1" t="s">
        <v>0</v>
      </c>
      <c r="BE1" t="s">
        <v>3</v>
      </c>
      <c r="BF1" t="s">
        <v>150</v>
      </c>
      <c r="BG1" t="s">
        <v>151</v>
      </c>
      <c r="BH1" t="s">
        <v>152</v>
      </c>
      <c r="BI1" t="s">
        <v>153</v>
      </c>
      <c r="BJ1" t="s">
        <v>154</v>
      </c>
    </row>
    <row r="2" spans="1:62" ht="16">
      <c r="J2" s="2"/>
      <c r="K2" s="2" t="s">
        <v>143</v>
      </c>
      <c r="L2" s="3">
        <v>0.308</v>
      </c>
      <c r="M2" s="3">
        <v>0.56399999999999995</v>
      </c>
      <c r="N2" s="3">
        <v>-0.17499999999999999</v>
      </c>
      <c r="O2" s="3">
        <v>-0.10299999999999999</v>
      </c>
      <c r="P2" s="2"/>
      <c r="Q2" s="2"/>
      <c r="R2" s="2"/>
      <c r="S2" s="2"/>
      <c r="T2" s="2"/>
      <c r="U2" s="2"/>
      <c r="V2" s="5"/>
      <c r="W2" s="5"/>
      <c r="X2" s="5" t="s">
        <v>143</v>
      </c>
      <c r="Y2" s="6">
        <f ca="1">PERCENTILE(AL1:AL80, 0.1)</f>
        <v>-0.24237476243671024</v>
      </c>
      <c r="Z2" s="6">
        <f ca="1">PERCENTILE(AM1:AM80, 0.1)</f>
        <v>-7.1529895558260947E-2</v>
      </c>
      <c r="AA2" s="6">
        <f ca="1">PERCENTILE(AN1:AN80, 0.1)</f>
        <v>-7.2406946949336623E-2</v>
      </c>
      <c r="AB2" s="6">
        <f ca="1">PERCENTILE(AO1:AO80, 0.1)</f>
        <v>-5.6293361663050351E-2</v>
      </c>
      <c r="AC2" s="5"/>
      <c r="AD2" s="5"/>
      <c r="AE2" s="5"/>
      <c r="AF2" s="5"/>
      <c r="AG2" s="5"/>
      <c r="AH2" s="5"/>
      <c r="AL2">
        <f t="shared" ref="AL2:AL65" ca="1" si="0">OFFSET($L$5,(ROW(AL2)-1)*8,0)</f>
        <v>-0.14821124361158433</v>
      </c>
      <c r="AM2">
        <f t="shared" ref="AM2:AM65" ca="1" si="1">OFFSET($M$5,(ROW(AM2)-1)*8,0)</f>
        <v>-2.677711672054478E-2</v>
      </c>
      <c r="AN2">
        <f t="shared" ref="AN2:AN65" ca="1" si="2">OFFSET($N$5,(ROW(AN2)-1)*8,0)</f>
        <v>-0.10793654186379031</v>
      </c>
      <c r="AO2">
        <f t="shared" ref="AO2:AO65" ca="1" si="3">OFFSET($O$5,(ROW(AO2)-1)*8,0)</f>
        <v>0.59849299022593583</v>
      </c>
      <c r="AQ2">
        <f t="shared" ref="AQ2:AQ65" ca="1" si="4">OFFSET($U$12,(ROW(AQ2)-1)*8,0)</f>
        <v>8</v>
      </c>
      <c r="AR2">
        <f t="shared" ref="AR2:AR65" ca="1" si="5">OFFSET($AH$12,(ROW(AR2)-1)*8,0)</f>
        <v>5</v>
      </c>
      <c r="BD2">
        <f ca="1">OFFSET($B$5,(ROW(BF2)-2)*8,0)</f>
        <v>210571</v>
      </c>
      <c r="BE2" t="str">
        <f ca="1">OFFSET($E$5,(ROW(BJ2)-2)*8,0)</f>
        <v>Albright College</v>
      </c>
      <c r="BF2">
        <f ca="1">OFFSET($AE$11,(ROW(BF2)-2)*8,0)</f>
        <v>0</v>
      </c>
      <c r="BG2">
        <f ca="1">OFFSET($AF$11,(ROW(BG2)-2)*8,0)</f>
        <v>2</v>
      </c>
      <c r="BH2">
        <f ca="1">OFFSET($AG$11,(ROW(BH2)-2)*8,0)</f>
        <v>3</v>
      </c>
      <c r="BI2">
        <f ca="1">OFFSET($AH$11,(ROW(BJ2)-2)*8,0)</f>
        <v>0</v>
      </c>
      <c r="BJ2">
        <f ca="1">OFFSET($AH$12,(ROW(BJ2)-2)*8,0)</f>
        <v>5</v>
      </c>
    </row>
    <row r="3" spans="1:62" ht="16"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5"/>
      <c r="AH3" s="5"/>
      <c r="AL3">
        <f t="shared" ca="1" si="0"/>
        <v>-3.1553398058252427E-2</v>
      </c>
      <c r="AM3">
        <f t="shared" ca="1" si="1"/>
        <v>-3.4980402446824203E-2</v>
      </c>
      <c r="AN3">
        <f t="shared" ca="1" si="2"/>
        <v>0.18134814514741471</v>
      </c>
      <c r="AO3">
        <f t="shared" ca="1" si="3"/>
        <v>7.2607166951876578E-2</v>
      </c>
      <c r="AQ3">
        <f t="shared" ca="1" si="4"/>
        <v>6</v>
      </c>
      <c r="AR3">
        <f t="shared" ca="1" si="5"/>
        <v>0</v>
      </c>
      <c r="BD3">
        <f t="shared" ref="BD3:BD66" ca="1" si="6">OFFSET($B$5,(ROW(BF3)-2)*8,0)</f>
        <v>210669</v>
      </c>
      <c r="BE3" t="str">
        <f t="shared" ref="BE3:BE66" ca="1" si="7">OFFSET($E$5,(ROW(BJ3)-2)*8,0)</f>
        <v>Allegheny College</v>
      </c>
      <c r="BF3">
        <f t="shared" ref="BF3:BF66" ca="1" si="8">OFFSET($AE$11,(ROW(BF3)-2)*8,0)</f>
        <v>1</v>
      </c>
      <c r="BG3">
        <f t="shared" ref="BG3:BG66" ca="1" si="9">OFFSET($AF$11,(ROW(BG3)-2)*8,0)</f>
        <v>1</v>
      </c>
      <c r="BH3">
        <f t="shared" ref="BH3:BH66" ca="1" si="10">OFFSET($AG$11,(ROW(BH3)-2)*8,0)</f>
        <v>3</v>
      </c>
      <c r="BI3">
        <f t="shared" ref="BI3:BI66" ca="1" si="11">OFFSET($AH$11,(ROW(BJ3)-2)*8,0)</f>
        <v>0</v>
      </c>
      <c r="BJ3">
        <f t="shared" ref="BJ3:BJ66" ca="1" si="12">OFFSET($AH$12,(ROW(BJ3)-2)*8,0)</f>
        <v>5</v>
      </c>
    </row>
    <row r="4" spans="1:62" ht="1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2"/>
      <c r="K4" s="2"/>
      <c r="L4" s="4" t="s">
        <v>4</v>
      </c>
      <c r="M4" s="4" t="s">
        <v>5</v>
      </c>
      <c r="N4" s="4" t="s">
        <v>6</v>
      </c>
      <c r="O4" s="4" t="s">
        <v>7</v>
      </c>
      <c r="P4" s="2"/>
      <c r="Q4" s="2"/>
      <c r="R4" s="2"/>
      <c r="S4" s="2"/>
      <c r="T4" s="2"/>
      <c r="U4" s="2"/>
      <c r="V4" s="5"/>
      <c r="W4" s="5"/>
      <c r="X4" s="5"/>
      <c r="Y4" s="6"/>
      <c r="Z4" s="5"/>
      <c r="AA4" s="5"/>
      <c r="AB4" s="5"/>
      <c r="AC4" s="5"/>
      <c r="AD4" s="5"/>
      <c r="AE4" s="5"/>
      <c r="AF4" s="5"/>
      <c r="AG4" s="5"/>
      <c r="AH4" s="5"/>
      <c r="AL4">
        <f t="shared" ca="1" si="0"/>
        <v>-0.22058823529411764</v>
      </c>
      <c r="AM4">
        <f t="shared" ca="1" si="1"/>
        <v>8.1170879421289723E-3</v>
      </c>
      <c r="AN4">
        <f t="shared" ca="1" si="2"/>
        <v>0.22458128479080389</v>
      </c>
      <c r="AO4">
        <f t="shared" ca="1" si="3"/>
        <v>-0.10561558852220269</v>
      </c>
      <c r="AQ4">
        <f t="shared" ca="1" si="4"/>
        <v>9</v>
      </c>
      <c r="AR4">
        <f t="shared" ca="1" si="5"/>
        <v>5</v>
      </c>
      <c r="BD4">
        <f t="shared" ca="1" si="6"/>
        <v>210775</v>
      </c>
      <c r="BE4" t="str">
        <f t="shared" ca="1" si="7"/>
        <v>Alvernia University</v>
      </c>
      <c r="BF4">
        <f t="shared" ca="1" si="8"/>
        <v>0</v>
      </c>
      <c r="BG4">
        <f t="shared" ca="1" si="9"/>
        <v>0</v>
      </c>
      <c r="BH4">
        <f t="shared" ca="1" si="10"/>
        <v>0</v>
      </c>
      <c r="BI4">
        <f t="shared" ca="1" si="11"/>
        <v>0</v>
      </c>
      <c r="BJ4">
        <f t="shared" ca="1" si="12"/>
        <v>0</v>
      </c>
    </row>
    <row r="5" spans="1:62" ht="16">
      <c r="A5" s="1">
        <v>0</v>
      </c>
      <c r="B5">
        <v>210571</v>
      </c>
      <c r="C5">
        <v>8</v>
      </c>
      <c r="D5" t="s">
        <v>8</v>
      </c>
      <c r="E5" t="s">
        <v>9</v>
      </c>
      <c r="F5">
        <v>370</v>
      </c>
      <c r="G5">
        <v>0.69217391304347831</v>
      </c>
      <c r="H5">
        <v>9953.1967592679539</v>
      </c>
      <c r="I5">
        <v>1.3747084795226301</v>
      </c>
      <c r="J5" s="2"/>
      <c r="K5" s="2" t="s">
        <v>97</v>
      </c>
      <c r="L5" s="3">
        <f xml:space="preserve"> (F5 - F12) / F12</f>
        <v>-9.7560975609756101E-2</v>
      </c>
      <c r="M5" s="3">
        <f t="shared" ref="M5:O5" si="13" xml:space="preserve"> (G5 - G12) / G12</f>
        <v>-6.4483695652173809E-2</v>
      </c>
      <c r="N5" s="3">
        <f t="shared" si="13"/>
        <v>-0.28155979938775183</v>
      </c>
      <c r="O5" s="3">
        <f t="shared" si="13"/>
        <v>0.4372783644656269</v>
      </c>
      <c r="P5" s="2"/>
      <c r="Q5" s="2"/>
      <c r="R5" s="2"/>
      <c r="S5" s="2"/>
      <c r="T5" s="2"/>
      <c r="U5" s="2"/>
      <c r="V5" s="5"/>
      <c r="W5" s="5"/>
      <c r="X5" s="5"/>
      <c r="Y5" s="6"/>
      <c r="Z5" s="5"/>
      <c r="AA5" s="5"/>
      <c r="AB5" s="5"/>
      <c r="AC5" s="5"/>
      <c r="AD5" s="5"/>
      <c r="AE5" s="5"/>
      <c r="AF5" s="5"/>
      <c r="AG5" s="5"/>
      <c r="AH5" s="5"/>
      <c r="AL5">
        <f t="shared" ca="1" si="0"/>
        <v>0.43636363636363634</v>
      </c>
      <c r="AM5">
        <f t="shared" ca="1" si="1"/>
        <v>8.0732700135685176E-2</v>
      </c>
      <c r="AN5">
        <f t="shared" ca="1" si="2"/>
        <v>0.80226252262129572</v>
      </c>
      <c r="AO5">
        <f t="shared" ca="1" si="3"/>
        <v>-0.14634226669205253</v>
      </c>
      <c r="AQ5">
        <f t="shared" ca="1" si="4"/>
        <v>6</v>
      </c>
      <c r="AR5">
        <f t="shared" ca="1" si="5"/>
        <v>3</v>
      </c>
      <c r="BD5">
        <f t="shared" ca="1" si="6"/>
        <v>211088</v>
      </c>
      <c r="BE5" t="str">
        <f t="shared" ca="1" si="7"/>
        <v>Arcadia University</v>
      </c>
      <c r="BF5">
        <f t="shared" ca="1" si="8"/>
        <v>2</v>
      </c>
      <c r="BG5">
        <f t="shared" ca="1" si="9"/>
        <v>0</v>
      </c>
      <c r="BH5">
        <f t="shared" ca="1" si="10"/>
        <v>0</v>
      </c>
      <c r="BI5">
        <f t="shared" ca="1" si="11"/>
        <v>3</v>
      </c>
      <c r="BJ5">
        <f t="shared" ca="1" si="12"/>
        <v>5</v>
      </c>
    </row>
    <row r="6" spans="1:62" ht="16">
      <c r="A6" s="1">
        <v>1</v>
      </c>
      <c r="B6">
        <v>210571</v>
      </c>
      <c r="C6">
        <v>7</v>
      </c>
      <c r="D6" t="s">
        <v>10</v>
      </c>
      <c r="E6" t="s">
        <v>9</v>
      </c>
      <c r="F6">
        <v>575</v>
      </c>
      <c r="G6">
        <v>0.68103448275862066</v>
      </c>
      <c r="H6">
        <v>10054.973079231249</v>
      </c>
      <c r="I6">
        <v>1.3419808529403781</v>
      </c>
      <c r="J6" s="2"/>
      <c r="K6" s="2" t="s">
        <v>96</v>
      </c>
      <c r="L6" s="2">
        <f xml:space="preserve"> SLOPE(F5:F12, $C5:$C12)</f>
        <v>-9.5833333333333339</v>
      </c>
      <c r="M6" s="2">
        <f t="shared" ref="M6:O6" si="14" xml:space="preserve"> SLOPE(G5:G12, $C5:$C12)</f>
        <v>-9.4839477609016086E-3</v>
      </c>
      <c r="N6" s="2">
        <f t="shared" si="14"/>
        <v>-532.446263654939</v>
      </c>
      <c r="O6" s="2">
        <f t="shared" si="14"/>
        <v>4.9299837033683139E-2</v>
      </c>
      <c r="P6" s="2"/>
      <c r="Q6" s="2"/>
      <c r="R6" s="2"/>
      <c r="S6" s="2"/>
      <c r="T6" s="2"/>
      <c r="U6" s="2"/>
      <c r="V6" s="5"/>
      <c r="W6" s="5"/>
      <c r="X6" s="5"/>
      <c r="Y6" s="6"/>
      <c r="Z6" s="5"/>
      <c r="AA6" s="5"/>
      <c r="AB6" s="5"/>
      <c r="AC6" s="5"/>
      <c r="AD6" s="5"/>
      <c r="AE6" s="5"/>
      <c r="AF6" s="5"/>
      <c r="AG6" s="5"/>
      <c r="AH6" s="5"/>
      <c r="AL6">
        <f t="shared" ca="1" si="0"/>
        <v>2.4657534246575342E-2</v>
      </c>
      <c r="AM6">
        <f t="shared" ca="1" si="1"/>
        <v>-9.0530124272455523E-3</v>
      </c>
      <c r="AN6">
        <f t="shared" ca="1" si="2"/>
        <v>0.50556932864304061</v>
      </c>
      <c r="AO6">
        <f t="shared" ca="1" si="3"/>
        <v>0.11808422686826978</v>
      </c>
      <c r="AQ6">
        <f t="shared" ca="1" si="4"/>
        <v>6</v>
      </c>
      <c r="AR6">
        <f t="shared" ca="1" si="5"/>
        <v>0</v>
      </c>
      <c r="BD6">
        <f t="shared" ca="1" si="6"/>
        <v>210492</v>
      </c>
      <c r="BE6" t="str">
        <f t="shared" ca="1" si="7"/>
        <v>Bryn Athyn College of the New Church</v>
      </c>
      <c r="BF6">
        <f t="shared" ca="1" si="8"/>
        <v>0</v>
      </c>
      <c r="BG6">
        <f t="shared" ca="1" si="9"/>
        <v>0</v>
      </c>
      <c r="BH6">
        <f t="shared" ca="1" si="10"/>
        <v>0</v>
      </c>
      <c r="BI6">
        <f t="shared" ca="1" si="11"/>
        <v>3</v>
      </c>
      <c r="BJ6">
        <f t="shared" ca="1" si="12"/>
        <v>3</v>
      </c>
    </row>
    <row r="7" spans="1:62" ht="16">
      <c r="A7" s="1">
        <v>2</v>
      </c>
      <c r="B7">
        <v>210571</v>
      </c>
      <c r="C7">
        <v>6</v>
      </c>
      <c r="D7" t="s">
        <v>11</v>
      </c>
      <c r="E7" t="s">
        <v>9</v>
      </c>
      <c r="F7">
        <v>464</v>
      </c>
      <c r="G7">
        <v>0.68791946308724827</v>
      </c>
      <c r="H7">
        <v>14566.71412253547</v>
      </c>
      <c r="I7">
        <v>1.2446096294333819</v>
      </c>
      <c r="J7" s="2"/>
      <c r="K7" s="2" t="s">
        <v>98</v>
      </c>
      <c r="L7" s="2">
        <f xml:space="preserve"> INTERCEPT(F5:F12,$C5:$C12)</f>
        <v>556</v>
      </c>
      <c r="M7" s="2">
        <f t="shared" ref="M7:O7" si="15" xml:space="preserve"> INTERCEPT(G5:G12,$C5:$C12)</f>
        <v>0.76421596685658799</v>
      </c>
      <c r="N7" s="2">
        <f t="shared" si="15"/>
        <v>15664.629075364395</v>
      </c>
      <c r="O7" s="2">
        <f t="shared" si="15"/>
        <v>0.98070856667660666</v>
      </c>
      <c r="P7" s="2"/>
      <c r="Q7" s="2"/>
      <c r="R7" s="2"/>
      <c r="S7" s="2"/>
      <c r="T7" s="2"/>
      <c r="U7" s="2"/>
      <c r="V7" s="5"/>
      <c r="W7" s="5"/>
      <c r="X7" s="5"/>
      <c r="Y7" s="6"/>
      <c r="Z7" s="5"/>
      <c r="AA7" s="5"/>
      <c r="AB7" s="5"/>
      <c r="AC7" s="5"/>
      <c r="AD7" s="5"/>
      <c r="AE7" s="5"/>
      <c r="AF7" s="5"/>
      <c r="AG7" s="5"/>
      <c r="AH7" s="5"/>
      <c r="AL7">
        <f t="shared" ca="1" si="0"/>
        <v>5.3551912568306013E-2</v>
      </c>
      <c r="AM7">
        <f t="shared" ca="1" si="1"/>
        <v>-3.0544047825068345E-2</v>
      </c>
      <c r="AN7">
        <f t="shared" ca="1" si="2"/>
        <v>0.41247046801424048</v>
      </c>
      <c r="AO7">
        <f t="shared" ca="1" si="3"/>
        <v>8.2904436461293377E-2</v>
      </c>
      <c r="AQ7">
        <f t="shared" ca="1" si="4"/>
        <v>6</v>
      </c>
      <c r="AR7">
        <f t="shared" ca="1" si="5"/>
        <v>0</v>
      </c>
      <c r="BD7">
        <f t="shared" ca="1" si="6"/>
        <v>211273</v>
      </c>
      <c r="BE7" t="str">
        <f t="shared" ca="1" si="7"/>
        <v>Bryn Mawr College</v>
      </c>
      <c r="BF7">
        <f t="shared" ca="1" si="8"/>
        <v>0</v>
      </c>
      <c r="BG7">
        <f t="shared" ca="1" si="9"/>
        <v>0</v>
      </c>
      <c r="BH7">
        <f t="shared" ca="1" si="10"/>
        <v>0</v>
      </c>
      <c r="BI7">
        <f t="shared" ca="1" si="11"/>
        <v>0</v>
      </c>
      <c r="BJ7">
        <f t="shared" ca="1" si="12"/>
        <v>0</v>
      </c>
    </row>
    <row r="8" spans="1:62" ht="16">
      <c r="A8" s="1">
        <v>3</v>
      </c>
      <c r="B8">
        <v>210571</v>
      </c>
      <c r="C8">
        <v>5</v>
      </c>
      <c r="D8" t="s">
        <v>12</v>
      </c>
      <c r="E8" t="s">
        <v>9</v>
      </c>
      <c r="F8">
        <v>596</v>
      </c>
      <c r="G8">
        <v>0.71399594320486814</v>
      </c>
      <c r="H8">
        <v>14221.639470111981</v>
      </c>
      <c r="I8">
        <v>1.1767062941377799</v>
      </c>
      <c r="J8" s="2"/>
      <c r="K8" s="2" t="s">
        <v>100</v>
      </c>
      <c r="L8" s="2">
        <f xml:space="preserve"> L7 + (11*L6)</f>
        <v>450.58333333333331</v>
      </c>
      <c r="M8" s="2">
        <f t="shared" ref="M8:O8" si="16" xml:space="preserve"> M7 + (11*M6)</f>
        <v>0.65989254148667031</v>
      </c>
      <c r="N8" s="2">
        <f t="shared" si="16"/>
        <v>9807.720175160066</v>
      </c>
      <c r="O8" s="2">
        <f t="shared" si="16"/>
        <v>1.5230067740471211</v>
      </c>
      <c r="P8" s="2"/>
      <c r="Q8" s="2"/>
      <c r="R8" s="2"/>
      <c r="S8" s="2"/>
      <c r="T8" s="2"/>
      <c r="U8" s="2"/>
      <c r="V8" s="5"/>
      <c r="W8" s="5"/>
      <c r="X8" s="5"/>
      <c r="Y8" s="6"/>
      <c r="Z8" s="5"/>
      <c r="AA8" s="5"/>
      <c r="AB8" s="5"/>
      <c r="AC8" s="5"/>
      <c r="AD8" s="5"/>
      <c r="AE8" s="5"/>
      <c r="AF8" s="5"/>
      <c r="AG8" s="5"/>
      <c r="AH8" s="5"/>
      <c r="AL8">
        <f t="shared" ca="1" si="0"/>
        <v>-4.9479166666666664E-2</v>
      </c>
      <c r="AM8">
        <f t="shared" ca="1" si="1"/>
        <v>3.3880218754168398E-2</v>
      </c>
      <c r="AN8">
        <f t="shared" ca="1" si="2"/>
        <v>3.6348415782799993E-2</v>
      </c>
      <c r="AO8">
        <f t="shared" ca="1" si="3"/>
        <v>2.1532949242935118</v>
      </c>
      <c r="AQ8">
        <f t="shared" ca="1" si="4"/>
        <v>5</v>
      </c>
      <c r="AR8">
        <f t="shared" ca="1" si="5"/>
        <v>0</v>
      </c>
      <c r="BD8">
        <f t="shared" ca="1" si="6"/>
        <v>211291</v>
      </c>
      <c r="BE8" t="str">
        <f t="shared" ca="1" si="7"/>
        <v>Bucknell University</v>
      </c>
      <c r="BF8">
        <f t="shared" ca="1" si="8"/>
        <v>0</v>
      </c>
      <c r="BG8">
        <f t="shared" ca="1" si="9"/>
        <v>0</v>
      </c>
      <c r="BH8">
        <f t="shared" ca="1" si="10"/>
        <v>0</v>
      </c>
      <c r="BI8">
        <f t="shared" ca="1" si="11"/>
        <v>0</v>
      </c>
      <c r="BJ8">
        <f t="shared" ca="1" si="12"/>
        <v>0</v>
      </c>
    </row>
    <row r="9" spans="1:62" ht="16">
      <c r="A9" s="1">
        <v>4</v>
      </c>
      <c r="B9">
        <v>210571</v>
      </c>
      <c r="C9">
        <v>4</v>
      </c>
      <c r="D9" t="s">
        <v>13</v>
      </c>
      <c r="E9" t="s">
        <v>9</v>
      </c>
      <c r="F9">
        <v>493</v>
      </c>
      <c r="G9">
        <v>0.77777777777777779</v>
      </c>
      <c r="H9">
        <v>15516.312774115921</v>
      </c>
      <c r="I9">
        <v>1.2043485089689949</v>
      </c>
      <c r="J9" s="2"/>
      <c r="K9" s="2" t="s">
        <v>99</v>
      </c>
      <c r="L9" s="2">
        <f xml:space="preserve"> (L8 - F12) / F12</f>
        <v>9.8983739837398332E-2</v>
      </c>
      <c r="M9" s="2">
        <f t="shared" ref="M9:O9" si="17" xml:space="preserve"> (M8 - G12) / G12</f>
        <v>-0.10811398689692212</v>
      </c>
      <c r="N9" s="2">
        <f t="shared" si="17"/>
        <v>-0.29206056901973315</v>
      </c>
      <c r="O9" s="2">
        <f t="shared" si="17"/>
        <v>0.59232645893960412</v>
      </c>
      <c r="P9" s="2"/>
      <c r="Q9" s="2"/>
      <c r="R9" s="2"/>
      <c r="S9" s="2"/>
      <c r="T9" s="2"/>
      <c r="U9" s="2"/>
      <c r="V9" s="5"/>
      <c r="W9" s="5"/>
      <c r="X9" s="5"/>
      <c r="Y9" s="6"/>
      <c r="Z9" s="5"/>
      <c r="AA9" s="5"/>
      <c r="AB9" s="5"/>
      <c r="AC9" s="5"/>
      <c r="AD9" s="5"/>
      <c r="AE9" s="5"/>
      <c r="AF9" s="5"/>
      <c r="AG9" s="5"/>
      <c r="AH9" s="5"/>
      <c r="AL9">
        <f t="shared" ca="1" si="0"/>
        <v>0.54545454545454541</v>
      </c>
      <c r="AM9">
        <f t="shared" ca="1" si="1"/>
        <v>0.11126584041219877</v>
      </c>
      <c r="AN9">
        <f t="shared" ca="1" si="2"/>
        <v>0.68515524945999662</v>
      </c>
      <c r="AO9">
        <f t="shared" ca="1" si="3"/>
        <v>9.6386882971247853E-2</v>
      </c>
      <c r="AQ9">
        <f t="shared" ca="1" si="4"/>
        <v>3</v>
      </c>
      <c r="AR9">
        <f t="shared" ca="1" si="5"/>
        <v>0</v>
      </c>
      <c r="BD9">
        <f t="shared" ca="1" si="6"/>
        <v>211352</v>
      </c>
      <c r="BE9" t="str">
        <f t="shared" ca="1" si="7"/>
        <v>Cabrini University</v>
      </c>
      <c r="BF9">
        <f t="shared" ca="1" si="8"/>
        <v>0</v>
      </c>
      <c r="BG9">
        <f t="shared" ca="1" si="9"/>
        <v>0</v>
      </c>
      <c r="BH9">
        <f t="shared" ca="1" si="10"/>
        <v>0</v>
      </c>
      <c r="BI9">
        <f t="shared" ca="1" si="11"/>
        <v>0</v>
      </c>
      <c r="BJ9">
        <f t="shared" ca="1" si="12"/>
        <v>0</v>
      </c>
    </row>
    <row r="10" spans="1:62" ht="16">
      <c r="A10" s="1">
        <v>5</v>
      </c>
      <c r="B10">
        <v>210571</v>
      </c>
      <c r="C10">
        <v>3</v>
      </c>
      <c r="D10" t="s">
        <v>14</v>
      </c>
      <c r="E10" t="s">
        <v>9</v>
      </c>
      <c r="F10">
        <v>540</v>
      </c>
      <c r="G10">
        <v>0.76488549618320612</v>
      </c>
      <c r="H10">
        <v>14905.125609643879</v>
      </c>
      <c r="I10">
        <v>1.202806673510979</v>
      </c>
      <c r="J10" s="2"/>
      <c r="K10" s="2" t="s">
        <v>144</v>
      </c>
      <c r="L10" s="2">
        <f>IF(L5&lt;=$L$1,1,0)</f>
        <v>1</v>
      </c>
      <c r="M10" s="2">
        <f>IF(M5&lt;=$M$1,1,0)</f>
        <v>1</v>
      </c>
      <c r="N10" s="2">
        <f>IF(N5&lt;=$N$1,1,0)</f>
        <v>1</v>
      </c>
      <c r="O10" s="2">
        <f>IF(O5&lt;=$O$1,1,0)</f>
        <v>0</v>
      </c>
      <c r="P10" s="2"/>
      <c r="Q10" s="2"/>
      <c r="R10" s="2"/>
      <c r="S10" s="2"/>
      <c r="T10" s="2"/>
      <c r="U10" s="2"/>
      <c r="V10" s="5"/>
      <c r="W10" s="5"/>
      <c r="X10" s="5" t="s">
        <v>144</v>
      </c>
      <c r="Y10" s="5">
        <f ca="1">IF(L5&lt;=$Y$1,1,0)</f>
        <v>0</v>
      </c>
      <c r="Z10" s="5">
        <f ca="1">IF(M5&lt;=$Z$1,1,0)</f>
        <v>1</v>
      </c>
      <c r="AA10" s="5">
        <f ca="1">IF(N5&lt;=$AA$1,1,0)</f>
        <v>1</v>
      </c>
      <c r="AB10" s="5">
        <f ca="1">IF(O5&lt;=$AB$1,1,0)</f>
        <v>0</v>
      </c>
      <c r="AC10" s="5"/>
      <c r="AD10" s="5"/>
      <c r="AE10" s="5"/>
      <c r="AF10" s="5"/>
      <c r="AG10" s="5"/>
      <c r="AH10" s="5"/>
      <c r="AL10">
        <f t="shared" ca="1" si="0"/>
        <v>-0.25570776255707761</v>
      </c>
      <c r="AM10">
        <f t="shared" ca="1" si="1"/>
        <v>0.11046847888953161</v>
      </c>
      <c r="AN10">
        <f t="shared" ca="1" si="2"/>
        <v>9.4946603009458286E-2</v>
      </c>
      <c r="AO10">
        <f t="shared" ca="1" si="3"/>
        <v>0.69831416191285023</v>
      </c>
      <c r="AQ10">
        <f t="shared" ca="1" si="4"/>
        <v>6</v>
      </c>
      <c r="AR10">
        <f t="shared" ca="1" si="5"/>
        <v>2</v>
      </c>
      <c r="BD10">
        <f t="shared" ca="1" si="6"/>
        <v>215114</v>
      </c>
      <c r="BE10" t="str">
        <f t="shared" ca="1" si="7"/>
        <v>Cairn University-Langhorne</v>
      </c>
      <c r="BF10">
        <f t="shared" ca="1" si="8"/>
        <v>0</v>
      </c>
      <c r="BG10">
        <f t="shared" ca="1" si="9"/>
        <v>0</v>
      </c>
      <c r="BH10">
        <f t="shared" ca="1" si="10"/>
        <v>0</v>
      </c>
      <c r="BI10">
        <f t="shared" ca="1" si="11"/>
        <v>0</v>
      </c>
      <c r="BJ10">
        <f t="shared" ca="1" si="12"/>
        <v>0</v>
      </c>
    </row>
    <row r="11" spans="1:62" ht="16">
      <c r="A11" s="1">
        <v>6</v>
      </c>
      <c r="B11">
        <v>210571</v>
      </c>
      <c r="C11">
        <v>2</v>
      </c>
      <c r="D11" t="s">
        <v>15</v>
      </c>
      <c r="E11" t="s">
        <v>9</v>
      </c>
      <c r="F11">
        <v>655</v>
      </c>
      <c r="G11">
        <v>0.71463414634146338</v>
      </c>
      <c r="H11">
        <v>13077.107991149371</v>
      </c>
      <c r="I11">
        <v>1.118835816656109</v>
      </c>
      <c r="J11" s="2"/>
      <c r="K11" s="2" t="s">
        <v>145</v>
      </c>
      <c r="L11" s="2">
        <f>IF(L5&lt;=$L$2, 1, 0)</f>
        <v>1</v>
      </c>
      <c r="M11" s="2">
        <f>IF(M5&lt;=$M$2, 1, 0)</f>
        <v>1</v>
      </c>
      <c r="N11" s="2">
        <f>IF(N5&lt;=$N$2, 1, 0)</f>
        <v>1</v>
      </c>
      <c r="O11" s="2">
        <f>IF(O5&lt;=$O$2, 1, 0)</f>
        <v>0</v>
      </c>
      <c r="P11" s="2"/>
      <c r="Q11" s="2" t="s">
        <v>148</v>
      </c>
      <c r="R11" s="2">
        <f xml:space="preserve"> L10+L11+L12</f>
        <v>3</v>
      </c>
      <c r="S11" s="2">
        <f>M10+M11+M12</f>
        <v>3</v>
      </c>
      <c r="T11" s="2">
        <f>N10+N11+N12</f>
        <v>3</v>
      </c>
      <c r="U11" s="2">
        <f>O10+O11+O12</f>
        <v>0</v>
      </c>
      <c r="V11" s="5"/>
      <c r="W11" s="5"/>
      <c r="X11" s="5" t="s">
        <v>145</v>
      </c>
      <c r="Y11" s="5">
        <f ca="1">IF(L5&lt;=$Y$2, 1, 0)</f>
        <v>0</v>
      </c>
      <c r="Z11" s="5">
        <f ca="1">IF(M5&lt;=$Z$2, 1, 0)</f>
        <v>0</v>
      </c>
      <c r="AA11" s="5">
        <f ca="1">IF(N5&lt;=$AA$2, 1, 0)</f>
        <v>1</v>
      </c>
      <c r="AB11" s="5">
        <f ca="1">IF(O5&lt;=$AB$2, 1, 0)</f>
        <v>0</v>
      </c>
      <c r="AC11" s="5"/>
      <c r="AD11" s="5" t="s">
        <v>148</v>
      </c>
      <c r="AE11" s="5">
        <f ca="1" xml:space="preserve"> Y10+Y11+Y12</f>
        <v>0</v>
      </c>
      <c r="AF11" s="5">
        <f ca="1">Z10+Z11+Z12</f>
        <v>2</v>
      </c>
      <c r="AG11" s="5">
        <f ca="1">AA10+AA11+AA12</f>
        <v>3</v>
      </c>
      <c r="AH11" s="5">
        <f ca="1">AB10+AB11+AB12</f>
        <v>0</v>
      </c>
      <c r="AL11">
        <f t="shared" ca="1" si="0"/>
        <v>0.12571022727272727</v>
      </c>
      <c r="AM11">
        <f t="shared" ca="1" si="1"/>
        <v>2.1000866478149891E-2</v>
      </c>
      <c r="AN11">
        <f t="shared" ca="1" si="2"/>
        <v>0.31625032298742028</v>
      </c>
      <c r="AO11">
        <f t="shared" ca="1" si="3"/>
        <v>0.57832673685808422</v>
      </c>
      <c r="AQ11">
        <f t="shared" ca="1" si="4"/>
        <v>5</v>
      </c>
      <c r="AR11">
        <f t="shared" ca="1" si="5"/>
        <v>0</v>
      </c>
      <c r="BD11">
        <f t="shared" ca="1" si="6"/>
        <v>211431</v>
      </c>
      <c r="BE11" t="str">
        <f t="shared" ca="1" si="7"/>
        <v>Carlow University</v>
      </c>
      <c r="BF11">
        <f t="shared" ca="1" si="8"/>
        <v>2</v>
      </c>
      <c r="BG11">
        <f t="shared" ca="1" si="9"/>
        <v>0</v>
      </c>
      <c r="BH11">
        <f t="shared" ca="1" si="10"/>
        <v>0</v>
      </c>
      <c r="BI11">
        <f t="shared" ca="1" si="11"/>
        <v>0</v>
      </c>
      <c r="BJ11">
        <f t="shared" ca="1" si="12"/>
        <v>2</v>
      </c>
    </row>
    <row r="12" spans="1:62" ht="16">
      <c r="A12" s="1">
        <v>7</v>
      </c>
      <c r="B12">
        <v>210571</v>
      </c>
      <c r="C12">
        <v>1</v>
      </c>
      <c r="D12" t="s">
        <v>16</v>
      </c>
      <c r="E12" t="s">
        <v>9</v>
      </c>
      <c r="F12">
        <v>410</v>
      </c>
      <c r="G12">
        <v>0.73988439306358378</v>
      </c>
      <c r="H12">
        <v>13853.89730528154</v>
      </c>
      <c r="I12">
        <v>0.95646641145519506</v>
      </c>
      <c r="J12" s="2"/>
      <c r="K12" s="2" t="s">
        <v>146</v>
      </c>
      <c r="L12" s="2">
        <f>IF(L9&lt;=$L$1, 1,0)</f>
        <v>1</v>
      </c>
      <c r="M12" s="2">
        <f>IF(M9&lt;=$M$1, 1,0)</f>
        <v>1</v>
      </c>
      <c r="N12" s="2">
        <f>IF(N9&lt;=$N$1, 1,0)</f>
        <v>1</v>
      </c>
      <c r="O12" s="2">
        <f>IF(O9&lt;=$O$1, 1,0)</f>
        <v>0</v>
      </c>
      <c r="P12" s="2"/>
      <c r="Q12" s="2" t="s">
        <v>147</v>
      </c>
      <c r="R12" s="2"/>
      <c r="S12" s="2"/>
      <c r="T12" s="2"/>
      <c r="U12" s="2">
        <f>R11+S11+T11+U11</f>
        <v>9</v>
      </c>
      <c r="V12" s="5"/>
      <c r="W12" s="5"/>
      <c r="X12" s="5" t="s">
        <v>146</v>
      </c>
      <c r="Y12" s="5">
        <f ca="1">IF(L9&lt;=$Y$1, 1,0)</f>
        <v>0</v>
      </c>
      <c r="Z12" s="5">
        <f ca="1">IF(M9&lt;=$Z$1, 1,0)</f>
        <v>1</v>
      </c>
      <c r="AA12" s="5">
        <f ca="1">IF(N9&lt;=$AA$1, 1,0)</f>
        <v>1</v>
      </c>
      <c r="AB12" s="5">
        <f ca="1">IF(O9&lt;=$AB$1, 1,0)</f>
        <v>0</v>
      </c>
      <c r="AC12" s="5"/>
      <c r="AD12" s="5" t="s">
        <v>147</v>
      </c>
      <c r="AE12" s="5"/>
      <c r="AF12" s="5"/>
      <c r="AG12" s="5"/>
      <c r="AH12" s="5">
        <f ca="1">AE11+AF11+AG11+AH11</f>
        <v>5</v>
      </c>
      <c r="AL12">
        <f t="shared" ca="1" si="0"/>
        <v>0.41379310344827586</v>
      </c>
      <c r="AM12">
        <f t="shared" ca="1" si="1"/>
        <v>7.5291622481442305E-2</v>
      </c>
      <c r="AN12">
        <f t="shared" ca="1" si="2"/>
        <v>0.18911039125348381</v>
      </c>
      <c r="AO12">
        <f t="shared" ca="1" si="3"/>
        <v>0.39633196044519664</v>
      </c>
      <c r="AQ12">
        <f t="shared" ca="1" si="4"/>
        <v>3</v>
      </c>
      <c r="AR12">
        <f t="shared" ca="1" si="5"/>
        <v>0</v>
      </c>
      <c r="BD12">
        <f t="shared" ca="1" si="6"/>
        <v>211440</v>
      </c>
      <c r="BE12" t="str">
        <f t="shared" ca="1" si="7"/>
        <v>Carnegie Mellon University</v>
      </c>
      <c r="BF12">
        <f t="shared" ca="1" si="8"/>
        <v>0</v>
      </c>
      <c r="BG12">
        <f t="shared" ca="1" si="9"/>
        <v>0</v>
      </c>
      <c r="BH12">
        <f t="shared" ca="1" si="10"/>
        <v>0</v>
      </c>
      <c r="BI12">
        <f t="shared" ca="1" si="11"/>
        <v>0</v>
      </c>
      <c r="BJ12">
        <f t="shared" ca="1" si="12"/>
        <v>0</v>
      </c>
    </row>
    <row r="13" spans="1:62" ht="16">
      <c r="A13" s="1">
        <v>8</v>
      </c>
      <c r="B13">
        <v>210669</v>
      </c>
      <c r="C13">
        <v>8</v>
      </c>
      <c r="D13" t="s">
        <v>8</v>
      </c>
      <c r="E13" t="s">
        <v>17</v>
      </c>
      <c r="F13">
        <v>500</v>
      </c>
      <c r="G13">
        <v>0.86353944562899787</v>
      </c>
      <c r="H13">
        <v>13042.80058330809</v>
      </c>
      <c r="I13">
        <v>3.1153976899383831</v>
      </c>
      <c r="J13" s="2"/>
      <c r="K13" s="2" t="s">
        <v>97</v>
      </c>
      <c r="L13" s="3">
        <f xml:space="preserve"> (F13 - F20) / F20</f>
        <v>-0.14821124361158433</v>
      </c>
      <c r="M13" s="3">
        <f t="shared" ref="M13" si="18" xml:space="preserve"> (G13 - G20) / G20</f>
        <v>-2.677711672054478E-2</v>
      </c>
      <c r="N13" s="3">
        <f t="shared" ref="N13" si="19" xml:space="preserve"> (H13 - H20) / H20</f>
        <v>-0.10793654186379031</v>
      </c>
      <c r="O13" s="3">
        <f t="shared" ref="O13" si="20" xml:space="preserve"> (I13 - I20) / I20</f>
        <v>0.59849299022593583</v>
      </c>
      <c r="P13" s="2"/>
      <c r="Q13" s="2"/>
      <c r="R13" s="2"/>
      <c r="S13" s="2"/>
      <c r="T13" s="2"/>
      <c r="U13" s="2"/>
      <c r="V13" s="5"/>
      <c r="W13" s="5"/>
      <c r="X13" s="5"/>
      <c r="Y13" s="6"/>
      <c r="Z13" s="5"/>
      <c r="AA13" s="5"/>
      <c r="AB13" s="5"/>
      <c r="AC13" s="5"/>
      <c r="AD13" s="5"/>
      <c r="AE13" s="5"/>
      <c r="AF13" s="5"/>
      <c r="AG13" s="5"/>
      <c r="AH13" s="5"/>
      <c r="AL13">
        <f t="shared" ca="1" si="0"/>
        <v>1.6923076923076923</v>
      </c>
      <c r="AM13">
        <f t="shared" ca="1" si="1"/>
        <v>5.5194805194805296E-2</v>
      </c>
      <c r="AN13">
        <f t="shared" ca="1" si="2"/>
        <v>0.40397591391367016</v>
      </c>
      <c r="AO13">
        <f t="shared" ca="1" si="3"/>
        <v>3.0952707847174986E-2</v>
      </c>
      <c r="AQ13">
        <f t="shared" ca="1" si="4"/>
        <v>3</v>
      </c>
      <c r="AR13">
        <f t="shared" ca="1" si="5"/>
        <v>2</v>
      </c>
      <c r="BD13">
        <f t="shared" ca="1" si="6"/>
        <v>211468</v>
      </c>
      <c r="BE13" t="str">
        <f t="shared" ca="1" si="7"/>
        <v>Cedar Crest College</v>
      </c>
      <c r="BF13">
        <f t="shared" ca="1" si="8"/>
        <v>0</v>
      </c>
      <c r="BG13">
        <f t="shared" ca="1" si="9"/>
        <v>0</v>
      </c>
      <c r="BH13">
        <f t="shared" ca="1" si="10"/>
        <v>0</v>
      </c>
      <c r="BI13">
        <f t="shared" ca="1" si="11"/>
        <v>0</v>
      </c>
      <c r="BJ13">
        <f t="shared" ca="1" si="12"/>
        <v>0</v>
      </c>
    </row>
    <row r="14" spans="1:62" ht="16">
      <c r="A14" s="1">
        <v>9</v>
      </c>
      <c r="B14">
        <v>210669</v>
      </c>
      <c r="C14">
        <v>7</v>
      </c>
      <c r="D14" t="s">
        <v>10</v>
      </c>
      <c r="E14" t="s">
        <v>17</v>
      </c>
      <c r="F14">
        <v>474</v>
      </c>
      <c r="G14">
        <v>0.82328482328482333</v>
      </c>
      <c r="H14">
        <v>11587.462550887731</v>
      </c>
      <c r="I14">
        <v>2.688599333583563</v>
      </c>
      <c r="J14" s="2"/>
      <c r="K14" s="2" t="s">
        <v>96</v>
      </c>
      <c r="L14" s="2">
        <f xml:space="preserve"> SLOPE(F13:F20, $C13:$C20)</f>
        <v>-13.976190476190476</v>
      </c>
      <c r="M14" s="2">
        <f t="shared" ref="M14" si="21" xml:space="preserve"> SLOPE(G13:G20, $C13:$C20)</f>
        <v>-4.5474415301193765E-3</v>
      </c>
      <c r="N14" s="2">
        <f t="shared" ref="N14" si="22" xml:space="preserve"> SLOPE(H13:H20, $C13:$C20)</f>
        <v>-418.18133557266992</v>
      </c>
      <c r="O14" s="2">
        <f t="shared" ref="O14" si="23" xml:space="preserve"> SLOPE(I13:I20, $C13:$C20)</f>
        <v>0.14209309513882487</v>
      </c>
      <c r="P14" s="2"/>
      <c r="Q14" s="2"/>
      <c r="R14" s="2"/>
      <c r="S14" s="2"/>
      <c r="T14" s="2"/>
      <c r="U14" s="2"/>
      <c r="V14" s="5"/>
      <c r="W14" s="5"/>
      <c r="X14" s="5"/>
      <c r="Y14" s="6"/>
      <c r="Z14" s="5"/>
      <c r="AA14" s="5"/>
      <c r="AB14" s="5"/>
      <c r="AC14" s="5"/>
      <c r="AD14" s="5"/>
      <c r="AE14" s="5"/>
      <c r="AF14" s="5"/>
      <c r="AG14" s="5"/>
      <c r="AH14" s="5"/>
      <c r="AL14">
        <f t="shared" ca="1" si="0"/>
        <v>1.8957345971563982E-2</v>
      </c>
      <c r="AM14">
        <f t="shared" ca="1" si="1"/>
        <v>-7.5644599303135787E-2</v>
      </c>
      <c r="AN14">
        <f t="shared" ca="1" si="2"/>
        <v>-6.2398070476984736E-2</v>
      </c>
      <c r="AO14">
        <f t="shared" ca="1" si="3"/>
        <v>0.60373381633244705</v>
      </c>
      <c r="AQ14">
        <f t="shared" ca="1" si="4"/>
        <v>6</v>
      </c>
      <c r="AR14">
        <f t="shared" ca="1" si="5"/>
        <v>3</v>
      </c>
      <c r="BD14">
        <f t="shared" ca="1" si="6"/>
        <v>211556</v>
      </c>
      <c r="BE14" t="str">
        <f t="shared" ca="1" si="7"/>
        <v>Chatham University</v>
      </c>
      <c r="BF14">
        <f t="shared" ca="1" si="8"/>
        <v>0</v>
      </c>
      <c r="BG14">
        <f t="shared" ca="1" si="9"/>
        <v>0</v>
      </c>
      <c r="BH14">
        <f t="shared" ca="1" si="10"/>
        <v>0</v>
      </c>
      <c r="BI14">
        <f t="shared" ca="1" si="11"/>
        <v>2</v>
      </c>
      <c r="BJ14">
        <f t="shared" ca="1" si="12"/>
        <v>2</v>
      </c>
    </row>
    <row r="15" spans="1:62" ht="16">
      <c r="A15" s="1">
        <v>10</v>
      </c>
      <c r="B15">
        <v>210669</v>
      </c>
      <c r="C15">
        <v>6</v>
      </c>
      <c r="D15" t="s">
        <v>11</v>
      </c>
      <c r="E15" t="s">
        <v>17</v>
      </c>
      <c r="F15">
        <v>484</v>
      </c>
      <c r="G15">
        <v>0.81488203266787662</v>
      </c>
      <c r="H15">
        <v>13359.68931744256</v>
      </c>
      <c r="I15">
        <v>2.6538290749703561</v>
      </c>
      <c r="J15" s="2"/>
      <c r="K15" s="2" t="s">
        <v>98</v>
      </c>
      <c r="L15" s="2">
        <f xml:space="preserve"> INTERCEPT(F13:F20,$C13:$C20)</f>
        <v>584.14285714285711</v>
      </c>
      <c r="M15" s="2">
        <f t="shared" ref="M15" si="24" xml:space="preserve"> INTERCEPT(G13:G20,$C13:$C20)</f>
        <v>0.86318874299254167</v>
      </c>
      <c r="N15" s="2">
        <f t="shared" ref="N15" si="25" xml:space="preserve"> INTERCEPT(H13:H20,$C13:$C20)</f>
        <v>15672.428483925976</v>
      </c>
      <c r="O15" s="2">
        <f t="shared" ref="O15" si="26" xml:space="preserve"> INTERCEPT(I13:I20,$C13:$C20)</f>
        <v>1.800237979092425</v>
      </c>
      <c r="P15" s="2"/>
      <c r="Q15" s="2"/>
      <c r="R15" s="2"/>
      <c r="S15" s="2"/>
      <c r="T15" s="2"/>
      <c r="U15" s="2"/>
      <c r="V15" s="5"/>
      <c r="W15" s="5"/>
      <c r="X15" s="5"/>
      <c r="Y15" s="6"/>
      <c r="Z15" s="5"/>
      <c r="AA15" s="5"/>
      <c r="AB15" s="5"/>
      <c r="AC15" s="5"/>
      <c r="AD15" s="5"/>
      <c r="AE15" s="5"/>
      <c r="AF15" s="5"/>
      <c r="AG15" s="5"/>
      <c r="AH15" s="5"/>
      <c r="AL15">
        <f t="shared" ca="1" si="0"/>
        <v>0.11702127659574468</v>
      </c>
      <c r="AM15">
        <f t="shared" ca="1" si="1"/>
        <v>-5.4004214963119003E-2</v>
      </c>
      <c r="AN15">
        <f t="shared" ca="1" si="2"/>
        <v>0.1603074263904849</v>
      </c>
      <c r="AO15">
        <f t="shared" ca="1" si="3"/>
        <v>0.59028972275859604</v>
      </c>
      <c r="AQ15">
        <f t="shared" ca="1" si="4"/>
        <v>6</v>
      </c>
      <c r="AR15">
        <f t="shared" ca="1" si="5"/>
        <v>2</v>
      </c>
      <c r="BD15">
        <f t="shared" ca="1" si="6"/>
        <v>211583</v>
      </c>
      <c r="BE15" t="str">
        <f t="shared" ca="1" si="7"/>
        <v>Chestnut Hill College</v>
      </c>
      <c r="BF15">
        <f t="shared" ca="1" si="8"/>
        <v>0</v>
      </c>
      <c r="BG15">
        <f t="shared" ca="1" si="9"/>
        <v>2</v>
      </c>
      <c r="BH15">
        <f t="shared" ca="1" si="10"/>
        <v>1</v>
      </c>
      <c r="BI15">
        <f t="shared" ca="1" si="11"/>
        <v>0</v>
      </c>
      <c r="BJ15">
        <f t="shared" ca="1" si="12"/>
        <v>3</v>
      </c>
    </row>
    <row r="16" spans="1:62" ht="16">
      <c r="A16" s="1">
        <v>11</v>
      </c>
      <c r="B16">
        <v>210669</v>
      </c>
      <c r="C16">
        <v>5</v>
      </c>
      <c r="D16" t="s">
        <v>12</v>
      </c>
      <c r="E16" t="s">
        <v>17</v>
      </c>
      <c r="F16">
        <v>553</v>
      </c>
      <c r="G16">
        <v>0.8302658486707567</v>
      </c>
      <c r="H16">
        <v>13280.53010135343</v>
      </c>
      <c r="I16">
        <v>2.3387211795046401</v>
      </c>
      <c r="J16" s="2"/>
      <c r="K16" s="2" t="s">
        <v>101</v>
      </c>
      <c r="L16" s="2">
        <f xml:space="preserve"> L15 + (11*L14)</f>
        <v>430.40476190476187</v>
      </c>
      <c r="M16" s="2">
        <f t="shared" ref="M16" si="27" xml:space="preserve"> M15 + (11*M14)</f>
        <v>0.81316688616122856</v>
      </c>
      <c r="N16" s="2">
        <f t="shared" ref="N16" si="28" xml:space="preserve"> N15 + (11*N14)</f>
        <v>11072.433792626607</v>
      </c>
      <c r="O16" s="2">
        <f t="shared" ref="O16" si="29" xml:space="preserve"> O15 + (11*O14)</f>
        <v>3.3632620256194983</v>
      </c>
      <c r="P16" s="2"/>
      <c r="Q16" s="2"/>
      <c r="R16" s="2"/>
      <c r="S16" s="2"/>
      <c r="T16" s="2"/>
      <c r="U16" s="2"/>
      <c r="V16" s="5"/>
      <c r="W16" s="5"/>
      <c r="X16" s="5"/>
      <c r="Y16" s="6"/>
      <c r="Z16" s="5"/>
      <c r="AA16" s="5"/>
      <c r="AB16" s="5"/>
      <c r="AC16" s="5"/>
      <c r="AD16" s="5"/>
      <c r="AE16" s="5"/>
      <c r="AF16" s="5"/>
      <c r="AG16" s="5"/>
      <c r="AH16" s="5"/>
      <c r="AL16">
        <f t="shared" ca="1" si="0"/>
        <v>-0.21428571428571427</v>
      </c>
      <c r="AM16">
        <f t="shared" ca="1" si="1"/>
        <v>4.5454545454545421E-2</v>
      </c>
      <c r="AN16">
        <f t="shared" ca="1" si="2"/>
        <v>0.32884714263520065</v>
      </c>
      <c r="AO16">
        <f t="shared" ca="1" si="3"/>
        <v>0.26370188924886528</v>
      </c>
      <c r="AQ16">
        <f t="shared" ca="1" si="4"/>
        <v>6</v>
      </c>
      <c r="AR16">
        <f t="shared" ca="1" si="5"/>
        <v>3</v>
      </c>
      <c r="BD16">
        <f t="shared" ca="1" si="6"/>
        <v>211024</v>
      </c>
      <c r="BE16" t="str">
        <f t="shared" ca="1" si="7"/>
        <v>Clarks Summit University</v>
      </c>
      <c r="BF16">
        <f t="shared" ca="1" si="8"/>
        <v>0</v>
      </c>
      <c r="BG16">
        <f t="shared" ca="1" si="9"/>
        <v>2</v>
      </c>
      <c r="BH16">
        <f t="shared" ca="1" si="10"/>
        <v>0</v>
      </c>
      <c r="BI16">
        <f t="shared" ca="1" si="11"/>
        <v>0</v>
      </c>
      <c r="BJ16">
        <f t="shared" ca="1" si="12"/>
        <v>2</v>
      </c>
    </row>
    <row r="17" spans="1:62" ht="16">
      <c r="A17" s="1">
        <v>12</v>
      </c>
      <c r="B17">
        <v>210669</v>
      </c>
      <c r="C17">
        <v>4</v>
      </c>
      <c r="D17" t="s">
        <v>13</v>
      </c>
      <c r="E17" t="s">
        <v>17</v>
      </c>
      <c r="F17">
        <v>492</v>
      </c>
      <c r="G17">
        <v>0.8347457627118644</v>
      </c>
      <c r="H17">
        <v>14493.259860651409</v>
      </c>
      <c r="I17">
        <v>2.2912535368632119</v>
      </c>
      <c r="J17" s="2"/>
      <c r="K17" s="2" t="s">
        <v>99</v>
      </c>
      <c r="L17" s="2">
        <f xml:space="preserve"> (L16 - F20) / F20</f>
        <v>-0.26677212622698149</v>
      </c>
      <c r="M17" s="2">
        <f t="shared" ref="M17" si="30" xml:space="preserve"> (M16 - G20) / G20</f>
        <v>-8.3547803701357365E-2</v>
      </c>
      <c r="N17" s="2">
        <f t="shared" ref="N17" si="31" xml:space="preserve"> (N16 - H20) / H20</f>
        <v>-0.2426999465379005</v>
      </c>
      <c r="O17" s="2">
        <f t="shared" ref="O17" si="32" xml:space="preserve"> (O16 - I20) / I20</f>
        <v>0.72567078341519231</v>
      </c>
      <c r="P17" s="2"/>
      <c r="Q17" s="2"/>
      <c r="R17" s="2"/>
      <c r="S17" s="2"/>
      <c r="T17" s="2"/>
      <c r="U17" s="2"/>
      <c r="V17" s="5"/>
      <c r="W17" s="5"/>
      <c r="X17" s="5"/>
      <c r="Y17" s="6"/>
      <c r="Z17" s="5"/>
      <c r="AA17" s="5"/>
      <c r="AB17" s="5"/>
      <c r="AC17" s="5"/>
      <c r="AD17" s="5"/>
      <c r="AE17" s="5"/>
      <c r="AF17" s="5"/>
      <c r="AG17" s="5"/>
      <c r="AH17" s="5"/>
      <c r="AL17">
        <f t="shared" ca="1" si="0"/>
        <v>-0.18924731182795698</v>
      </c>
      <c r="AM17">
        <f t="shared" ca="1" si="1"/>
        <v>-1.8348092840192062E-2</v>
      </c>
      <c r="AN17">
        <f t="shared" ca="1" si="2"/>
        <v>6.544895675728396E-2</v>
      </c>
      <c r="AO17">
        <f t="shared" ca="1" si="3"/>
        <v>-7.8486604150436956E-2</v>
      </c>
      <c r="AQ17">
        <f t="shared" ca="1" si="4"/>
        <v>8</v>
      </c>
      <c r="AR17">
        <f t="shared" ca="1" si="5"/>
        <v>4</v>
      </c>
      <c r="BD17">
        <f t="shared" ca="1" si="6"/>
        <v>211893</v>
      </c>
      <c r="BE17" t="str">
        <f t="shared" ca="1" si="7"/>
        <v>Curtis Institute of Music</v>
      </c>
      <c r="BF17">
        <f t="shared" ca="1" si="8"/>
        <v>2</v>
      </c>
      <c r="BG17">
        <f t="shared" ca="1" si="9"/>
        <v>0</v>
      </c>
      <c r="BH17">
        <f t="shared" ca="1" si="10"/>
        <v>1</v>
      </c>
      <c r="BI17">
        <f t="shared" ca="1" si="11"/>
        <v>0</v>
      </c>
      <c r="BJ17">
        <f t="shared" ca="1" si="12"/>
        <v>3</v>
      </c>
    </row>
    <row r="18" spans="1:62" ht="16">
      <c r="A18" s="1">
        <v>13</v>
      </c>
      <c r="B18">
        <v>210669</v>
      </c>
      <c r="C18">
        <v>3</v>
      </c>
      <c r="D18" t="s">
        <v>14</v>
      </c>
      <c r="E18" t="s">
        <v>17</v>
      </c>
      <c r="F18">
        <v>476</v>
      </c>
      <c r="G18">
        <v>0.83333333333333337</v>
      </c>
      <c r="H18">
        <v>14408.583427803131</v>
      </c>
      <c r="I18">
        <v>2.3606376646088161</v>
      </c>
      <c r="J18" s="2"/>
      <c r="K18" s="2" t="s">
        <v>144</v>
      </c>
      <c r="L18" s="2">
        <f>IF(L13&lt;=$L$1,1,0)</f>
        <v>1</v>
      </c>
      <c r="M18" s="2">
        <f>IF(M13&lt;=$M$1,1,0)</f>
        <v>1</v>
      </c>
      <c r="N18" s="2">
        <f>IF(N13&lt;=$N$1,1,0)</f>
        <v>1</v>
      </c>
      <c r="O18" s="2">
        <f>IF(O13&lt;=$O$1,1,0)</f>
        <v>0</v>
      </c>
      <c r="P18" s="2"/>
      <c r="Q18" s="2"/>
      <c r="R18" s="2"/>
      <c r="S18" s="2"/>
      <c r="T18" s="2"/>
      <c r="U18" s="2"/>
      <c r="V18" s="5"/>
      <c r="W18" s="5"/>
      <c r="X18" s="5" t="s">
        <v>144</v>
      </c>
      <c r="Y18" s="5">
        <f ca="1">IF(L13&lt;=$Y$1,1,0)</f>
        <v>0</v>
      </c>
      <c r="Z18" s="5">
        <f ca="1">IF(M13&lt;=$Z$1,1,0)</f>
        <v>0</v>
      </c>
      <c r="AA18" s="5">
        <f ca="1">IF(N13&lt;=$AA$1,1,0)</f>
        <v>1</v>
      </c>
      <c r="AB18" s="5">
        <f ca="1">IF(O13&lt;=$AB$1,1,0)</f>
        <v>0</v>
      </c>
      <c r="AC18" s="5"/>
      <c r="AD18" s="5"/>
      <c r="AE18" s="5"/>
      <c r="AF18" s="5"/>
      <c r="AG18" s="5"/>
      <c r="AH18" s="5"/>
      <c r="AL18">
        <f t="shared" ca="1" si="0"/>
        <v>0.28534704370179947</v>
      </c>
      <c r="AM18">
        <f t="shared" ca="1" si="1"/>
        <v>-3.8032345013477055E-2</v>
      </c>
      <c r="AN18">
        <f t="shared" ca="1" si="2"/>
        <v>0.20102969815706337</v>
      </c>
      <c r="AO18">
        <f t="shared" ca="1" si="3"/>
        <v>0.40065698769692165</v>
      </c>
      <c r="AQ18">
        <f t="shared" ca="1" si="4"/>
        <v>4</v>
      </c>
      <c r="AR18">
        <f t="shared" ca="1" si="5"/>
        <v>1</v>
      </c>
      <c r="BD18">
        <f t="shared" ca="1" si="6"/>
        <v>211981</v>
      </c>
      <c r="BE18" t="str">
        <f t="shared" ca="1" si="7"/>
        <v>Delaware Valley University</v>
      </c>
      <c r="BF18">
        <f t="shared" ca="1" si="8"/>
        <v>1</v>
      </c>
      <c r="BG18">
        <f t="shared" ca="1" si="9"/>
        <v>0</v>
      </c>
      <c r="BH18">
        <f t="shared" ca="1" si="10"/>
        <v>0</v>
      </c>
      <c r="BI18">
        <f t="shared" ca="1" si="11"/>
        <v>3</v>
      </c>
      <c r="BJ18">
        <f t="shared" ca="1" si="12"/>
        <v>4</v>
      </c>
    </row>
    <row r="19" spans="1:62" ht="16">
      <c r="A19" s="1">
        <v>14</v>
      </c>
      <c r="B19">
        <v>210669</v>
      </c>
      <c r="C19">
        <v>2</v>
      </c>
      <c r="D19" t="s">
        <v>15</v>
      </c>
      <c r="E19" t="s">
        <v>17</v>
      </c>
      <c r="F19">
        <v>604</v>
      </c>
      <c r="G19">
        <v>0.85445205479452058</v>
      </c>
      <c r="H19">
        <v>15531.640355048759</v>
      </c>
      <c r="I19">
        <v>2.1198575341628119</v>
      </c>
      <c r="J19" s="2"/>
      <c r="K19" s="2" t="s">
        <v>145</v>
      </c>
      <c r="L19" s="2">
        <f>IF(L13&lt;=$L$2, 1, 0)</f>
        <v>1</v>
      </c>
      <c r="M19" s="2">
        <f>IF(M13&lt;=$M$2, 1, 0)</f>
        <v>1</v>
      </c>
      <c r="N19" s="2">
        <f>IF(N13&lt;=$N$2, 1, 0)</f>
        <v>0</v>
      </c>
      <c r="O19" s="2">
        <f>IF(O13&lt;=$O$2, 1, 0)</f>
        <v>0</v>
      </c>
      <c r="P19" s="2"/>
      <c r="Q19" s="2" t="s">
        <v>148</v>
      </c>
      <c r="R19" s="2">
        <f xml:space="preserve"> L18+L19+L20</f>
        <v>3</v>
      </c>
      <c r="S19" s="2">
        <f>M18+M19+M20</f>
        <v>3</v>
      </c>
      <c r="T19" s="2">
        <f>N18+N19+N20</f>
        <v>2</v>
      </c>
      <c r="U19" s="2">
        <f>O18+O19+O20</f>
        <v>0</v>
      </c>
      <c r="V19" s="5"/>
      <c r="W19" s="5"/>
      <c r="X19" s="5" t="s">
        <v>145</v>
      </c>
      <c r="Y19" s="5">
        <f ca="1">IF(L13&lt;=$Y$2, 1, 0)</f>
        <v>0</v>
      </c>
      <c r="Z19" s="5">
        <f ca="1">IF(M13&lt;=$Z$2, 1, 0)</f>
        <v>0</v>
      </c>
      <c r="AA19" s="5">
        <f ca="1">IF(N13&lt;=$AA$2, 1, 0)</f>
        <v>1</v>
      </c>
      <c r="AB19" s="5">
        <f ca="1">IF(O13&lt;=$AB$2, 1, 0)</f>
        <v>0</v>
      </c>
      <c r="AC19" s="5"/>
      <c r="AD19" s="5" t="s">
        <v>148</v>
      </c>
      <c r="AE19" s="5">
        <f ca="1" xml:space="preserve"> Y18+Y19+Y20</f>
        <v>1</v>
      </c>
      <c r="AF19" s="5">
        <f ca="1">Z18+Z19+Z20</f>
        <v>1</v>
      </c>
      <c r="AG19" s="5">
        <f ca="1">AA18+AA19+AA20</f>
        <v>3</v>
      </c>
      <c r="AH19" s="5">
        <f ca="1">AB18+AB19+AB20</f>
        <v>0</v>
      </c>
      <c r="AL19">
        <f t="shared" ca="1" si="0"/>
        <v>-0.24750830564784054</v>
      </c>
      <c r="AM19">
        <f t="shared" ca="1" si="1"/>
        <v>-3.7954787852543255E-2</v>
      </c>
      <c r="AN19">
        <f t="shared" ca="1" si="2"/>
        <v>0.1183074459375527</v>
      </c>
      <c r="AO19">
        <f t="shared" ca="1" si="3"/>
        <v>0.2487061277106711</v>
      </c>
      <c r="AQ19">
        <f t="shared" ca="1" si="4"/>
        <v>6</v>
      </c>
      <c r="AR19">
        <f t="shared" ca="1" si="5"/>
        <v>2</v>
      </c>
      <c r="BD19">
        <f t="shared" ca="1" si="6"/>
        <v>210739</v>
      </c>
      <c r="BE19" t="str">
        <f t="shared" ca="1" si="7"/>
        <v>DeSales University</v>
      </c>
      <c r="BF19">
        <f t="shared" ca="1" si="8"/>
        <v>0</v>
      </c>
      <c r="BG19">
        <f t="shared" ca="1" si="9"/>
        <v>1</v>
      </c>
      <c r="BH19">
        <f t="shared" ca="1" si="10"/>
        <v>0</v>
      </c>
      <c r="BI19">
        <f t="shared" ca="1" si="11"/>
        <v>0</v>
      </c>
      <c r="BJ19">
        <f t="shared" ca="1" si="12"/>
        <v>1</v>
      </c>
    </row>
    <row r="20" spans="1:62" ht="16">
      <c r="A20" s="1">
        <v>15</v>
      </c>
      <c r="B20">
        <v>210669</v>
      </c>
      <c r="C20">
        <v>1</v>
      </c>
      <c r="D20" t="s">
        <v>16</v>
      </c>
      <c r="E20" t="s">
        <v>17</v>
      </c>
      <c r="F20">
        <v>587</v>
      </c>
      <c r="G20">
        <v>0.88729874776386408</v>
      </c>
      <c r="H20">
        <v>14620.933594296581</v>
      </c>
      <c r="I20">
        <v>1.9489592441053141</v>
      </c>
      <c r="J20" s="2"/>
      <c r="K20" s="2" t="s">
        <v>146</v>
      </c>
      <c r="L20" s="2">
        <f>IF(L17&lt;=$L$1, 1,0)</f>
        <v>1</v>
      </c>
      <c r="M20" s="2">
        <f>IF(M17&lt;=$M$1, 1,0)</f>
        <v>1</v>
      </c>
      <c r="N20" s="2">
        <f>IF(N17&lt;=$N$1, 1,0)</f>
        <v>1</v>
      </c>
      <c r="O20" s="2">
        <f>IF(O17&lt;=$O$1, 1,0)</f>
        <v>0</v>
      </c>
      <c r="P20" s="2"/>
      <c r="Q20" s="2" t="s">
        <v>147</v>
      </c>
      <c r="R20" s="2"/>
      <c r="S20" s="2"/>
      <c r="T20" s="2"/>
      <c r="U20" s="2">
        <f>R19+S19+T19+U19</f>
        <v>8</v>
      </c>
      <c r="V20" s="5"/>
      <c r="W20" s="5"/>
      <c r="X20" s="5" t="s">
        <v>146</v>
      </c>
      <c r="Y20" s="5">
        <f ca="1">IF(L17&lt;=$Y$1, 1,0)</f>
        <v>1</v>
      </c>
      <c r="Z20" s="5">
        <f ca="1">IF(M17&lt;=$Z$1, 1,0)</f>
        <v>1</v>
      </c>
      <c r="AA20" s="5">
        <f ca="1">IF(N17&lt;=$AA$1, 1,0)</f>
        <v>1</v>
      </c>
      <c r="AB20" s="5">
        <f ca="1">IF(O17&lt;=$AB$1, 1,0)</f>
        <v>0</v>
      </c>
      <c r="AC20" s="5"/>
      <c r="AD20" s="5" t="s">
        <v>147</v>
      </c>
      <c r="AE20" s="5"/>
      <c r="AF20" s="5"/>
      <c r="AG20" s="5"/>
      <c r="AH20" s="5">
        <f ca="1">AE19+AF19+AG19+AH19</f>
        <v>5</v>
      </c>
      <c r="AL20">
        <f t="shared" ca="1" si="0"/>
        <v>2.31809401159047E-2</v>
      </c>
      <c r="AM20">
        <f t="shared" ca="1" si="1"/>
        <v>4.6902511644096853E-2</v>
      </c>
      <c r="AN20">
        <f t="shared" ca="1" si="2"/>
        <v>0.48633423844873702</v>
      </c>
      <c r="AO20">
        <f t="shared" ca="1" si="3"/>
        <v>0.18547529294340961</v>
      </c>
      <c r="AQ20">
        <f t="shared" ca="1" si="4"/>
        <v>6</v>
      </c>
      <c r="AR20">
        <f t="shared" ca="1" si="5"/>
        <v>0</v>
      </c>
      <c r="BD20">
        <f t="shared" ca="1" si="6"/>
        <v>212009</v>
      </c>
      <c r="BE20" t="str">
        <f t="shared" ca="1" si="7"/>
        <v>Dickinson College</v>
      </c>
      <c r="BF20">
        <f t="shared" ca="1" si="8"/>
        <v>2</v>
      </c>
      <c r="BG20">
        <f t="shared" ca="1" si="9"/>
        <v>0</v>
      </c>
      <c r="BH20">
        <f t="shared" ca="1" si="10"/>
        <v>0</v>
      </c>
      <c r="BI20">
        <f t="shared" ca="1" si="11"/>
        <v>0</v>
      </c>
      <c r="BJ20">
        <f t="shared" ca="1" si="12"/>
        <v>2</v>
      </c>
    </row>
    <row r="21" spans="1:62" ht="16">
      <c r="A21" s="1">
        <v>16</v>
      </c>
      <c r="B21">
        <v>210775</v>
      </c>
      <c r="C21">
        <v>8</v>
      </c>
      <c r="D21" t="s">
        <v>8</v>
      </c>
      <c r="E21" t="s">
        <v>18</v>
      </c>
      <c r="F21">
        <v>399</v>
      </c>
      <c r="G21">
        <v>0.72119815668202769</v>
      </c>
      <c r="H21">
        <v>18128.606871265001</v>
      </c>
      <c r="I21">
        <v>0.43450465165384222</v>
      </c>
      <c r="J21" s="2"/>
      <c r="K21" s="2" t="s">
        <v>97</v>
      </c>
      <c r="L21" s="3">
        <f t="shared" ref="L21" si="33" xml:space="preserve"> (F21 - F28) / F28</f>
        <v>-3.1553398058252427E-2</v>
      </c>
      <c r="M21" s="3">
        <f t="shared" ref="M21" si="34" xml:space="preserve"> (G21 - G28) / G28</f>
        <v>-3.4980402446824203E-2</v>
      </c>
      <c r="N21" s="3">
        <f t="shared" ref="N21" si="35" xml:space="preserve"> (H21 - H28) / H28</f>
        <v>0.18134814514741471</v>
      </c>
      <c r="O21" s="3">
        <f t="shared" ref="O21" si="36" xml:space="preserve"> (I21 - I28) / I28</f>
        <v>7.2607166951876578E-2</v>
      </c>
      <c r="P21" s="2"/>
      <c r="Q21" s="2"/>
      <c r="R21" s="2"/>
      <c r="S21" s="2"/>
      <c r="T21" s="2"/>
      <c r="U21" s="2"/>
      <c r="V21" s="5"/>
      <c r="W21" s="5"/>
      <c r="X21" s="5"/>
      <c r="Y21" s="6"/>
      <c r="Z21" s="5"/>
      <c r="AA21" s="5"/>
      <c r="AB21" s="5"/>
      <c r="AC21" s="5"/>
      <c r="AD21" s="5"/>
      <c r="AE21" s="5"/>
      <c r="AF21" s="5"/>
      <c r="AG21" s="5"/>
      <c r="AH21" s="5"/>
      <c r="AL21">
        <f t="shared" ca="1" si="0"/>
        <v>-0.14678899082568808</v>
      </c>
      <c r="AM21">
        <f t="shared" ca="1" si="1"/>
        <v>-3.3730872287649448E-2</v>
      </c>
      <c r="AN21">
        <f t="shared" ca="1" si="2"/>
        <v>0.28256784361437115</v>
      </c>
      <c r="AO21">
        <f t="shared" ca="1" si="3"/>
        <v>1.4358725561040773</v>
      </c>
      <c r="AQ21">
        <f t="shared" ca="1" si="4"/>
        <v>6</v>
      </c>
      <c r="AR21">
        <f t="shared" ca="1" si="5"/>
        <v>1</v>
      </c>
      <c r="BD21">
        <f t="shared" ca="1" si="6"/>
        <v>212054</v>
      </c>
      <c r="BE21" t="str">
        <f t="shared" ca="1" si="7"/>
        <v>Drexel University</v>
      </c>
      <c r="BF21">
        <f t="shared" ca="1" si="8"/>
        <v>0</v>
      </c>
      <c r="BG21">
        <f t="shared" ca="1" si="9"/>
        <v>0</v>
      </c>
      <c r="BH21">
        <f t="shared" ca="1" si="10"/>
        <v>0</v>
      </c>
      <c r="BI21">
        <f t="shared" ca="1" si="11"/>
        <v>0</v>
      </c>
      <c r="BJ21">
        <f t="shared" ca="1" si="12"/>
        <v>0</v>
      </c>
    </row>
    <row r="22" spans="1:62" ht="16">
      <c r="A22" s="1">
        <v>17</v>
      </c>
      <c r="B22">
        <v>210775</v>
      </c>
      <c r="C22">
        <v>7</v>
      </c>
      <c r="D22" t="s">
        <v>10</v>
      </c>
      <c r="E22" t="s">
        <v>18</v>
      </c>
      <c r="F22">
        <v>435</v>
      </c>
      <c r="G22">
        <v>0.7439353099730458</v>
      </c>
      <c r="H22">
        <v>16969.230758857138</v>
      </c>
      <c r="I22">
        <v>0.46358491937624169</v>
      </c>
      <c r="J22" s="2"/>
      <c r="K22" s="2" t="s">
        <v>96</v>
      </c>
      <c r="L22" s="2">
        <f t="shared" ref="L22" si="37" xml:space="preserve"> SLOPE(F21:F28, $C21:$C28)</f>
        <v>0.80952380952380953</v>
      </c>
      <c r="M22" s="2">
        <f t="shared" ref="M22" si="38" xml:space="preserve"> SLOPE(G21:G28, $C21:$C28)</f>
        <v>4.7136488884895927E-4</v>
      </c>
      <c r="N22" s="2">
        <f t="shared" ref="N22" si="39" xml:space="preserve"> SLOPE(H21:H28, $C21:$C28)</f>
        <v>343.51670863849637</v>
      </c>
      <c r="O22" s="2">
        <f t="shared" ref="O22" si="40" xml:space="preserve"> SLOPE(I21:I28, $C21:$C28)</f>
        <v>5.9956397830086732E-3</v>
      </c>
      <c r="P22" s="2"/>
      <c r="Q22" s="2"/>
      <c r="R22" s="2"/>
      <c r="S22" s="2"/>
      <c r="T22" s="2"/>
      <c r="U22" s="2"/>
      <c r="V22" s="5"/>
      <c r="W22" s="5"/>
      <c r="X22" s="5"/>
      <c r="Y22" s="6"/>
      <c r="Z22" s="5"/>
      <c r="AA22" s="5"/>
      <c r="AB22" s="5"/>
      <c r="AC22" s="5"/>
      <c r="AD22" s="5"/>
      <c r="AE22" s="5"/>
      <c r="AF22" s="5"/>
      <c r="AG22" s="5"/>
      <c r="AH22" s="5"/>
      <c r="AL22">
        <f t="shared" ca="1" si="0"/>
        <v>-0.22222222222222221</v>
      </c>
      <c r="AM22">
        <f t="shared" ca="1" si="1"/>
        <v>-3.0423901891785583E-2</v>
      </c>
      <c r="AN22">
        <f t="shared" ca="1" si="2"/>
        <v>0.13617562854581372</v>
      </c>
      <c r="AO22">
        <f t="shared" ca="1" si="3"/>
        <v>0.79481816270853811</v>
      </c>
      <c r="AQ22">
        <f t="shared" ca="1" si="4"/>
        <v>6</v>
      </c>
      <c r="AR22">
        <f t="shared" ca="1" si="5"/>
        <v>3</v>
      </c>
      <c r="BD22">
        <f t="shared" ca="1" si="6"/>
        <v>212106</v>
      </c>
      <c r="BE22" t="str">
        <f t="shared" ca="1" si="7"/>
        <v>Duquesne University</v>
      </c>
      <c r="BF22">
        <f t="shared" ca="1" si="8"/>
        <v>0</v>
      </c>
      <c r="BG22">
        <f t="shared" ca="1" si="9"/>
        <v>1</v>
      </c>
      <c r="BH22">
        <f t="shared" ca="1" si="10"/>
        <v>0</v>
      </c>
      <c r="BI22">
        <f t="shared" ca="1" si="11"/>
        <v>0</v>
      </c>
      <c r="BJ22">
        <f t="shared" ca="1" si="12"/>
        <v>1</v>
      </c>
    </row>
    <row r="23" spans="1:62" ht="16">
      <c r="A23" s="1">
        <v>18</v>
      </c>
      <c r="B23">
        <v>210775</v>
      </c>
      <c r="C23">
        <v>6</v>
      </c>
      <c r="D23" t="s">
        <v>11</v>
      </c>
      <c r="E23" t="s">
        <v>18</v>
      </c>
      <c r="F23">
        <v>371</v>
      </c>
      <c r="G23">
        <v>0.77391304347826084</v>
      </c>
      <c r="H23">
        <v>16595.007977556728</v>
      </c>
      <c r="I23">
        <v>0.43977490885049308</v>
      </c>
      <c r="J23" s="2"/>
      <c r="K23" s="2" t="s">
        <v>98</v>
      </c>
      <c r="L23" s="2">
        <f t="shared" ref="L23" si="41" xml:space="preserve"> INTERCEPT(F21:F28,$C21:$C28)</f>
        <v>387.35714285714283</v>
      </c>
      <c r="M23" s="2">
        <f t="shared" ref="M23" si="42" xml:space="preserve"> INTERCEPT(G21:G28,$C21:$C28)</f>
        <v>0.75371983144819377</v>
      </c>
      <c r="N23" s="2">
        <f t="shared" ref="N23" si="43" xml:space="preserve"> INTERCEPT(H21:H28,$C21:$C28)</f>
        <v>14607.760604015217</v>
      </c>
      <c r="O23" s="2">
        <f t="shared" ref="O23" si="44" xml:space="preserve"> INTERCEPT(I21:I28,$C21:$C28)</f>
        <v>0.39503717107639758</v>
      </c>
      <c r="P23" s="2"/>
      <c r="Q23" s="2"/>
      <c r="R23" s="2"/>
      <c r="S23" s="2"/>
      <c r="T23" s="2"/>
      <c r="U23" s="2"/>
      <c r="V23" s="5"/>
      <c r="W23" s="5"/>
      <c r="X23" s="5"/>
      <c r="Y23" s="6"/>
      <c r="Z23" s="5"/>
      <c r="AA23" s="5"/>
      <c r="AB23" s="5"/>
      <c r="AC23" s="5"/>
      <c r="AD23" s="5"/>
      <c r="AE23" s="5"/>
      <c r="AF23" s="5"/>
      <c r="AG23" s="5"/>
      <c r="AH23" s="5"/>
      <c r="AL23">
        <f t="shared" ca="1" si="0"/>
        <v>-0.25049701789264411</v>
      </c>
      <c r="AM23">
        <f t="shared" ca="1" si="1"/>
        <v>1.6246296930140316E-2</v>
      </c>
      <c r="AN23">
        <f t="shared" ca="1" si="2"/>
        <v>-7.5754699644457441E-2</v>
      </c>
      <c r="AO23">
        <f t="shared" ca="1" si="3"/>
        <v>0.35205150930807011</v>
      </c>
      <c r="AQ23">
        <f t="shared" ca="1" si="4"/>
        <v>6</v>
      </c>
      <c r="AR23">
        <f t="shared" ca="1" si="5"/>
        <v>5</v>
      </c>
      <c r="BD23">
        <f t="shared" ca="1" si="6"/>
        <v>212133</v>
      </c>
      <c r="BE23" t="str">
        <f t="shared" ca="1" si="7"/>
        <v>Eastern University</v>
      </c>
      <c r="BF23">
        <f t="shared" ca="1" si="8"/>
        <v>2</v>
      </c>
      <c r="BG23">
        <f t="shared" ca="1" si="9"/>
        <v>1</v>
      </c>
      <c r="BH23">
        <f t="shared" ca="1" si="10"/>
        <v>0</v>
      </c>
      <c r="BI23">
        <f t="shared" ca="1" si="11"/>
        <v>0</v>
      </c>
      <c r="BJ23">
        <f t="shared" ca="1" si="12"/>
        <v>3</v>
      </c>
    </row>
    <row r="24" spans="1:62" ht="16">
      <c r="A24" s="1">
        <v>19</v>
      </c>
      <c r="B24">
        <v>210775</v>
      </c>
      <c r="C24">
        <v>5</v>
      </c>
      <c r="D24" t="s">
        <v>12</v>
      </c>
      <c r="E24" t="s">
        <v>18</v>
      </c>
      <c r="F24">
        <v>345</v>
      </c>
      <c r="G24">
        <v>0.81546134663341641</v>
      </c>
      <c r="H24">
        <v>16234.64789576273</v>
      </c>
      <c r="I24">
        <v>0.38870485093904977</v>
      </c>
      <c r="J24" s="2"/>
      <c r="K24" s="2" t="s">
        <v>101</v>
      </c>
      <c r="L24" s="2">
        <f t="shared" ref="L24" si="45" xml:space="preserve"> L23 + (11*L22)</f>
        <v>396.26190476190476</v>
      </c>
      <c r="M24" s="2">
        <f t="shared" ref="M24" si="46" xml:space="preserve"> M23 + (11*M22)</f>
        <v>0.75890484522553237</v>
      </c>
      <c r="N24" s="2">
        <f t="shared" ref="N24" si="47" xml:space="preserve"> N23 + (11*N22)</f>
        <v>18386.444399038675</v>
      </c>
      <c r="O24" s="2">
        <f t="shared" ref="O24" si="48" xml:space="preserve"> O23 + (11*O22)</f>
        <v>0.460989208689493</v>
      </c>
      <c r="P24" s="2"/>
      <c r="Q24" s="2"/>
      <c r="R24" s="2"/>
      <c r="S24" s="2"/>
      <c r="T24" s="2"/>
      <c r="U24" s="2"/>
      <c r="V24" s="5"/>
      <c r="W24" s="5"/>
      <c r="X24" s="5"/>
      <c r="Y24" s="6"/>
      <c r="Z24" s="5"/>
      <c r="AA24" s="5"/>
      <c r="AB24" s="5"/>
      <c r="AC24" s="5"/>
      <c r="AD24" s="5"/>
      <c r="AE24" s="5"/>
      <c r="AF24" s="5"/>
      <c r="AG24" s="5"/>
      <c r="AH24" s="5"/>
      <c r="AL24">
        <f t="shared" ca="1" si="0"/>
        <v>4.6744574290484141E-2</v>
      </c>
      <c r="AM24">
        <f t="shared" ca="1" si="1"/>
        <v>-2.1136735604820722E-2</v>
      </c>
      <c r="AN24">
        <f t="shared" ca="1" si="2"/>
        <v>0.47210288513208298</v>
      </c>
      <c r="AO24">
        <f t="shared" ca="1" si="3"/>
        <v>9.1739690321393327E-2</v>
      </c>
      <c r="AQ24">
        <f t="shared" ca="1" si="4"/>
        <v>6</v>
      </c>
      <c r="AR24">
        <f t="shared" ca="1" si="5"/>
        <v>0</v>
      </c>
      <c r="BD24">
        <f t="shared" ca="1" si="6"/>
        <v>212197</v>
      </c>
      <c r="BE24" t="str">
        <f t="shared" ca="1" si="7"/>
        <v>Elizabethtown College</v>
      </c>
      <c r="BF24">
        <f t="shared" ca="1" si="8"/>
        <v>3</v>
      </c>
      <c r="BG24">
        <f t="shared" ca="1" si="9"/>
        <v>0</v>
      </c>
      <c r="BH24">
        <f t="shared" ca="1" si="10"/>
        <v>2</v>
      </c>
      <c r="BI24">
        <f t="shared" ca="1" si="11"/>
        <v>0</v>
      </c>
      <c r="BJ24">
        <f t="shared" ca="1" si="12"/>
        <v>5</v>
      </c>
    </row>
    <row r="25" spans="1:62" ht="16">
      <c r="A25" s="1">
        <v>20</v>
      </c>
      <c r="B25">
        <v>210775</v>
      </c>
      <c r="C25">
        <v>4</v>
      </c>
      <c r="D25" t="s">
        <v>13</v>
      </c>
      <c r="E25" t="s">
        <v>18</v>
      </c>
      <c r="F25">
        <v>401</v>
      </c>
      <c r="G25">
        <v>0.76063829787234039</v>
      </c>
      <c r="H25">
        <v>14747.583603276409</v>
      </c>
      <c r="I25">
        <v>0.41046044726940051</v>
      </c>
      <c r="J25" s="2"/>
      <c r="K25" s="2" t="s">
        <v>99</v>
      </c>
      <c r="L25" s="2">
        <f t="shared" ref="L25" si="49" xml:space="preserve"> (L24 - F28) / F28</f>
        <v>-3.8199260286638934E-2</v>
      </c>
      <c r="M25" s="2">
        <f t="shared" ref="M25" si="50" xml:space="preserve"> (M24 - G28) / G28</f>
        <v>1.5474098949466743E-2</v>
      </c>
      <c r="N25" s="2">
        <f t="shared" ref="N25" si="51" xml:space="preserve"> (N24 - H28) / H28</f>
        <v>0.19815009178059084</v>
      </c>
      <c r="O25" s="2">
        <f t="shared" ref="O25" si="52" xml:space="preserve"> (O24 - I28) / I28</f>
        <v>0.13798627297952909</v>
      </c>
      <c r="P25" s="2"/>
      <c r="Q25" s="2"/>
      <c r="R25" s="2"/>
      <c r="S25" s="2"/>
      <c r="T25" s="2"/>
      <c r="U25" s="2"/>
      <c r="V25" s="5"/>
      <c r="W25" s="5"/>
      <c r="X25" s="5"/>
      <c r="Y25" s="6"/>
      <c r="Z25" s="5"/>
      <c r="AA25" s="5"/>
      <c r="AB25" s="5"/>
      <c r="AC25" s="5"/>
      <c r="AD25" s="5"/>
      <c r="AE25" s="5"/>
      <c r="AF25" s="5"/>
      <c r="AG25" s="5"/>
      <c r="AH25" s="5"/>
      <c r="AL25">
        <f t="shared" ca="1" si="0"/>
        <v>0.16507936507936508</v>
      </c>
      <c r="AM25">
        <f t="shared" ca="1" si="1"/>
        <v>2.5142540593366097E-2</v>
      </c>
      <c r="AN25">
        <f t="shared" ca="1" si="2"/>
        <v>0.16019521005503984</v>
      </c>
      <c r="AO25">
        <f t="shared" ca="1" si="3"/>
        <v>0.28149048242340918</v>
      </c>
      <c r="AQ25">
        <f t="shared" ca="1" si="4"/>
        <v>5</v>
      </c>
      <c r="AR25">
        <f t="shared" ca="1" si="5"/>
        <v>0</v>
      </c>
      <c r="BD25">
        <f t="shared" ca="1" si="6"/>
        <v>212577</v>
      </c>
      <c r="BE25" t="str">
        <f t="shared" ca="1" si="7"/>
        <v>Franklin and Marshall College</v>
      </c>
      <c r="BF25">
        <f t="shared" ca="1" si="8"/>
        <v>0</v>
      </c>
      <c r="BG25">
        <f t="shared" ca="1" si="9"/>
        <v>0</v>
      </c>
      <c r="BH25">
        <f t="shared" ca="1" si="10"/>
        <v>0</v>
      </c>
      <c r="BI25">
        <f t="shared" ca="1" si="11"/>
        <v>0</v>
      </c>
      <c r="BJ25">
        <f t="shared" ca="1" si="12"/>
        <v>0</v>
      </c>
    </row>
    <row r="26" spans="1:62" ht="16">
      <c r="A26" s="1">
        <v>21</v>
      </c>
      <c r="B26">
        <v>210775</v>
      </c>
      <c r="C26">
        <v>3</v>
      </c>
      <c r="D26" t="s">
        <v>14</v>
      </c>
      <c r="E26" t="s">
        <v>18</v>
      </c>
      <c r="F26">
        <v>376</v>
      </c>
      <c r="G26">
        <v>0.77377892030848328</v>
      </c>
      <c r="H26">
        <v>14648.17356470595</v>
      </c>
      <c r="I26">
        <v>0.42617234781900493</v>
      </c>
      <c r="J26" s="2"/>
      <c r="K26" s="2" t="s">
        <v>144</v>
      </c>
      <c r="L26" s="2">
        <f t="shared" ref="L26" si="53">IF(L21&lt;=$L$1,1,0)</f>
        <v>1</v>
      </c>
      <c r="M26" s="2">
        <f t="shared" ref="M26" si="54">IF(M21&lt;=$M$1,1,0)</f>
        <v>1</v>
      </c>
      <c r="N26" s="2">
        <f t="shared" ref="N26" si="55">IF(N21&lt;=$N$1,1,0)</f>
        <v>0</v>
      </c>
      <c r="O26" s="2">
        <f t="shared" ref="O26" si="56">IF(O21&lt;=$O$1,1,0)</f>
        <v>0</v>
      </c>
      <c r="P26" s="2"/>
      <c r="Q26" s="2"/>
      <c r="R26" s="2"/>
      <c r="S26" s="2"/>
      <c r="T26" s="2"/>
      <c r="U26" s="2"/>
      <c r="V26" s="5"/>
      <c r="W26" s="5"/>
      <c r="X26" s="5" t="s">
        <v>144</v>
      </c>
      <c r="Y26" s="5">
        <f t="shared" ref="Y26" ca="1" si="57">IF(L21&lt;=$Y$1,1,0)</f>
        <v>0</v>
      </c>
      <c r="Z26" s="5">
        <f t="shared" ref="Z26" ca="1" si="58">IF(M21&lt;=$Z$1,1,0)</f>
        <v>0</v>
      </c>
      <c r="AA26" s="5">
        <f t="shared" ref="AA26" ca="1" si="59">IF(N21&lt;=$AA$1,1,0)</f>
        <v>0</v>
      </c>
      <c r="AB26" s="5">
        <f t="shared" ref="AB26" ca="1" si="60">IF(O21&lt;=$AB$1,1,0)</f>
        <v>0</v>
      </c>
      <c r="AC26" s="5"/>
      <c r="AD26" s="5"/>
      <c r="AE26" s="5"/>
      <c r="AF26" s="5"/>
      <c r="AG26" s="5"/>
      <c r="AH26" s="5"/>
      <c r="AL26">
        <f t="shared" ca="1" si="0"/>
        <v>-7.6470588235294124E-2</v>
      </c>
      <c r="AM26">
        <f t="shared" ca="1" si="1"/>
        <v>-8.3529160435804328E-2</v>
      </c>
      <c r="AN26">
        <f t="shared" ca="1" si="2"/>
        <v>0.19322417031004063</v>
      </c>
      <c r="AO26">
        <f t="shared" ca="1" si="3"/>
        <v>0.51636043526297182</v>
      </c>
      <c r="AQ26">
        <f t="shared" ca="1" si="4"/>
        <v>6</v>
      </c>
      <c r="AR26">
        <f t="shared" ca="1" si="5"/>
        <v>3</v>
      </c>
      <c r="BD26">
        <f t="shared" ca="1" si="6"/>
        <v>212601</v>
      </c>
      <c r="BE26" t="str">
        <f t="shared" ca="1" si="7"/>
        <v>Gannon University</v>
      </c>
      <c r="BF26">
        <f t="shared" ca="1" si="8"/>
        <v>0</v>
      </c>
      <c r="BG26">
        <f t="shared" ca="1" si="9"/>
        <v>0</v>
      </c>
      <c r="BH26">
        <f t="shared" ca="1" si="10"/>
        <v>0</v>
      </c>
      <c r="BI26">
        <f t="shared" ca="1" si="11"/>
        <v>0</v>
      </c>
      <c r="BJ26">
        <f t="shared" ca="1" si="12"/>
        <v>0</v>
      </c>
    </row>
    <row r="27" spans="1:62" ht="16">
      <c r="A27" s="1">
        <v>22</v>
      </c>
      <c r="B27">
        <v>210775</v>
      </c>
      <c r="C27">
        <v>2</v>
      </c>
      <c r="D27" t="s">
        <v>15</v>
      </c>
      <c r="E27" t="s">
        <v>18</v>
      </c>
      <c r="F27">
        <v>389</v>
      </c>
      <c r="G27">
        <v>0.71046228710462289</v>
      </c>
      <c r="H27">
        <v>16559.741901619938</v>
      </c>
      <c r="I27">
        <v>0.40784621039536628</v>
      </c>
      <c r="J27" s="2"/>
      <c r="K27" s="2" t="s">
        <v>145</v>
      </c>
      <c r="L27" s="2">
        <f t="shared" ref="L27" si="61">IF(L21&lt;=$L$2, 1, 0)</f>
        <v>1</v>
      </c>
      <c r="M27" s="2">
        <f t="shared" ref="M27" si="62">IF(M21&lt;=$M$2, 1, 0)</f>
        <v>1</v>
      </c>
      <c r="N27" s="2">
        <f t="shared" ref="N27" si="63">IF(N21&lt;=$N$2, 1, 0)</f>
        <v>0</v>
      </c>
      <c r="O27" s="2">
        <f t="shared" ref="O27" si="64">IF(O21&lt;=$O$2, 1, 0)</f>
        <v>0</v>
      </c>
      <c r="P27" s="2"/>
      <c r="Q27" s="2" t="s">
        <v>148</v>
      </c>
      <c r="R27" s="2">
        <f t="shared" ref="R27" si="65" xml:space="preserve"> L26+L27+L28</f>
        <v>3</v>
      </c>
      <c r="S27" s="2">
        <f t="shared" ref="S27" si="66">M26+M27+M28</f>
        <v>3</v>
      </c>
      <c r="T27" s="2">
        <f t="shared" ref="T27" si="67">N26+N27+N28</f>
        <v>0</v>
      </c>
      <c r="U27" s="2">
        <f t="shared" ref="U27" si="68">O26+O27+O28</f>
        <v>0</v>
      </c>
      <c r="V27" s="5"/>
      <c r="W27" s="5"/>
      <c r="X27" s="5" t="s">
        <v>145</v>
      </c>
      <c r="Y27" s="5">
        <f t="shared" ref="Y27" ca="1" si="69">IF(L21&lt;=$Y$2, 1, 0)</f>
        <v>0</v>
      </c>
      <c r="Z27" s="5">
        <f t="shared" ref="Z27" ca="1" si="70">IF(M21&lt;=$Z$2, 1, 0)</f>
        <v>0</v>
      </c>
      <c r="AA27" s="5">
        <f t="shared" ref="AA27" ca="1" si="71">IF(N21&lt;=$AA$2, 1, 0)</f>
        <v>0</v>
      </c>
      <c r="AB27" s="5">
        <f t="shared" ref="AB27" ca="1" si="72">IF(O21&lt;=$AB$2, 1, 0)</f>
        <v>0</v>
      </c>
      <c r="AC27" s="5"/>
      <c r="AD27" s="5" t="s">
        <v>148</v>
      </c>
      <c r="AE27" s="5">
        <f t="shared" ref="AE27" ca="1" si="73" xml:space="preserve"> Y26+Y27+Y28</f>
        <v>0</v>
      </c>
      <c r="AF27" s="5">
        <f t="shared" ref="AF27" ca="1" si="74">Z26+Z27+Z28</f>
        <v>0</v>
      </c>
      <c r="AG27" s="5">
        <f t="shared" ref="AG27" ca="1" si="75">AA26+AA27+AA28</f>
        <v>0</v>
      </c>
      <c r="AH27" s="5">
        <f t="shared" ref="AH27" ca="1" si="76">AB26+AB27+AB28</f>
        <v>0</v>
      </c>
      <c r="AL27">
        <f t="shared" ca="1" si="0"/>
        <v>-0.11443433029908973</v>
      </c>
      <c r="AM27">
        <f t="shared" ca="1" si="1"/>
        <v>7.9973021149491643E-3</v>
      </c>
      <c r="AN27">
        <f t="shared" ca="1" si="2"/>
        <v>3.0721305400947647E-2</v>
      </c>
      <c r="AO27">
        <f t="shared" ca="1" si="3"/>
        <v>0.17870987225333634</v>
      </c>
      <c r="AQ27">
        <f t="shared" ca="1" si="4"/>
        <v>6</v>
      </c>
      <c r="AR27">
        <f t="shared" ca="1" si="5"/>
        <v>0</v>
      </c>
      <c r="BD27">
        <f t="shared" ca="1" si="6"/>
        <v>212656</v>
      </c>
      <c r="BE27" t="str">
        <f t="shared" ca="1" si="7"/>
        <v>Geneva College</v>
      </c>
      <c r="BF27">
        <f t="shared" ca="1" si="8"/>
        <v>0</v>
      </c>
      <c r="BG27">
        <f t="shared" ca="1" si="9"/>
        <v>3</v>
      </c>
      <c r="BH27">
        <f t="shared" ca="1" si="10"/>
        <v>0</v>
      </c>
      <c r="BI27">
        <f t="shared" ca="1" si="11"/>
        <v>0</v>
      </c>
      <c r="BJ27">
        <f t="shared" ca="1" si="12"/>
        <v>3</v>
      </c>
    </row>
    <row r="28" spans="1:62" ht="16">
      <c r="A28" s="1">
        <v>23</v>
      </c>
      <c r="B28">
        <v>210775</v>
      </c>
      <c r="C28">
        <v>1</v>
      </c>
      <c r="D28" t="s">
        <v>16</v>
      </c>
      <c r="E28" t="s">
        <v>18</v>
      </c>
      <c r="F28">
        <v>412</v>
      </c>
      <c r="G28">
        <v>0.74734042553191493</v>
      </c>
      <c r="H28">
        <v>15345.69377006371</v>
      </c>
      <c r="I28">
        <v>0.40509206449609397</v>
      </c>
      <c r="J28" s="2"/>
      <c r="K28" s="2" t="s">
        <v>146</v>
      </c>
      <c r="L28" s="2">
        <f t="shared" ref="L28" si="77">IF(L25&lt;=$L$1, 1,0)</f>
        <v>1</v>
      </c>
      <c r="M28" s="2">
        <f t="shared" ref="M28" si="78">IF(M25&lt;=$M$1, 1,0)</f>
        <v>1</v>
      </c>
      <c r="N28" s="2">
        <f t="shared" ref="N28" si="79">IF(N25&lt;=$N$1, 1,0)</f>
        <v>0</v>
      </c>
      <c r="O28" s="2">
        <f t="shared" ref="O28" si="80">IF(O25&lt;=$O$1, 1,0)</f>
        <v>0</v>
      </c>
      <c r="P28" s="2"/>
      <c r="Q28" s="2" t="s">
        <v>147</v>
      </c>
      <c r="R28" s="2"/>
      <c r="S28" s="2"/>
      <c r="T28" s="2"/>
      <c r="U28" s="2">
        <f t="shared" ref="U28" si="81">R27+S27+T27+U27</f>
        <v>6</v>
      </c>
      <c r="V28" s="5"/>
      <c r="W28" s="5"/>
      <c r="X28" s="5" t="s">
        <v>146</v>
      </c>
      <c r="Y28" s="5">
        <f t="shared" ref="Y28" ca="1" si="82">IF(L25&lt;=$Y$1, 1,0)</f>
        <v>0</v>
      </c>
      <c r="Z28" s="5">
        <f t="shared" ref="Z28" ca="1" si="83">IF(M25&lt;=$Z$1, 1,0)</f>
        <v>0</v>
      </c>
      <c r="AA28" s="5">
        <f t="shared" ref="AA28" ca="1" si="84">IF(N25&lt;=$AA$1, 1,0)</f>
        <v>0</v>
      </c>
      <c r="AB28" s="5">
        <f t="shared" ref="AB28" ca="1" si="85">IF(O25&lt;=$AB$1, 1,0)</f>
        <v>0</v>
      </c>
      <c r="AC28" s="5"/>
      <c r="AD28" s="5" t="s">
        <v>147</v>
      </c>
      <c r="AE28" s="5"/>
      <c r="AF28" s="5"/>
      <c r="AG28" s="5"/>
      <c r="AH28" s="5">
        <f t="shared" ref="AH28" ca="1" si="86">AE27+AF27+AG27+AH27</f>
        <v>0</v>
      </c>
      <c r="AL28">
        <f t="shared" ca="1" si="0"/>
        <v>-0.26865671641791045</v>
      </c>
      <c r="AM28">
        <f t="shared" ca="1" si="1"/>
        <v>-1.2515894481201198E-2</v>
      </c>
      <c r="AN28">
        <f t="shared" ca="1" si="2"/>
        <v>0.29706043528937204</v>
      </c>
      <c r="AO28">
        <f t="shared" ca="1" si="3"/>
        <v>0.18023605525204586</v>
      </c>
      <c r="AQ28">
        <f t="shared" ca="1" si="4"/>
        <v>6</v>
      </c>
      <c r="AR28">
        <f t="shared" ca="1" si="5"/>
        <v>3</v>
      </c>
      <c r="BD28">
        <f t="shared" ca="1" si="6"/>
        <v>212674</v>
      </c>
      <c r="BE28" t="str">
        <f t="shared" ca="1" si="7"/>
        <v>Gettysburg College</v>
      </c>
      <c r="BF28">
        <f t="shared" ca="1" si="8"/>
        <v>0</v>
      </c>
      <c r="BG28">
        <f t="shared" ca="1" si="9"/>
        <v>0</v>
      </c>
      <c r="BH28">
        <f t="shared" ca="1" si="10"/>
        <v>0</v>
      </c>
      <c r="BI28">
        <f t="shared" ca="1" si="11"/>
        <v>0</v>
      </c>
      <c r="BJ28">
        <f t="shared" ca="1" si="12"/>
        <v>0</v>
      </c>
    </row>
    <row r="29" spans="1:62" ht="16">
      <c r="A29" s="1">
        <v>24</v>
      </c>
      <c r="B29">
        <v>211088</v>
      </c>
      <c r="C29">
        <v>8</v>
      </c>
      <c r="D29" t="s">
        <v>8</v>
      </c>
      <c r="E29" t="s">
        <v>19</v>
      </c>
      <c r="F29">
        <v>530</v>
      </c>
      <c r="G29">
        <v>0.79661016949152541</v>
      </c>
      <c r="H29">
        <v>17089.308127193341</v>
      </c>
      <c r="I29">
        <v>0.59179247503446419</v>
      </c>
      <c r="J29" s="2"/>
      <c r="K29" s="2" t="s">
        <v>97</v>
      </c>
      <c r="L29" s="3">
        <f t="shared" ref="L29" si="87" xml:space="preserve"> (F29 - F36) / F36</f>
        <v>-0.22058823529411764</v>
      </c>
      <c r="M29" s="3">
        <f t="shared" ref="M29" si="88" xml:space="preserve"> (G29 - G36) / G36</f>
        <v>8.1170879421289723E-3</v>
      </c>
      <c r="N29" s="3">
        <f t="shared" ref="N29" si="89" xml:space="preserve"> (H29 - H36) / H36</f>
        <v>0.22458128479080389</v>
      </c>
      <c r="O29" s="3">
        <f t="shared" ref="O29" si="90" xml:space="preserve"> (I29 - I36) / I36</f>
        <v>-0.10561558852220269</v>
      </c>
      <c r="P29" s="2"/>
      <c r="Q29" s="2"/>
      <c r="R29" s="2"/>
      <c r="S29" s="2"/>
      <c r="T29" s="2"/>
      <c r="U29" s="2"/>
      <c r="V29" s="5"/>
      <c r="W29" s="5"/>
      <c r="X29" s="5"/>
      <c r="Y29" s="6"/>
      <c r="Z29" s="5"/>
      <c r="AA29" s="5"/>
      <c r="AB29" s="5"/>
      <c r="AC29" s="5"/>
      <c r="AD29" s="5"/>
      <c r="AE29" s="5"/>
      <c r="AF29" s="5"/>
      <c r="AG29" s="5"/>
      <c r="AH29" s="5"/>
      <c r="AL29">
        <f t="shared" ca="1" si="0"/>
        <v>-0.04</v>
      </c>
      <c r="AM29">
        <f t="shared" ca="1" si="1"/>
        <v>1.4653497409326378E-2</v>
      </c>
      <c r="AN29">
        <f t="shared" ca="1" si="2"/>
        <v>0.13819344316448012</v>
      </c>
      <c r="AO29">
        <f t="shared" ca="1" si="3"/>
        <v>0.33047695121445952</v>
      </c>
      <c r="AQ29">
        <f t="shared" ca="1" si="4"/>
        <v>6</v>
      </c>
      <c r="AR29">
        <f t="shared" ca="1" si="5"/>
        <v>0</v>
      </c>
      <c r="BD29">
        <f t="shared" ca="1" si="6"/>
        <v>212805</v>
      </c>
      <c r="BE29" t="str">
        <f t="shared" ca="1" si="7"/>
        <v>Grove City College</v>
      </c>
      <c r="BF29">
        <f t="shared" ca="1" si="8"/>
        <v>3</v>
      </c>
      <c r="BG29">
        <f t="shared" ca="1" si="9"/>
        <v>0</v>
      </c>
      <c r="BH29">
        <f t="shared" ca="1" si="10"/>
        <v>0</v>
      </c>
      <c r="BI29">
        <f t="shared" ca="1" si="11"/>
        <v>0</v>
      </c>
      <c r="BJ29">
        <f t="shared" ca="1" si="12"/>
        <v>3</v>
      </c>
    </row>
    <row r="30" spans="1:62" ht="16">
      <c r="A30" s="1">
        <v>25</v>
      </c>
      <c r="B30">
        <v>211088</v>
      </c>
      <c r="C30">
        <v>7</v>
      </c>
      <c r="D30" t="s">
        <v>10</v>
      </c>
      <c r="E30" t="s">
        <v>19</v>
      </c>
      <c r="F30">
        <v>474</v>
      </c>
      <c r="G30">
        <v>0.77699115044247791</v>
      </c>
      <c r="H30">
        <v>16881.750252340091</v>
      </c>
      <c r="I30">
        <v>0.59586829677215869</v>
      </c>
      <c r="J30" s="2"/>
      <c r="K30" s="2" t="s">
        <v>96</v>
      </c>
      <c r="L30" s="2">
        <f t="shared" ref="L30" si="91" xml:space="preserve"> SLOPE(F29:F36, $C29:$C36)</f>
        <v>-23.523809523809526</v>
      </c>
      <c r="M30" s="2">
        <f t="shared" ref="M30" si="92" xml:space="preserve"> SLOPE(G29:G36, $C29:$C36)</f>
        <v>-5.6948394228188122E-3</v>
      </c>
      <c r="N30" s="2">
        <f t="shared" ref="N30" si="93" xml:space="preserve"> SLOPE(H29:H36, $C29:$C36)</f>
        <v>518.09215834984172</v>
      </c>
      <c r="O30" s="2">
        <f t="shared" ref="O30" si="94" xml:space="preserve"> SLOPE(I29:I36, $C29:$C36)</f>
        <v>-1.6911271299901474E-2</v>
      </c>
      <c r="P30" s="2"/>
      <c r="Q30" s="2"/>
      <c r="R30" s="2"/>
      <c r="S30" s="2"/>
      <c r="T30" s="2"/>
      <c r="U30" s="2"/>
      <c r="V30" s="5"/>
      <c r="W30" s="5"/>
      <c r="X30" s="5"/>
      <c r="Y30" s="6"/>
      <c r="Z30" s="5"/>
      <c r="AA30" s="5"/>
      <c r="AB30" s="5"/>
      <c r="AC30" s="5"/>
      <c r="AD30" s="5"/>
      <c r="AE30" s="5"/>
      <c r="AF30" s="5"/>
      <c r="AG30" s="5"/>
      <c r="AH30" s="5"/>
      <c r="AL30">
        <f t="shared" ca="1" si="0"/>
        <v>0.1238390092879257</v>
      </c>
      <c r="AM30">
        <f t="shared" ca="1" si="1"/>
        <v>-6.6742746481308242E-3</v>
      </c>
      <c r="AN30">
        <f t="shared" ca="1" si="2"/>
        <v>0.65576365293921535</v>
      </c>
      <c r="AO30">
        <f t="shared" ca="1" si="3"/>
        <v>0.10357410527335573</v>
      </c>
      <c r="AQ30">
        <f t="shared" ca="1" si="4"/>
        <v>5</v>
      </c>
      <c r="AR30">
        <f t="shared" ca="1" si="5"/>
        <v>0</v>
      </c>
      <c r="BD30">
        <f t="shared" ca="1" si="6"/>
        <v>212832</v>
      </c>
      <c r="BE30" t="str">
        <f t="shared" ca="1" si="7"/>
        <v>Gwynedd Mercy University</v>
      </c>
      <c r="BF30">
        <f t="shared" ca="1" si="8"/>
        <v>0</v>
      </c>
      <c r="BG30">
        <f t="shared" ca="1" si="9"/>
        <v>0</v>
      </c>
      <c r="BH30">
        <f t="shared" ca="1" si="10"/>
        <v>0</v>
      </c>
      <c r="BI30">
        <f t="shared" ca="1" si="11"/>
        <v>0</v>
      </c>
      <c r="BJ30">
        <f t="shared" ca="1" si="12"/>
        <v>0</v>
      </c>
    </row>
    <row r="31" spans="1:62" ht="16">
      <c r="A31" s="1">
        <v>26</v>
      </c>
      <c r="B31">
        <v>211088</v>
      </c>
      <c r="C31">
        <v>6</v>
      </c>
      <c r="D31" t="s">
        <v>11</v>
      </c>
      <c r="E31" t="s">
        <v>19</v>
      </c>
      <c r="F31">
        <v>569</v>
      </c>
      <c r="G31">
        <v>0.77666666666666662</v>
      </c>
      <c r="H31">
        <v>15997.66334294903</v>
      </c>
      <c r="I31">
        <v>0.56214712115574395</v>
      </c>
      <c r="J31" s="2"/>
      <c r="K31" s="2" t="s">
        <v>98</v>
      </c>
      <c r="L31" s="2">
        <f t="shared" ref="L31" si="95" xml:space="preserve"> INTERCEPT(F29:F36,$C29:$C36)</f>
        <v>697.35714285714289</v>
      </c>
      <c r="M31" s="2">
        <f t="shared" ref="M31" si="96" xml:space="preserve"> INTERCEPT(G29:G36,$C29:$C36)</f>
        <v>0.82226065183264307</v>
      </c>
      <c r="N31" s="2">
        <f t="shared" ref="N31" si="97" xml:space="preserve"> INTERCEPT(H29:H36,$C29:$C36)</f>
        <v>12907.247794327255</v>
      </c>
      <c r="O31" s="2">
        <f t="shared" ref="O31" si="98" xml:space="preserve"> INTERCEPT(I29:I36,$C29:$C36)</f>
        <v>0.67362667143875932</v>
      </c>
      <c r="P31" s="2"/>
      <c r="Q31" s="2"/>
      <c r="R31" s="2"/>
      <c r="S31" s="2"/>
      <c r="T31" s="2"/>
      <c r="U31" s="2"/>
      <c r="V31" s="5"/>
      <c r="W31" s="5"/>
      <c r="X31" s="5"/>
      <c r="Y31" s="6"/>
      <c r="Z31" s="5"/>
      <c r="AA31" s="5"/>
      <c r="AB31" s="5"/>
      <c r="AC31" s="5"/>
      <c r="AD31" s="5"/>
      <c r="AE31" s="5"/>
      <c r="AF31" s="5"/>
      <c r="AG31" s="5"/>
      <c r="AH31" s="5"/>
      <c r="AL31">
        <f t="shared" ca="1" si="0"/>
        <v>0.11326860841423948</v>
      </c>
      <c r="AM31">
        <f t="shared" ca="1" si="1"/>
        <v>-4.3214009786247655E-2</v>
      </c>
      <c r="AN31">
        <f t="shared" ca="1" si="2"/>
        <v>0.16555769466801837</v>
      </c>
      <c r="AO31">
        <f t="shared" ca="1" si="3"/>
        <v>0.95662914980375668</v>
      </c>
      <c r="AQ31">
        <f t="shared" ca="1" si="4"/>
        <v>5</v>
      </c>
      <c r="AR31">
        <f t="shared" ca="1" si="5"/>
        <v>0</v>
      </c>
      <c r="BD31">
        <f t="shared" ca="1" si="6"/>
        <v>212911</v>
      </c>
      <c r="BE31" t="str">
        <f t="shared" ca="1" si="7"/>
        <v>Haverford College</v>
      </c>
      <c r="BF31">
        <f t="shared" ca="1" si="8"/>
        <v>0</v>
      </c>
      <c r="BG31">
        <f t="shared" ca="1" si="9"/>
        <v>0</v>
      </c>
      <c r="BH31">
        <f t="shared" ca="1" si="10"/>
        <v>0</v>
      </c>
      <c r="BI31">
        <f t="shared" ca="1" si="11"/>
        <v>0</v>
      </c>
      <c r="BJ31">
        <f t="shared" ca="1" si="12"/>
        <v>0</v>
      </c>
    </row>
    <row r="32" spans="1:62" ht="16">
      <c r="A32" s="1">
        <v>27</v>
      </c>
      <c r="B32">
        <v>211088</v>
      </c>
      <c r="C32">
        <v>5</v>
      </c>
      <c r="D32" t="s">
        <v>12</v>
      </c>
      <c r="E32" t="s">
        <v>19</v>
      </c>
      <c r="F32">
        <v>606</v>
      </c>
      <c r="G32">
        <v>0.77090301003344486</v>
      </c>
      <c r="H32">
        <v>14849.087277773009</v>
      </c>
      <c r="I32">
        <v>0.49971195466010648</v>
      </c>
      <c r="J32" s="2"/>
      <c r="K32" s="2" t="s">
        <v>102</v>
      </c>
      <c r="L32" s="2">
        <f t="shared" ref="L32" si="99" xml:space="preserve"> L31 + (11*L30)</f>
        <v>438.59523809523813</v>
      </c>
      <c r="M32" s="2">
        <f t="shared" ref="M32" si="100" xml:space="preserve"> M31 + (11*M30)</f>
        <v>0.75961741818163619</v>
      </c>
      <c r="N32" s="2">
        <f t="shared" ref="N32" si="101" xml:space="preserve"> N31 + (11*N30)</f>
        <v>18606.261536175516</v>
      </c>
      <c r="O32" s="2">
        <f t="shared" ref="O32" si="102" xml:space="preserve"> O31 + (11*O30)</f>
        <v>0.48760268713984312</v>
      </c>
      <c r="P32" s="2"/>
      <c r="Q32" s="2"/>
      <c r="R32" s="2"/>
      <c r="S32" s="2"/>
      <c r="T32" s="2"/>
      <c r="U32" s="2"/>
      <c r="V32" s="5"/>
      <c r="W32" s="5"/>
      <c r="X32" s="5"/>
      <c r="Y32" s="6"/>
      <c r="Z32" s="5"/>
      <c r="AA32" s="5"/>
      <c r="AB32" s="5"/>
      <c r="AC32" s="5"/>
      <c r="AD32" s="5"/>
      <c r="AE32" s="5"/>
      <c r="AF32" s="5"/>
      <c r="AG32" s="5"/>
      <c r="AH32" s="5"/>
      <c r="AL32">
        <f t="shared" ca="1" si="0"/>
        <v>4.0160642570281124E-2</v>
      </c>
      <c r="AM32">
        <f t="shared" ca="1" si="1"/>
        <v>7.7903881182569648E-2</v>
      </c>
      <c r="AN32">
        <f t="shared" ca="1" si="2"/>
        <v>0.11139904138277834</v>
      </c>
      <c r="AO32">
        <f t="shared" ca="1" si="3"/>
        <v>0.74328583723078534</v>
      </c>
      <c r="AQ32">
        <f t="shared" ca="1" si="4"/>
        <v>6</v>
      </c>
      <c r="AR32">
        <f t="shared" ca="1" si="5"/>
        <v>1</v>
      </c>
      <c r="BD32">
        <f t="shared" ca="1" si="6"/>
        <v>212984</v>
      </c>
      <c r="BE32" t="str">
        <f t="shared" ca="1" si="7"/>
        <v>Holy Family University</v>
      </c>
      <c r="BF32">
        <f t="shared" ca="1" si="8"/>
        <v>0</v>
      </c>
      <c r="BG32">
        <f t="shared" ca="1" si="9"/>
        <v>0</v>
      </c>
      <c r="BH32">
        <f t="shared" ca="1" si="10"/>
        <v>0</v>
      </c>
      <c r="BI32">
        <f t="shared" ca="1" si="11"/>
        <v>0</v>
      </c>
      <c r="BJ32">
        <f t="shared" ca="1" si="12"/>
        <v>0</v>
      </c>
    </row>
    <row r="33" spans="1:62" ht="16">
      <c r="A33" s="1">
        <v>28</v>
      </c>
      <c r="B33">
        <v>211088</v>
      </c>
      <c r="C33">
        <v>4</v>
      </c>
      <c r="D33" t="s">
        <v>13</v>
      </c>
      <c r="E33" t="s">
        <v>19</v>
      </c>
      <c r="F33">
        <v>602</v>
      </c>
      <c r="G33">
        <v>0.79197622585438332</v>
      </c>
      <c r="H33">
        <v>15382.171887579159</v>
      </c>
      <c r="I33">
        <v>0.53260826825834962</v>
      </c>
      <c r="J33" s="2"/>
      <c r="K33" s="2" t="s">
        <v>99</v>
      </c>
      <c r="L33" s="2">
        <f t="shared" ref="L33" si="103" xml:space="preserve"> (L32 - F36) / F36</f>
        <v>-0.35500700280112041</v>
      </c>
      <c r="M33" s="2">
        <f t="shared" ref="M33" si="104" xml:space="preserve"> (M32 - G36) / G36</f>
        <v>-3.8697560117532323E-2</v>
      </c>
      <c r="N33" s="2">
        <f t="shared" ref="N33" si="105" xml:space="preserve"> (N32 - H36) / H36</f>
        <v>0.33328274541829567</v>
      </c>
      <c r="O33" s="2">
        <f t="shared" ref="O33" si="106" xml:space="preserve"> (O32 - I36) / I36</f>
        <v>-0.26307910159357173</v>
      </c>
      <c r="P33" s="2"/>
      <c r="Q33" s="2"/>
      <c r="R33" s="2"/>
      <c r="S33" s="2"/>
      <c r="T33" s="2"/>
      <c r="U33" s="2"/>
      <c r="V33" s="5"/>
      <c r="W33" s="5"/>
      <c r="X33" s="5"/>
      <c r="Y33" s="6"/>
      <c r="Z33" s="5"/>
      <c r="AA33" s="5"/>
      <c r="AB33" s="5"/>
      <c r="AC33" s="5"/>
      <c r="AD33" s="5"/>
      <c r="AE33" s="5"/>
      <c r="AF33" s="5"/>
      <c r="AG33" s="5"/>
      <c r="AH33" s="5"/>
      <c r="AL33">
        <f t="shared" ca="1" si="0"/>
        <v>-9.9502487562189053E-3</v>
      </c>
      <c r="AM33">
        <f t="shared" ca="1" si="1"/>
        <v>-5.1393728222996593E-2</v>
      </c>
      <c r="AN33">
        <f t="shared" ca="1" si="2"/>
        <v>-0.18382465851986327</v>
      </c>
      <c r="AO33">
        <f t="shared" ca="1" si="3"/>
        <v>0.37621709938990444</v>
      </c>
      <c r="AQ33">
        <f t="shared" ca="1" si="4"/>
        <v>9</v>
      </c>
      <c r="AR33">
        <f t="shared" ca="1" si="5"/>
        <v>5</v>
      </c>
      <c r="BD33">
        <f t="shared" ca="1" si="6"/>
        <v>213011</v>
      </c>
      <c r="BE33" t="str">
        <f t="shared" ca="1" si="7"/>
        <v>Immaculata University</v>
      </c>
      <c r="BF33">
        <f t="shared" ca="1" si="8"/>
        <v>1</v>
      </c>
      <c r="BG33">
        <f t="shared" ca="1" si="9"/>
        <v>0</v>
      </c>
      <c r="BH33">
        <f t="shared" ca="1" si="10"/>
        <v>0</v>
      </c>
      <c r="BI33">
        <f t="shared" ca="1" si="11"/>
        <v>0</v>
      </c>
      <c r="BJ33">
        <f t="shared" ca="1" si="12"/>
        <v>1</v>
      </c>
    </row>
    <row r="34" spans="1:62" ht="16">
      <c r="A34" s="1">
        <v>29</v>
      </c>
      <c r="B34">
        <v>211088</v>
      </c>
      <c r="C34">
        <v>3</v>
      </c>
      <c r="D34" t="s">
        <v>14</v>
      </c>
      <c r="E34" t="s">
        <v>19</v>
      </c>
      <c r="F34">
        <v>674</v>
      </c>
      <c r="G34">
        <v>0.81574539363484089</v>
      </c>
      <c r="H34">
        <v>14241.48741004809</v>
      </c>
      <c r="I34">
        <v>0.55888414663832131</v>
      </c>
      <c r="J34" s="2"/>
      <c r="K34" s="2" t="s">
        <v>144</v>
      </c>
      <c r="L34" s="2">
        <f t="shared" ref="L34" si="107">IF(L29&lt;=$L$1,1,0)</f>
        <v>1</v>
      </c>
      <c r="M34" s="2">
        <f t="shared" ref="M34" si="108">IF(M29&lt;=$M$1,1,0)</f>
        <v>1</v>
      </c>
      <c r="N34" s="2">
        <f t="shared" ref="N34" si="109">IF(N29&lt;=$N$1,1,0)</f>
        <v>0</v>
      </c>
      <c r="O34" s="2">
        <f t="shared" ref="O34" si="110">IF(O29&lt;=$O$1,1,0)</f>
        <v>1</v>
      </c>
      <c r="P34" s="2"/>
      <c r="Q34" s="2"/>
      <c r="R34" s="2"/>
      <c r="S34" s="2"/>
      <c r="T34" s="2"/>
      <c r="U34" s="2"/>
      <c r="V34" s="5"/>
      <c r="W34" s="5"/>
      <c r="X34" s="5" t="s">
        <v>144</v>
      </c>
      <c r="Y34" s="5">
        <f t="shared" ref="Y34" ca="1" si="111">IF(L29&lt;=$Y$1,1,0)</f>
        <v>1</v>
      </c>
      <c r="Z34" s="5">
        <f t="shared" ref="Z34" ca="1" si="112">IF(M29&lt;=$Z$1,1,0)</f>
        <v>0</v>
      </c>
      <c r="AA34" s="5">
        <f t="shared" ref="AA34" ca="1" si="113">IF(N29&lt;=$AA$1,1,0)</f>
        <v>0</v>
      </c>
      <c r="AB34" s="5">
        <f t="shared" ref="AB34" ca="1" si="114">IF(O29&lt;=$AB$1,1,0)</f>
        <v>1</v>
      </c>
      <c r="AC34" s="5"/>
      <c r="AD34" s="5"/>
      <c r="AE34" s="5"/>
      <c r="AF34" s="5"/>
      <c r="AG34" s="5"/>
      <c r="AH34" s="5"/>
      <c r="AL34">
        <f t="shared" ca="1" si="0"/>
        <v>8.9494163424124515E-2</v>
      </c>
      <c r="AM34">
        <f t="shared" ca="1" si="1"/>
        <v>-6.9766451096171717E-2</v>
      </c>
      <c r="AN34">
        <f t="shared" ca="1" si="2"/>
        <v>0.27009859194876346</v>
      </c>
      <c r="AO34">
        <f t="shared" ca="1" si="3"/>
        <v>0.53051642782392572</v>
      </c>
      <c r="AQ34">
        <f t="shared" ca="1" si="4"/>
        <v>5</v>
      </c>
      <c r="AR34">
        <f t="shared" ca="1" si="5"/>
        <v>2</v>
      </c>
      <c r="BD34">
        <f t="shared" ca="1" si="6"/>
        <v>213251</v>
      </c>
      <c r="BE34" t="str">
        <f t="shared" ca="1" si="7"/>
        <v>Juniata College</v>
      </c>
      <c r="BF34">
        <f t="shared" ca="1" si="8"/>
        <v>0</v>
      </c>
      <c r="BG34">
        <f t="shared" ca="1" si="9"/>
        <v>2</v>
      </c>
      <c r="BH34">
        <f t="shared" ca="1" si="10"/>
        <v>3</v>
      </c>
      <c r="BI34">
        <f t="shared" ca="1" si="11"/>
        <v>0</v>
      </c>
      <c r="BJ34">
        <f t="shared" ca="1" si="12"/>
        <v>5</v>
      </c>
    </row>
    <row r="35" spans="1:62" ht="16">
      <c r="A35" s="1">
        <v>30</v>
      </c>
      <c r="B35">
        <v>211088</v>
      </c>
      <c r="C35">
        <v>2</v>
      </c>
      <c r="D35" t="s">
        <v>15</v>
      </c>
      <c r="E35" t="s">
        <v>19</v>
      </c>
      <c r="F35">
        <v>597</v>
      </c>
      <c r="G35">
        <v>0.85398230088495575</v>
      </c>
      <c r="H35">
        <v>13512.606130871731</v>
      </c>
      <c r="I35">
        <v>0.77751959355677214</v>
      </c>
      <c r="J35" s="2"/>
      <c r="K35" s="2" t="s">
        <v>145</v>
      </c>
      <c r="L35" s="2">
        <f t="shared" ref="L35" si="115">IF(L29&lt;=$L$2, 1, 0)</f>
        <v>1</v>
      </c>
      <c r="M35" s="2">
        <f t="shared" ref="M35" si="116">IF(M29&lt;=$M$2, 1, 0)</f>
        <v>1</v>
      </c>
      <c r="N35" s="2">
        <f t="shared" ref="N35" si="117">IF(N29&lt;=$N$2, 1, 0)</f>
        <v>0</v>
      </c>
      <c r="O35" s="2">
        <f t="shared" ref="O35" si="118">IF(O29&lt;=$O$2, 1, 0)</f>
        <v>1</v>
      </c>
      <c r="P35" s="2"/>
      <c r="Q35" s="2" t="s">
        <v>148</v>
      </c>
      <c r="R35" s="2">
        <f t="shared" ref="R35" si="119" xml:space="preserve"> L34+L35+L36</f>
        <v>3</v>
      </c>
      <c r="S35" s="2">
        <f t="shared" ref="S35" si="120">M34+M35+M36</f>
        <v>3</v>
      </c>
      <c r="T35" s="2">
        <f t="shared" ref="T35" si="121">N34+N35+N36</f>
        <v>0</v>
      </c>
      <c r="U35" s="2">
        <f t="shared" ref="U35" si="122">O34+O35+O36</f>
        <v>3</v>
      </c>
      <c r="V35" s="5"/>
      <c r="W35" s="5"/>
      <c r="X35" s="5" t="s">
        <v>145</v>
      </c>
      <c r="Y35" s="5">
        <f t="shared" ref="Y35" ca="1" si="123">IF(L29&lt;=$Y$2, 1, 0)</f>
        <v>0</v>
      </c>
      <c r="Z35" s="5">
        <f t="shared" ref="Z35" ca="1" si="124">IF(M29&lt;=$Z$2, 1, 0)</f>
        <v>0</v>
      </c>
      <c r="AA35" s="5">
        <f t="shared" ref="AA35" ca="1" si="125">IF(N29&lt;=$AA$2, 1, 0)</f>
        <v>0</v>
      </c>
      <c r="AB35" s="5">
        <f t="shared" ref="AB35" ca="1" si="126">IF(O29&lt;=$AB$2, 1, 0)</f>
        <v>1</v>
      </c>
      <c r="AC35" s="5"/>
      <c r="AD35" s="5" t="s">
        <v>148</v>
      </c>
      <c r="AE35" s="5">
        <f t="shared" ref="AE35" ca="1" si="127" xml:space="preserve"> Y34+Y35+Y36</f>
        <v>2</v>
      </c>
      <c r="AF35" s="5">
        <f t="shared" ref="AF35" ca="1" si="128">Z34+Z35+Z36</f>
        <v>0</v>
      </c>
      <c r="AG35" s="5">
        <f t="shared" ref="AG35" ca="1" si="129">AA34+AA35+AA36</f>
        <v>0</v>
      </c>
      <c r="AH35" s="5">
        <f t="shared" ref="AH35" ca="1" si="130">AB34+AB35+AB36</f>
        <v>3</v>
      </c>
      <c r="AL35">
        <f t="shared" ca="1" si="0"/>
        <v>-0.17670682730923695</v>
      </c>
      <c r="AM35">
        <f t="shared" ca="1" si="1"/>
        <v>0.11518737672583819</v>
      </c>
      <c r="AN35">
        <f t="shared" ca="1" si="2"/>
        <v>0.35418408860605216</v>
      </c>
      <c r="AO35">
        <f t="shared" ca="1" si="3"/>
        <v>0.10381687552767997</v>
      </c>
      <c r="AQ35">
        <f t="shared" ca="1" si="4"/>
        <v>6</v>
      </c>
      <c r="AR35">
        <f t="shared" ca="1" si="5"/>
        <v>0</v>
      </c>
      <c r="BD35">
        <f t="shared" ca="1" si="6"/>
        <v>213321</v>
      </c>
      <c r="BE35" t="str">
        <f t="shared" ca="1" si="7"/>
        <v>King's College</v>
      </c>
      <c r="BF35">
        <f t="shared" ca="1" si="8"/>
        <v>0</v>
      </c>
      <c r="BG35">
        <f t="shared" ca="1" si="9"/>
        <v>2</v>
      </c>
      <c r="BH35">
        <f t="shared" ca="1" si="10"/>
        <v>0</v>
      </c>
      <c r="BI35">
        <f t="shared" ca="1" si="11"/>
        <v>0</v>
      </c>
      <c r="BJ35">
        <f t="shared" ca="1" si="12"/>
        <v>2</v>
      </c>
    </row>
    <row r="36" spans="1:62" ht="16">
      <c r="A36" s="1">
        <v>31</v>
      </c>
      <c r="B36">
        <v>211088</v>
      </c>
      <c r="C36">
        <v>1</v>
      </c>
      <c r="D36" t="s">
        <v>16</v>
      </c>
      <c r="E36" t="s">
        <v>19</v>
      </c>
      <c r="F36">
        <v>680</v>
      </c>
      <c r="G36">
        <v>0.79019607843137252</v>
      </c>
      <c r="H36">
        <v>13955.225626457879</v>
      </c>
      <c r="I36">
        <v>0.6616757486377044</v>
      </c>
      <c r="J36" s="2"/>
      <c r="K36" s="2" t="s">
        <v>146</v>
      </c>
      <c r="L36" s="2">
        <f t="shared" ref="L36" si="131">IF(L33&lt;=$L$1, 1,0)</f>
        <v>1</v>
      </c>
      <c r="M36" s="2">
        <f t="shared" ref="M36" si="132">IF(M33&lt;=$M$1, 1,0)</f>
        <v>1</v>
      </c>
      <c r="N36" s="2">
        <f t="shared" ref="N36" si="133">IF(N33&lt;=$N$1, 1,0)</f>
        <v>0</v>
      </c>
      <c r="O36" s="2">
        <f t="shared" ref="O36" si="134">IF(O33&lt;=$O$1, 1,0)</f>
        <v>1</v>
      </c>
      <c r="P36" s="2"/>
      <c r="Q36" s="2" t="s">
        <v>147</v>
      </c>
      <c r="R36" s="2"/>
      <c r="S36" s="2"/>
      <c r="T36" s="2"/>
      <c r="U36" s="2">
        <f t="shared" ref="U36" si="135">R35+S35+T35+U35</f>
        <v>9</v>
      </c>
      <c r="V36" s="5"/>
      <c r="W36" s="5"/>
      <c r="X36" s="5" t="s">
        <v>146</v>
      </c>
      <c r="Y36" s="5">
        <f t="shared" ref="Y36" ca="1" si="136">IF(L33&lt;=$Y$1, 1,0)</f>
        <v>1</v>
      </c>
      <c r="Z36" s="5">
        <f t="shared" ref="Z36" ca="1" si="137">IF(M33&lt;=$Z$1, 1,0)</f>
        <v>0</v>
      </c>
      <c r="AA36" s="5">
        <f t="shared" ref="AA36" ca="1" si="138">IF(N33&lt;=$AA$1, 1,0)</f>
        <v>0</v>
      </c>
      <c r="AB36" s="5">
        <f t="shared" ref="AB36" ca="1" si="139">IF(O33&lt;=$AB$1, 1,0)</f>
        <v>1</v>
      </c>
      <c r="AC36" s="5"/>
      <c r="AD36" s="5" t="s">
        <v>147</v>
      </c>
      <c r="AE36" s="5"/>
      <c r="AF36" s="5"/>
      <c r="AG36" s="5"/>
      <c r="AH36" s="5">
        <f t="shared" ref="AH36" ca="1" si="140">AE35+AF35+AG35+AH35</f>
        <v>5</v>
      </c>
      <c r="AL36">
        <f t="shared" ca="1" si="0"/>
        <v>-0.14362850971922247</v>
      </c>
      <c r="AM36">
        <f t="shared" ca="1" si="1"/>
        <v>-0.115874707010441</v>
      </c>
      <c r="AN36">
        <f t="shared" ca="1" si="2"/>
        <v>2.4424482470388177E-2</v>
      </c>
      <c r="AO36">
        <f t="shared" ca="1" si="3"/>
        <v>0.2526969454243051</v>
      </c>
      <c r="AQ36">
        <f t="shared" ca="1" si="4"/>
        <v>6</v>
      </c>
      <c r="AR36">
        <f t="shared" ca="1" si="5"/>
        <v>3</v>
      </c>
      <c r="BD36">
        <f t="shared" ca="1" si="6"/>
        <v>213358</v>
      </c>
      <c r="BE36" t="str">
        <f t="shared" ca="1" si="7"/>
        <v>La Roche University</v>
      </c>
      <c r="BF36">
        <f t="shared" ca="1" si="8"/>
        <v>0</v>
      </c>
      <c r="BG36">
        <f t="shared" ca="1" si="9"/>
        <v>0</v>
      </c>
      <c r="BH36">
        <f t="shared" ca="1" si="10"/>
        <v>0</v>
      </c>
      <c r="BI36">
        <f t="shared" ca="1" si="11"/>
        <v>0</v>
      </c>
      <c r="BJ36">
        <f t="shared" ca="1" si="12"/>
        <v>0</v>
      </c>
    </row>
    <row r="37" spans="1:62" ht="16">
      <c r="A37" s="1">
        <v>32</v>
      </c>
      <c r="B37">
        <v>210492</v>
      </c>
      <c r="C37">
        <v>8</v>
      </c>
      <c r="D37" t="s">
        <v>8</v>
      </c>
      <c r="E37" t="s">
        <v>20</v>
      </c>
      <c r="F37">
        <v>79</v>
      </c>
      <c r="G37">
        <v>0.89393939393939392</v>
      </c>
      <c r="H37">
        <v>13323.26920993951</v>
      </c>
      <c r="I37">
        <v>3.369226556592273</v>
      </c>
      <c r="J37" s="2"/>
      <c r="K37" s="2" t="s">
        <v>97</v>
      </c>
      <c r="L37" s="3">
        <f t="shared" ref="L37" si="141" xml:space="preserve"> (F37 - F44) / F44</f>
        <v>0.43636363636363634</v>
      </c>
      <c r="M37" s="3">
        <f t="shared" ref="M37" si="142" xml:space="preserve"> (G37 - G44) / G44</f>
        <v>8.0732700135685176E-2</v>
      </c>
      <c r="N37" s="3">
        <f t="shared" ref="N37" si="143" xml:space="preserve"> (H37 - H44) / H44</f>
        <v>0.80226252262129572</v>
      </c>
      <c r="O37" s="3">
        <f t="shared" ref="O37" si="144" xml:space="preserve"> (I37 - I44) / I44</f>
        <v>-0.14634226669205253</v>
      </c>
      <c r="P37" s="2"/>
      <c r="Q37" s="2"/>
      <c r="R37" s="2"/>
      <c r="S37" s="2"/>
      <c r="T37" s="2"/>
      <c r="U37" s="2"/>
      <c r="V37" s="5"/>
      <c r="W37" s="5"/>
      <c r="X37" s="5"/>
      <c r="Y37" s="6"/>
      <c r="Z37" s="5"/>
      <c r="AA37" s="5"/>
      <c r="AB37" s="5"/>
      <c r="AC37" s="5"/>
      <c r="AD37" s="5"/>
      <c r="AE37" s="5"/>
      <c r="AF37" s="5"/>
      <c r="AG37" s="5"/>
      <c r="AH37" s="5"/>
      <c r="AL37">
        <f t="shared" ca="1" si="0"/>
        <v>0.10969793322734499</v>
      </c>
      <c r="AM37">
        <f t="shared" ca="1" si="1"/>
        <v>-1.0905076470165847E-2</v>
      </c>
      <c r="AN37">
        <f t="shared" ca="1" si="2"/>
        <v>0.38306055667955347</v>
      </c>
      <c r="AO37">
        <f t="shared" ca="1" si="3"/>
        <v>4.6205982349023816E-2</v>
      </c>
      <c r="AQ37">
        <f t="shared" ca="1" si="4"/>
        <v>5</v>
      </c>
      <c r="AR37">
        <f t="shared" ca="1" si="5"/>
        <v>2</v>
      </c>
      <c r="BD37">
        <f t="shared" ca="1" si="6"/>
        <v>213367</v>
      </c>
      <c r="BE37" t="str">
        <f t="shared" ca="1" si="7"/>
        <v>La Salle University</v>
      </c>
      <c r="BF37">
        <f t="shared" ca="1" si="8"/>
        <v>0</v>
      </c>
      <c r="BG37">
        <f t="shared" ca="1" si="9"/>
        <v>3</v>
      </c>
      <c r="BH37">
        <f t="shared" ca="1" si="10"/>
        <v>0</v>
      </c>
      <c r="BI37">
        <f t="shared" ca="1" si="11"/>
        <v>0</v>
      </c>
      <c r="BJ37">
        <f t="shared" ca="1" si="12"/>
        <v>3</v>
      </c>
    </row>
    <row r="38" spans="1:62" ht="16">
      <c r="A38" s="1">
        <v>33</v>
      </c>
      <c r="B38">
        <v>210492</v>
      </c>
      <c r="C38">
        <v>7</v>
      </c>
      <c r="D38" t="s">
        <v>10</v>
      </c>
      <c r="E38" t="s">
        <v>20</v>
      </c>
      <c r="F38">
        <v>64</v>
      </c>
      <c r="G38">
        <v>0.76041666666666663</v>
      </c>
      <c r="H38">
        <v>11983.551187631079</v>
      </c>
      <c r="I38">
        <v>3.502743746573818</v>
      </c>
      <c r="J38" s="2"/>
      <c r="K38" s="2" t="s">
        <v>96</v>
      </c>
      <c r="L38" s="2">
        <f t="shared" ref="L38" si="145" xml:space="preserve"> SLOPE(F37:F44, $C37:$C44)</f>
        <v>1.1785714285714286</v>
      </c>
      <c r="M38" s="2">
        <f t="shared" ref="M38" si="146" xml:space="preserve"> SLOPE(G37:G44, $C37:$C44)</f>
        <v>6.0420667986611012E-3</v>
      </c>
      <c r="N38" s="2">
        <f t="shared" ref="N38" si="147" xml:space="preserve"> SLOPE(H37:H44, $C37:$C44)</f>
        <v>787.16225889195459</v>
      </c>
      <c r="O38" s="2">
        <f t="shared" ref="O38" si="148" xml:space="preserve"> SLOPE(I37:I44, $C37:$C44)</f>
        <v>-9.8139093519841555E-2</v>
      </c>
      <c r="P38" s="2"/>
      <c r="Q38" s="2"/>
      <c r="R38" s="2"/>
      <c r="S38" s="2"/>
      <c r="T38" s="2"/>
      <c r="U38" s="2"/>
      <c r="V38" s="5"/>
      <c r="W38" s="5"/>
      <c r="X38" s="5"/>
      <c r="Y38" s="6"/>
      <c r="Z38" s="5"/>
      <c r="AA38" s="5"/>
      <c r="AB38" s="5"/>
      <c r="AC38" s="5"/>
      <c r="AD38" s="5"/>
      <c r="AE38" s="5"/>
      <c r="AF38" s="5"/>
      <c r="AG38" s="5"/>
      <c r="AH38" s="5"/>
      <c r="AL38">
        <f t="shared" ca="1" si="0"/>
        <v>0.1554054054054054</v>
      </c>
      <c r="AM38">
        <f t="shared" ca="1" si="1"/>
        <v>1.7675274328142407E-2</v>
      </c>
      <c r="AN38">
        <f t="shared" ca="1" si="2"/>
        <v>0.23509241559396096</v>
      </c>
      <c r="AO38">
        <f t="shared" ca="1" si="3"/>
        <v>-0.22361902378383008</v>
      </c>
      <c r="AQ38">
        <f t="shared" ca="1" si="4"/>
        <v>8</v>
      </c>
      <c r="AR38">
        <f t="shared" ca="1" si="5"/>
        <v>3</v>
      </c>
      <c r="BD38">
        <f t="shared" ca="1" si="6"/>
        <v>213385</v>
      </c>
      <c r="BE38" t="str">
        <f t="shared" ca="1" si="7"/>
        <v>Lafayette College</v>
      </c>
      <c r="BF38">
        <f t="shared" ca="1" si="8"/>
        <v>0</v>
      </c>
      <c r="BG38">
        <f t="shared" ca="1" si="9"/>
        <v>0</v>
      </c>
      <c r="BH38">
        <f t="shared" ca="1" si="10"/>
        <v>0</v>
      </c>
      <c r="BI38">
        <f t="shared" ca="1" si="11"/>
        <v>2</v>
      </c>
      <c r="BJ38">
        <f t="shared" ca="1" si="12"/>
        <v>2</v>
      </c>
    </row>
    <row r="39" spans="1:62" ht="16">
      <c r="A39" s="1">
        <v>34</v>
      </c>
      <c r="B39">
        <v>210492</v>
      </c>
      <c r="C39">
        <v>6</v>
      </c>
      <c r="D39" t="s">
        <v>11</v>
      </c>
      <c r="E39" t="s">
        <v>20</v>
      </c>
      <c r="F39">
        <v>97</v>
      </c>
      <c r="G39">
        <v>0.76388888888888884</v>
      </c>
      <c r="H39">
        <v>11713.67625005568</v>
      </c>
      <c r="I39">
        <v>3.8246086945597599</v>
      </c>
      <c r="J39" s="2"/>
      <c r="K39" s="2" t="s">
        <v>98</v>
      </c>
      <c r="L39" s="2">
        <f t="shared" ref="L39" si="149" xml:space="preserve"> INTERCEPT(F37:F44,$C37:$C44)</f>
        <v>72.321428571428569</v>
      </c>
      <c r="M39" s="2">
        <f t="shared" ref="M39" si="150" xml:space="preserve"> INTERCEPT(G37:G44,$C37:$C44)</f>
        <v>0.74681864328222869</v>
      </c>
      <c r="N39" s="2">
        <f t="shared" ref="N39" si="151" xml:space="preserve"> INTERCEPT(H37:H44,$C37:$C44)</f>
        <v>6905.2253644183365</v>
      </c>
      <c r="O39" s="2">
        <f t="shared" ref="O39" si="152" xml:space="preserve"> INTERCEPT(I37:I44,$C37:$C44)</f>
        <v>4.3114153311291634</v>
      </c>
      <c r="P39" s="2"/>
      <c r="Q39" s="2"/>
      <c r="R39" s="2"/>
      <c r="S39" s="2"/>
      <c r="T39" s="2"/>
      <c r="U39" s="2"/>
      <c r="V39" s="5"/>
      <c r="W39" s="5"/>
      <c r="X39" s="5"/>
      <c r="Y39" s="6"/>
      <c r="Z39" s="5"/>
      <c r="AA39" s="5"/>
      <c r="AB39" s="5"/>
      <c r="AC39" s="5"/>
      <c r="AD39" s="5"/>
      <c r="AE39" s="5"/>
      <c r="AF39" s="5"/>
      <c r="AG39" s="5"/>
      <c r="AH39" s="5"/>
      <c r="AL39">
        <f t="shared" ca="1" si="0"/>
        <v>0.18316831683168316</v>
      </c>
      <c r="AM39">
        <f t="shared" ca="1" si="1"/>
        <v>-0.13642799780210493</v>
      </c>
      <c r="AN39">
        <f t="shared" ca="1" si="2"/>
        <v>-1.9240658794579688E-2</v>
      </c>
      <c r="AO39">
        <f t="shared" ca="1" si="3"/>
        <v>0.3207839709509378</v>
      </c>
      <c r="AQ39">
        <f t="shared" ca="1" si="4"/>
        <v>4</v>
      </c>
      <c r="AR39">
        <f t="shared" ca="1" si="5"/>
        <v>5</v>
      </c>
      <c r="BD39">
        <f t="shared" ca="1" si="6"/>
        <v>213400</v>
      </c>
      <c r="BE39" t="str">
        <f t="shared" ca="1" si="7"/>
        <v>Lancaster Bible College</v>
      </c>
      <c r="BF39">
        <f t="shared" ca="1" si="8"/>
        <v>0</v>
      </c>
      <c r="BG39">
        <f t="shared" ca="1" si="9"/>
        <v>0</v>
      </c>
      <c r="BH39">
        <f t="shared" ca="1" si="10"/>
        <v>0</v>
      </c>
      <c r="BI39">
        <f t="shared" ca="1" si="11"/>
        <v>3</v>
      </c>
      <c r="BJ39">
        <f t="shared" ca="1" si="12"/>
        <v>3</v>
      </c>
    </row>
    <row r="40" spans="1:62" ht="16">
      <c r="A40" s="1">
        <v>35</v>
      </c>
      <c r="B40">
        <v>210492</v>
      </c>
      <c r="C40">
        <v>5</v>
      </c>
      <c r="D40" t="s">
        <v>12</v>
      </c>
      <c r="E40" t="s">
        <v>20</v>
      </c>
      <c r="F40">
        <v>70</v>
      </c>
      <c r="G40">
        <v>0.69047619047619047</v>
      </c>
      <c r="H40">
        <v>10673.304728973009</v>
      </c>
      <c r="I40">
        <v>3.8029871069924162</v>
      </c>
      <c r="J40" s="2"/>
      <c r="K40" s="2" t="s">
        <v>102</v>
      </c>
      <c r="L40" s="2">
        <f t="shared" ref="L40" si="153" xml:space="preserve"> L39 + (11*L38)</f>
        <v>85.285714285714278</v>
      </c>
      <c r="M40" s="2">
        <f t="shared" ref="M40" si="154" xml:space="preserve"> M39 + (11*M38)</f>
        <v>0.81328137806750078</v>
      </c>
      <c r="N40" s="2">
        <f t="shared" ref="N40" si="155" xml:space="preserve"> N39 + (11*N38)</f>
        <v>15564.010212229838</v>
      </c>
      <c r="O40" s="2">
        <f t="shared" ref="O40" si="156" xml:space="preserve"> O39 + (11*O38)</f>
        <v>3.2318853024109062</v>
      </c>
      <c r="P40" s="2"/>
      <c r="Q40" s="2"/>
      <c r="R40" s="2"/>
      <c r="S40" s="2"/>
      <c r="T40" s="2"/>
      <c r="U40" s="2"/>
      <c r="V40" s="5"/>
      <c r="W40" s="5"/>
      <c r="X40" s="5"/>
      <c r="Y40" s="6"/>
      <c r="Z40" s="5"/>
      <c r="AA40" s="5"/>
      <c r="AB40" s="5"/>
      <c r="AC40" s="5"/>
      <c r="AD40" s="5"/>
      <c r="AE40" s="5"/>
      <c r="AF40" s="5"/>
      <c r="AG40" s="5"/>
      <c r="AH40" s="5"/>
      <c r="AL40">
        <f t="shared" ca="1" si="0"/>
        <v>0.1552999178307313</v>
      </c>
      <c r="AM40">
        <f t="shared" ca="1" si="1"/>
        <v>3.782505910165307E-4</v>
      </c>
      <c r="AN40">
        <f t="shared" ca="1" si="2"/>
        <v>0.3802945601821075</v>
      </c>
      <c r="AO40">
        <f t="shared" ca="1" si="3"/>
        <v>8.7518064220977354E-2</v>
      </c>
      <c r="AQ40">
        <f t="shared" ca="1" si="4"/>
        <v>6</v>
      </c>
      <c r="AR40">
        <f t="shared" ca="1" si="5"/>
        <v>0</v>
      </c>
      <c r="BD40">
        <f t="shared" ca="1" si="6"/>
        <v>213507</v>
      </c>
      <c r="BE40" t="str">
        <f t="shared" ca="1" si="7"/>
        <v>Lebanon Valley College</v>
      </c>
      <c r="BF40">
        <f t="shared" ca="1" si="8"/>
        <v>0</v>
      </c>
      <c r="BG40">
        <f t="shared" ca="1" si="9"/>
        <v>3</v>
      </c>
      <c r="BH40">
        <f t="shared" ca="1" si="10"/>
        <v>2</v>
      </c>
      <c r="BI40">
        <f t="shared" ca="1" si="11"/>
        <v>0</v>
      </c>
      <c r="BJ40">
        <f t="shared" ca="1" si="12"/>
        <v>5</v>
      </c>
    </row>
    <row r="41" spans="1:62" ht="16">
      <c r="A41" s="1">
        <v>36</v>
      </c>
      <c r="B41">
        <v>210492</v>
      </c>
      <c r="C41">
        <v>4</v>
      </c>
      <c r="D41" t="s">
        <v>13</v>
      </c>
      <c r="E41" t="s">
        <v>20</v>
      </c>
      <c r="F41">
        <v>90</v>
      </c>
      <c r="G41">
        <v>0.75294117647058822</v>
      </c>
      <c r="H41">
        <v>10709.75799862894</v>
      </c>
      <c r="I41">
        <v>4.2040384105722781</v>
      </c>
      <c r="J41" s="2"/>
      <c r="K41" s="2" t="s">
        <v>99</v>
      </c>
      <c r="L41" s="2">
        <f t="shared" ref="L41" si="157" xml:space="preserve"> (L40 - F44) / F44</f>
        <v>0.5506493506493505</v>
      </c>
      <c r="M41" s="2">
        <f t="shared" ref="M41" si="158" xml:space="preserve"> (M40 - G44) / G44</f>
        <v>-1.677922950048414E-2</v>
      </c>
      <c r="N41" s="2">
        <f t="shared" ref="N41" si="159" xml:space="preserve"> (N40 - H44) / H44</f>
        <v>1.1053715769903225</v>
      </c>
      <c r="O41" s="2">
        <f t="shared" ref="O41" si="160" xml:space="preserve"> (O40 - I44) / I44</f>
        <v>-0.18114028984806088</v>
      </c>
      <c r="P41" s="2"/>
      <c r="Q41" s="2"/>
      <c r="R41" s="2"/>
      <c r="S41" s="2"/>
      <c r="T41" s="2"/>
      <c r="U41" s="2"/>
      <c r="V41" s="5"/>
      <c r="W41" s="5"/>
      <c r="X41" s="5"/>
      <c r="Y41" s="6"/>
      <c r="Z41" s="5"/>
      <c r="AA41" s="5"/>
      <c r="AB41" s="5"/>
      <c r="AC41" s="5"/>
      <c r="AD41" s="5"/>
      <c r="AE41" s="5"/>
      <c r="AF41" s="5"/>
      <c r="AG41" s="5"/>
      <c r="AH41" s="5"/>
      <c r="AL41">
        <f t="shared" ca="1" si="0"/>
        <v>5.9190031152647975E-2</v>
      </c>
      <c r="AM41">
        <f t="shared" ca="1" si="1"/>
        <v>-5.5900621118012486E-2</v>
      </c>
      <c r="AN41">
        <f t="shared" ca="1" si="2"/>
        <v>-0.32655294898698162</v>
      </c>
      <c r="AO41">
        <f t="shared" ca="1" si="3"/>
        <v>-5.5435779706642062E-3</v>
      </c>
      <c r="AQ41">
        <f t="shared" ca="1" si="4"/>
        <v>11</v>
      </c>
      <c r="AR41">
        <f t="shared" ca="1" si="5"/>
        <v>7</v>
      </c>
      <c r="BD41">
        <f t="shared" ca="1" si="6"/>
        <v>213543</v>
      </c>
      <c r="BE41" t="str">
        <f t="shared" ca="1" si="7"/>
        <v>Lehigh University</v>
      </c>
      <c r="BF41">
        <f t="shared" ca="1" si="8"/>
        <v>0</v>
      </c>
      <c r="BG41">
        <f t="shared" ca="1" si="9"/>
        <v>0</v>
      </c>
      <c r="BH41">
        <f t="shared" ca="1" si="10"/>
        <v>0</v>
      </c>
      <c r="BI41">
        <f t="shared" ca="1" si="11"/>
        <v>0</v>
      </c>
      <c r="BJ41">
        <f t="shared" ca="1" si="12"/>
        <v>0</v>
      </c>
    </row>
    <row r="42" spans="1:62" ht="16">
      <c r="A42" s="1">
        <v>37</v>
      </c>
      <c r="B42">
        <v>210492</v>
      </c>
      <c r="C42">
        <v>3</v>
      </c>
      <c r="D42" t="s">
        <v>14</v>
      </c>
      <c r="E42" t="s">
        <v>20</v>
      </c>
      <c r="F42">
        <v>85</v>
      </c>
      <c r="G42">
        <v>0.76249999999999996</v>
      </c>
      <c r="H42">
        <v>9250.9432226005338</v>
      </c>
      <c r="I42">
        <v>4.3762072510681884</v>
      </c>
      <c r="J42" s="2"/>
      <c r="K42" s="2" t="s">
        <v>144</v>
      </c>
      <c r="L42" s="2">
        <f t="shared" ref="L42" si="161">IF(L37&lt;=$L$1,1,0)</f>
        <v>0</v>
      </c>
      <c r="M42" s="2">
        <f t="shared" ref="M42" si="162">IF(M37&lt;=$M$1,1,0)</f>
        <v>1</v>
      </c>
      <c r="N42" s="2">
        <f t="shared" ref="N42" si="163">IF(N37&lt;=$N$1,1,0)</f>
        <v>0</v>
      </c>
      <c r="O42" s="2">
        <f t="shared" ref="O42" si="164">IF(O37&lt;=$O$1,1,0)</f>
        <v>1</v>
      </c>
      <c r="P42" s="2"/>
      <c r="Q42" s="2"/>
      <c r="R42" s="2"/>
      <c r="S42" s="2"/>
      <c r="T42" s="2"/>
      <c r="U42" s="2"/>
      <c r="V42" s="5"/>
      <c r="W42" s="5"/>
      <c r="X42" s="5" t="s">
        <v>144</v>
      </c>
      <c r="Y42" s="5">
        <f t="shared" ref="Y42" ca="1" si="165">IF(L37&lt;=$Y$1,1,0)</f>
        <v>0</v>
      </c>
      <c r="Z42" s="5">
        <f t="shared" ref="Z42" ca="1" si="166">IF(M37&lt;=$Z$1,1,0)</f>
        <v>0</v>
      </c>
      <c r="AA42" s="5">
        <f t="shared" ref="AA42" ca="1" si="167">IF(N37&lt;=$AA$1,1,0)</f>
        <v>0</v>
      </c>
      <c r="AB42" s="5">
        <f t="shared" ref="AB42" ca="1" si="168">IF(O37&lt;=$AB$1,1,0)</f>
        <v>1</v>
      </c>
      <c r="AC42" s="5"/>
      <c r="AD42" s="5"/>
      <c r="AE42" s="5"/>
      <c r="AF42" s="5"/>
      <c r="AG42" s="5"/>
      <c r="AH42" s="5"/>
      <c r="AL42">
        <f t="shared" ca="1" si="0"/>
        <v>-0.24017467248908297</v>
      </c>
      <c r="AM42">
        <f t="shared" ca="1" si="1"/>
        <v>-0.19621434284190883</v>
      </c>
      <c r="AN42">
        <f t="shared" ca="1" si="2"/>
        <v>0.37444167908057763</v>
      </c>
      <c r="AO42">
        <f t="shared" ca="1" si="3"/>
        <v>0.44950046649307401</v>
      </c>
      <c r="AQ42">
        <f t="shared" ca="1" si="4"/>
        <v>6</v>
      </c>
      <c r="AR42">
        <f t="shared" ca="1" si="5"/>
        <v>5</v>
      </c>
      <c r="BD42">
        <f t="shared" ca="1" si="6"/>
        <v>213668</v>
      </c>
      <c r="BE42" t="str">
        <f t="shared" ca="1" si="7"/>
        <v>Lycoming College</v>
      </c>
      <c r="BF42">
        <f t="shared" ca="1" si="8"/>
        <v>0</v>
      </c>
      <c r="BG42">
        <f t="shared" ca="1" si="9"/>
        <v>2</v>
      </c>
      <c r="BH42">
        <f t="shared" ca="1" si="10"/>
        <v>3</v>
      </c>
      <c r="BI42">
        <f t="shared" ca="1" si="11"/>
        <v>2</v>
      </c>
      <c r="BJ42">
        <f t="shared" ca="1" si="12"/>
        <v>7</v>
      </c>
    </row>
    <row r="43" spans="1:62" ht="16">
      <c r="A43" s="1">
        <v>38</v>
      </c>
      <c r="B43">
        <v>210492</v>
      </c>
      <c r="C43">
        <v>2</v>
      </c>
      <c r="D43" t="s">
        <v>15</v>
      </c>
      <c r="E43" t="s">
        <v>20</v>
      </c>
      <c r="F43">
        <v>81</v>
      </c>
      <c r="G43">
        <v>0.7407407407407407</v>
      </c>
      <c r="H43">
        <v>8532.6174949404103</v>
      </c>
      <c r="I43">
        <v>3.931691550072701</v>
      </c>
      <c r="J43" s="2"/>
      <c r="K43" s="2" t="s">
        <v>145</v>
      </c>
      <c r="L43" s="2">
        <f t="shared" ref="L43" si="169">IF(L37&lt;=$L$2, 1, 0)</f>
        <v>0</v>
      </c>
      <c r="M43" s="2">
        <f t="shared" ref="M43" si="170">IF(M37&lt;=$M$2, 1, 0)</f>
        <v>1</v>
      </c>
      <c r="N43" s="2">
        <f t="shared" ref="N43" si="171">IF(N37&lt;=$N$2, 1, 0)</f>
        <v>0</v>
      </c>
      <c r="O43" s="2">
        <f t="shared" ref="O43" si="172">IF(O37&lt;=$O$2, 1, 0)</f>
        <v>1</v>
      </c>
      <c r="P43" s="2"/>
      <c r="Q43" s="2" t="s">
        <v>148</v>
      </c>
      <c r="R43" s="2">
        <f t="shared" ref="R43" si="173" xml:space="preserve"> L42+L43+L44</f>
        <v>0</v>
      </c>
      <c r="S43" s="2">
        <f t="shared" ref="S43" si="174">M42+M43+M44</f>
        <v>3</v>
      </c>
      <c r="T43" s="2">
        <f t="shared" ref="T43" si="175">N42+N43+N44</f>
        <v>0</v>
      </c>
      <c r="U43" s="2">
        <f t="shared" ref="U43" si="176">O42+O43+O44</f>
        <v>3</v>
      </c>
      <c r="V43" s="5"/>
      <c r="W43" s="5"/>
      <c r="X43" s="5" t="s">
        <v>145</v>
      </c>
      <c r="Y43" s="5">
        <f t="shared" ref="Y43" ca="1" si="177">IF(L37&lt;=$Y$2, 1, 0)</f>
        <v>0</v>
      </c>
      <c r="Z43" s="5">
        <f t="shared" ref="Z43" ca="1" si="178">IF(M37&lt;=$Z$2, 1, 0)</f>
        <v>0</v>
      </c>
      <c r="AA43" s="5">
        <f t="shared" ref="AA43" ca="1" si="179">IF(N37&lt;=$AA$2, 1, 0)</f>
        <v>0</v>
      </c>
      <c r="AB43" s="5">
        <f t="shared" ref="AB43" ca="1" si="180">IF(O37&lt;=$AB$2, 1, 0)</f>
        <v>1</v>
      </c>
      <c r="AC43" s="5"/>
      <c r="AD43" s="5" t="s">
        <v>148</v>
      </c>
      <c r="AE43" s="5">
        <f t="shared" ref="AE43" ca="1" si="181" xml:space="preserve"> Y42+Y43+Y44</f>
        <v>0</v>
      </c>
      <c r="AF43" s="5">
        <f t="shared" ref="AF43" ca="1" si="182">Z42+Z43+Z44</f>
        <v>0</v>
      </c>
      <c r="AG43" s="5">
        <f t="shared" ref="AG43" ca="1" si="183">AA42+AA43+AA44</f>
        <v>0</v>
      </c>
      <c r="AH43" s="5">
        <f t="shared" ref="AH43" ca="1" si="184">AB42+AB43+AB44</f>
        <v>3</v>
      </c>
      <c r="AL43">
        <f t="shared" ca="1" si="0"/>
        <v>-0.21691973969631237</v>
      </c>
      <c r="AM43">
        <f t="shared" ca="1" si="1"/>
        <v>2.2229381443299084E-2</v>
      </c>
      <c r="AN43">
        <f t="shared" ca="1" si="2"/>
        <v>1.3404209041174174E-2</v>
      </c>
      <c r="AO43">
        <f t="shared" ca="1" si="3"/>
        <v>0.13381151381609305</v>
      </c>
      <c r="AQ43">
        <f t="shared" ca="1" si="4"/>
        <v>6</v>
      </c>
      <c r="AR43">
        <f t="shared" ca="1" si="5"/>
        <v>2</v>
      </c>
      <c r="BD43">
        <f t="shared" ca="1" si="6"/>
        <v>213774</v>
      </c>
      <c r="BE43" t="str">
        <f t="shared" ca="1" si="7"/>
        <v>Manor College</v>
      </c>
      <c r="BF43">
        <f t="shared" ca="1" si="8"/>
        <v>2</v>
      </c>
      <c r="BG43">
        <f t="shared" ca="1" si="9"/>
        <v>3</v>
      </c>
      <c r="BH43">
        <f t="shared" ca="1" si="10"/>
        <v>0</v>
      </c>
      <c r="BI43">
        <f t="shared" ca="1" si="11"/>
        <v>0</v>
      </c>
      <c r="BJ43">
        <f t="shared" ca="1" si="12"/>
        <v>5</v>
      </c>
    </row>
    <row r="44" spans="1:62" ht="16">
      <c r="A44" s="1">
        <v>39</v>
      </c>
      <c r="B44">
        <v>210492</v>
      </c>
      <c r="C44">
        <v>1</v>
      </c>
      <c r="D44" t="s">
        <v>16</v>
      </c>
      <c r="E44" t="s">
        <v>20</v>
      </c>
      <c r="F44">
        <v>55</v>
      </c>
      <c r="G44">
        <v>0.8271604938271605</v>
      </c>
      <c r="H44">
        <v>7392.5241426878911</v>
      </c>
      <c r="I44">
        <v>3.9468119658875769</v>
      </c>
      <c r="J44" s="2"/>
      <c r="K44" s="2" t="s">
        <v>146</v>
      </c>
      <c r="L44" s="2">
        <f t="shared" ref="L44" si="185">IF(L41&lt;=$L$1, 1,0)</f>
        <v>0</v>
      </c>
      <c r="M44" s="2">
        <f t="shared" ref="M44" si="186">IF(M41&lt;=$M$1, 1,0)</f>
        <v>1</v>
      </c>
      <c r="N44" s="2">
        <f t="shared" ref="N44" si="187">IF(N41&lt;=$N$1, 1,0)</f>
        <v>0</v>
      </c>
      <c r="O44" s="2">
        <f t="shared" ref="O44" si="188">IF(O41&lt;=$O$1, 1,0)</f>
        <v>1</v>
      </c>
      <c r="P44" s="2"/>
      <c r="Q44" s="2" t="s">
        <v>147</v>
      </c>
      <c r="R44" s="2"/>
      <c r="S44" s="2"/>
      <c r="T44" s="2"/>
      <c r="U44" s="2">
        <f t="shared" ref="U44" si="189">R43+S43+T43+U43</f>
        <v>6</v>
      </c>
      <c r="V44" s="5"/>
      <c r="W44" s="5"/>
      <c r="X44" s="5" t="s">
        <v>146</v>
      </c>
      <c r="Y44" s="5">
        <f t="shared" ref="Y44" ca="1" si="190">IF(L41&lt;=$Y$1, 1,0)</f>
        <v>0</v>
      </c>
      <c r="Z44" s="5">
        <f t="shared" ref="Z44" ca="1" si="191">IF(M41&lt;=$Z$1, 1,0)</f>
        <v>0</v>
      </c>
      <c r="AA44" s="5">
        <f t="shared" ref="AA44" ca="1" si="192">IF(N41&lt;=$AA$1, 1,0)</f>
        <v>0</v>
      </c>
      <c r="AB44" s="5">
        <f t="shared" ref="AB44" ca="1" si="193">IF(O41&lt;=$AB$1, 1,0)</f>
        <v>1</v>
      </c>
      <c r="AC44" s="5"/>
      <c r="AD44" s="5" t="s">
        <v>147</v>
      </c>
      <c r="AE44" s="5"/>
      <c r="AF44" s="5"/>
      <c r="AG44" s="5"/>
      <c r="AH44" s="5">
        <f t="shared" ref="AH44" ca="1" si="194">AE43+AF43+AG43+AH43</f>
        <v>3</v>
      </c>
      <c r="AL44">
        <f t="shared" ca="1" si="0"/>
        <v>-0.1395007342143906</v>
      </c>
      <c r="AM44">
        <f t="shared" ca="1" si="1"/>
        <v>-1.9558135266587083E-2</v>
      </c>
      <c r="AN44">
        <f t="shared" ca="1" si="2"/>
        <v>0.54713483195629709</v>
      </c>
      <c r="AO44">
        <f t="shared" ca="1" si="3"/>
        <v>-6.8846184274348549E-2</v>
      </c>
      <c r="AQ44">
        <f t="shared" ca="1" si="4"/>
        <v>8</v>
      </c>
      <c r="AR44">
        <f t="shared" ca="1" si="5"/>
        <v>3</v>
      </c>
      <c r="BD44">
        <f t="shared" ca="1" si="6"/>
        <v>213826</v>
      </c>
      <c r="BE44" t="str">
        <f t="shared" ca="1" si="7"/>
        <v>Marywood University</v>
      </c>
      <c r="BF44">
        <f t="shared" ca="1" si="8"/>
        <v>2</v>
      </c>
      <c r="BG44">
        <f t="shared" ca="1" si="9"/>
        <v>0</v>
      </c>
      <c r="BH44">
        <f t="shared" ca="1" si="10"/>
        <v>0</v>
      </c>
      <c r="BI44">
        <f t="shared" ca="1" si="11"/>
        <v>0</v>
      </c>
      <c r="BJ44">
        <f t="shared" ca="1" si="12"/>
        <v>2</v>
      </c>
    </row>
    <row r="45" spans="1:62" ht="16">
      <c r="A45" s="1">
        <v>40</v>
      </c>
      <c r="B45">
        <v>211273</v>
      </c>
      <c r="C45">
        <v>8</v>
      </c>
      <c r="D45" t="s">
        <v>8</v>
      </c>
      <c r="E45" t="s">
        <v>21</v>
      </c>
      <c r="F45">
        <v>374</v>
      </c>
      <c r="G45">
        <v>0.89487179487179491</v>
      </c>
      <c r="H45">
        <v>29842.39414723618</v>
      </c>
      <c r="I45">
        <v>6.6405948589116681</v>
      </c>
      <c r="J45" s="2"/>
      <c r="K45" s="2" t="s">
        <v>97</v>
      </c>
      <c r="L45" s="3">
        <f t="shared" ref="L45" si="195" xml:space="preserve"> (F45 - F52) / F52</f>
        <v>2.4657534246575342E-2</v>
      </c>
      <c r="M45" s="3">
        <f t="shared" ref="M45" si="196" xml:space="preserve"> (G45 - G52) / G52</f>
        <v>-9.0530124272455523E-3</v>
      </c>
      <c r="N45" s="3">
        <f t="shared" ref="N45" si="197" xml:space="preserve"> (H45 - H52) / H52</f>
        <v>0.50556932864304061</v>
      </c>
      <c r="O45" s="3">
        <f t="shared" ref="O45" si="198" xml:space="preserve"> (I45 - I52) / I52</f>
        <v>0.11808422686826978</v>
      </c>
      <c r="P45" s="2"/>
      <c r="Q45" s="2"/>
      <c r="R45" s="2"/>
      <c r="S45" s="2"/>
      <c r="T45" s="2"/>
      <c r="U45" s="2"/>
      <c r="V45" s="5"/>
      <c r="W45" s="5"/>
      <c r="X45" s="5"/>
      <c r="Y45" s="6"/>
      <c r="Z45" s="5"/>
      <c r="AA45" s="5"/>
      <c r="AB45" s="5"/>
      <c r="AC45" s="5"/>
      <c r="AD45" s="5"/>
      <c r="AE45" s="5"/>
      <c r="AF45" s="5"/>
      <c r="AG45" s="5"/>
      <c r="AH45" s="5"/>
      <c r="AL45">
        <f t="shared" ca="1" si="0"/>
        <v>-0.1440677966101695</v>
      </c>
      <c r="AM45">
        <f t="shared" ca="1" si="1"/>
        <v>2.794951056156629E-2</v>
      </c>
      <c r="AN45">
        <f t="shared" ca="1" si="2"/>
        <v>0.18150419232927267</v>
      </c>
      <c r="AO45">
        <f t="shared" ca="1" si="3"/>
        <v>-5.0913580543922539E-2</v>
      </c>
      <c r="AQ45">
        <f t="shared" ca="1" si="4"/>
        <v>8</v>
      </c>
      <c r="AR45">
        <f t="shared" ca="1" si="5"/>
        <v>2</v>
      </c>
      <c r="BD45">
        <f t="shared" ca="1" si="6"/>
        <v>213987</v>
      </c>
      <c r="BE45" t="str">
        <f t="shared" ca="1" si="7"/>
        <v>Mercyhurst University</v>
      </c>
      <c r="BF45">
        <f t="shared" ca="1" si="8"/>
        <v>0</v>
      </c>
      <c r="BG45">
        <f t="shared" ca="1" si="9"/>
        <v>0</v>
      </c>
      <c r="BH45">
        <f t="shared" ca="1" si="10"/>
        <v>0</v>
      </c>
      <c r="BI45">
        <f t="shared" ca="1" si="11"/>
        <v>3</v>
      </c>
      <c r="BJ45">
        <f t="shared" ca="1" si="12"/>
        <v>3</v>
      </c>
    </row>
    <row r="46" spans="1:62" ht="16">
      <c r="A46" s="1">
        <v>41</v>
      </c>
      <c r="B46">
        <v>211273</v>
      </c>
      <c r="C46">
        <v>7</v>
      </c>
      <c r="D46" t="s">
        <v>10</v>
      </c>
      <c r="E46" t="s">
        <v>21</v>
      </c>
      <c r="F46">
        <v>391</v>
      </c>
      <c r="G46">
        <v>0.91807909604519777</v>
      </c>
      <c r="H46">
        <v>24921.009002113471</v>
      </c>
      <c r="I46">
        <v>7.3499352851549062</v>
      </c>
      <c r="J46" s="2"/>
      <c r="K46" s="2" t="s">
        <v>96</v>
      </c>
      <c r="L46" s="2">
        <f t="shared" ref="L46" si="199" xml:space="preserve"> SLOPE(F45:F52, $C45:$C52)</f>
        <v>2.6666666666666665</v>
      </c>
      <c r="M46" s="2">
        <f t="shared" ref="M46" si="200" xml:space="preserve"> SLOPE(G45:G52, $C45:$C52)</f>
        <v>1.6174142116403582E-4</v>
      </c>
      <c r="N46" s="2">
        <f t="shared" ref="N46" si="201" xml:space="preserve"> SLOPE(H45:H52, $C45:$C52)</f>
        <v>1091.8924457156431</v>
      </c>
      <c r="O46" s="2">
        <f t="shared" ref="O46" si="202" xml:space="preserve"> SLOPE(I45:I52, $C45:$C52)</f>
        <v>0.11215210367786324</v>
      </c>
      <c r="P46" s="2"/>
      <c r="Q46" s="2"/>
      <c r="R46" s="2"/>
      <c r="S46" s="2"/>
      <c r="T46" s="2"/>
      <c r="U46" s="2"/>
      <c r="V46" s="5"/>
      <c r="W46" s="5"/>
      <c r="X46" s="5"/>
      <c r="Y46" s="6"/>
      <c r="Z46" s="5"/>
      <c r="AA46" s="5"/>
      <c r="AB46" s="5"/>
      <c r="AC46" s="5"/>
      <c r="AD46" s="5"/>
      <c r="AE46" s="5"/>
      <c r="AF46" s="5"/>
      <c r="AG46" s="5"/>
      <c r="AH46" s="5"/>
      <c r="AL46">
        <f t="shared" ca="1" si="0"/>
        <v>-0.2084130019120459</v>
      </c>
      <c r="AM46">
        <f t="shared" ca="1" si="1"/>
        <v>-5.1633686148182242E-2</v>
      </c>
      <c r="AN46">
        <f t="shared" ca="1" si="2"/>
        <v>0.11020151330614439</v>
      </c>
      <c r="AO46">
        <f t="shared" ca="1" si="3"/>
        <v>0.72542481286349514</v>
      </c>
      <c r="AQ46">
        <f t="shared" ca="1" si="4"/>
        <v>6</v>
      </c>
      <c r="AR46">
        <f t="shared" ca="1" si="5"/>
        <v>4</v>
      </c>
      <c r="BD46">
        <f t="shared" ca="1" si="6"/>
        <v>213996</v>
      </c>
      <c r="BE46" t="str">
        <f t="shared" ca="1" si="7"/>
        <v>Messiah University</v>
      </c>
      <c r="BF46">
        <f t="shared" ca="1" si="8"/>
        <v>0</v>
      </c>
      <c r="BG46">
        <f t="shared" ca="1" si="9"/>
        <v>0</v>
      </c>
      <c r="BH46">
        <f t="shared" ca="1" si="10"/>
        <v>0</v>
      </c>
      <c r="BI46">
        <f t="shared" ca="1" si="11"/>
        <v>2</v>
      </c>
      <c r="BJ46">
        <f t="shared" ca="1" si="12"/>
        <v>2</v>
      </c>
    </row>
    <row r="47" spans="1:62" ht="16">
      <c r="A47" s="1">
        <v>42</v>
      </c>
      <c r="B47">
        <v>211273</v>
      </c>
      <c r="C47">
        <v>6</v>
      </c>
      <c r="D47" t="s">
        <v>11</v>
      </c>
      <c r="E47" t="s">
        <v>21</v>
      </c>
      <c r="F47">
        <v>354</v>
      </c>
      <c r="G47">
        <v>0.91891891891891897</v>
      </c>
      <c r="H47">
        <v>27263.410281238219</v>
      </c>
      <c r="I47">
        <v>6.8897946981877531</v>
      </c>
      <c r="J47" s="2"/>
      <c r="K47" s="2" t="s">
        <v>98</v>
      </c>
      <c r="L47" s="2">
        <f t="shared" ref="L47" si="203" xml:space="preserve"> INTERCEPT(F45:F52,$C45:$C52)</f>
        <v>362</v>
      </c>
      <c r="M47" s="2">
        <f t="shared" ref="M47" si="204" xml:space="preserve"> INTERCEPT(G45:G52,$C45:$C52)</f>
        <v>0.91543852093930056</v>
      </c>
      <c r="N47" s="2">
        <f t="shared" ref="N47" si="205" xml:space="preserve"> INTERCEPT(H45:H52,$C45:$C52)</f>
        <v>19047.663621282401</v>
      </c>
      <c r="O47" s="2">
        <f t="shared" ref="O47" si="206" xml:space="preserve"> INTERCEPT(I45:I52,$C45:$C52)</f>
        <v>6.2512455433214171</v>
      </c>
      <c r="P47" s="2"/>
      <c r="Q47" s="2"/>
      <c r="R47" s="2"/>
      <c r="S47" s="2"/>
      <c r="T47" s="2"/>
      <c r="U47" s="2"/>
      <c r="V47" s="5"/>
      <c r="W47" s="5"/>
      <c r="X47" s="5"/>
      <c r="Y47" s="6"/>
      <c r="Z47" s="5"/>
      <c r="AA47" s="5"/>
      <c r="AB47" s="5"/>
      <c r="AC47" s="5"/>
      <c r="AD47" s="5"/>
      <c r="AE47" s="5"/>
      <c r="AF47" s="5"/>
      <c r="AG47" s="5"/>
      <c r="AH47" s="5"/>
      <c r="AL47">
        <f t="shared" ca="1" si="0"/>
        <v>-1.9047619047619049E-2</v>
      </c>
      <c r="AM47">
        <f t="shared" ca="1" si="1"/>
        <v>-1.9807923169267605E-2</v>
      </c>
      <c r="AN47">
        <f t="shared" ca="1" si="2"/>
        <v>0.60118524990473465</v>
      </c>
      <c r="AO47">
        <f t="shared" ca="1" si="3"/>
        <v>1.137803585306234</v>
      </c>
      <c r="AQ47">
        <f t="shared" ca="1" si="4"/>
        <v>6</v>
      </c>
      <c r="AR47">
        <f t="shared" ca="1" si="5"/>
        <v>1</v>
      </c>
      <c r="BD47">
        <f t="shared" ca="1" si="6"/>
        <v>214069</v>
      </c>
      <c r="BE47" t="str">
        <f t="shared" ca="1" si="7"/>
        <v>Misericordia University</v>
      </c>
      <c r="BF47">
        <f t="shared" ca="1" si="8"/>
        <v>2</v>
      </c>
      <c r="BG47">
        <f t="shared" ca="1" si="9"/>
        <v>2</v>
      </c>
      <c r="BH47">
        <f t="shared" ca="1" si="10"/>
        <v>0</v>
      </c>
      <c r="BI47">
        <f t="shared" ca="1" si="11"/>
        <v>0</v>
      </c>
      <c r="BJ47">
        <f t="shared" ca="1" si="12"/>
        <v>4</v>
      </c>
    </row>
    <row r="48" spans="1:62" ht="16">
      <c r="A48" s="1">
        <v>43</v>
      </c>
      <c r="B48">
        <v>211273</v>
      </c>
      <c r="C48">
        <v>5</v>
      </c>
      <c r="D48" t="s">
        <v>12</v>
      </c>
      <c r="E48" t="s">
        <v>21</v>
      </c>
      <c r="F48">
        <v>407</v>
      </c>
      <c r="G48">
        <v>0.93506493506493504</v>
      </c>
      <c r="H48">
        <v>20440.81918056713</v>
      </c>
      <c r="I48">
        <v>6.579189445772089</v>
      </c>
      <c r="J48" s="2"/>
      <c r="K48" s="2" t="s">
        <v>103</v>
      </c>
      <c r="L48" s="2">
        <f t="shared" ref="L48" si="207" xml:space="preserve"> L47 + (11*L46)</f>
        <v>391.33333333333331</v>
      </c>
      <c r="M48" s="2">
        <f t="shared" ref="M48" si="208" xml:space="preserve"> M47 + (11*M46)</f>
        <v>0.91721767657210496</v>
      </c>
      <c r="N48" s="2">
        <f t="shared" ref="N48" si="209" xml:space="preserve"> N47 + (11*N46)</f>
        <v>31058.480524154475</v>
      </c>
      <c r="O48" s="2">
        <f t="shared" ref="O48" si="210" xml:space="preserve"> O47 + (11*O46)</f>
        <v>7.4849186837779129</v>
      </c>
      <c r="P48" s="2"/>
      <c r="Q48" s="2"/>
      <c r="R48" s="2"/>
      <c r="S48" s="2"/>
      <c r="T48" s="2"/>
      <c r="U48" s="2"/>
      <c r="V48" s="5"/>
      <c r="W48" s="5"/>
      <c r="X48" s="5"/>
      <c r="Y48" s="6"/>
      <c r="Z48" s="5"/>
      <c r="AA48" s="5"/>
      <c r="AB48" s="5"/>
      <c r="AC48" s="5"/>
      <c r="AD48" s="5"/>
      <c r="AE48" s="5"/>
      <c r="AF48" s="5"/>
      <c r="AG48" s="5"/>
      <c r="AH48" s="5"/>
      <c r="AL48">
        <f t="shared" ca="1" si="0"/>
        <v>0.13227513227513227</v>
      </c>
      <c r="AM48">
        <f t="shared" ca="1" si="1"/>
        <v>9.2825664033032815E-2</v>
      </c>
      <c r="AN48">
        <f t="shared" ca="1" si="2"/>
        <v>0.16178521307315083</v>
      </c>
      <c r="AO48">
        <f t="shared" ca="1" si="3"/>
        <v>-0.13577120141874338</v>
      </c>
      <c r="AQ48">
        <f t="shared" ca="1" si="4"/>
        <v>8</v>
      </c>
      <c r="AR48">
        <f t="shared" ca="1" si="5"/>
        <v>3</v>
      </c>
      <c r="BD48">
        <f t="shared" ca="1" si="6"/>
        <v>214148</v>
      </c>
      <c r="BE48" t="str">
        <f t="shared" ca="1" si="7"/>
        <v>Moore College of Art and Design</v>
      </c>
      <c r="BF48">
        <f t="shared" ca="1" si="8"/>
        <v>0</v>
      </c>
      <c r="BG48">
        <f t="shared" ca="1" si="9"/>
        <v>1</v>
      </c>
      <c r="BH48">
        <f t="shared" ca="1" si="10"/>
        <v>0</v>
      </c>
      <c r="BI48">
        <f t="shared" ca="1" si="11"/>
        <v>0</v>
      </c>
      <c r="BJ48">
        <f t="shared" ca="1" si="12"/>
        <v>1</v>
      </c>
    </row>
    <row r="49" spans="1:62" ht="16">
      <c r="A49" s="1">
        <v>44</v>
      </c>
      <c r="B49">
        <v>211273</v>
      </c>
      <c r="C49">
        <v>4</v>
      </c>
      <c r="D49" t="s">
        <v>13</v>
      </c>
      <c r="E49" t="s">
        <v>21</v>
      </c>
      <c r="F49">
        <v>385</v>
      </c>
      <c r="G49">
        <v>0.94017094017094016</v>
      </c>
      <c r="H49">
        <v>23714.736717450669</v>
      </c>
      <c r="I49">
        <v>7.361987341557362</v>
      </c>
      <c r="J49" s="2"/>
      <c r="K49" s="2" t="s">
        <v>99</v>
      </c>
      <c r="L49" s="2">
        <f t="shared" ref="L49" si="211" xml:space="preserve"> (L48 - F52) / F52</f>
        <v>7.2146118721461136E-2</v>
      </c>
      <c r="M49" s="2">
        <f t="shared" ref="M49" si="212" xml:space="preserve"> (M48 - G52) / G52</f>
        <v>1.5691967001625385E-2</v>
      </c>
      <c r="N49" s="2">
        <f t="shared" ref="N49" si="213" xml:space="preserve"> (N48 - H52) / H52</f>
        <v>0.56692172352917247</v>
      </c>
      <c r="O49" s="2">
        <f t="shared" ref="O49" si="214" xml:space="preserve"> (O48 - I52) / I52</f>
        <v>0.26024395367123165</v>
      </c>
      <c r="P49" s="2"/>
      <c r="Q49" s="2"/>
      <c r="R49" s="2"/>
      <c r="S49" s="2"/>
      <c r="T49" s="2"/>
      <c r="U49" s="2"/>
      <c r="V49" s="5"/>
      <c r="W49" s="5"/>
      <c r="X49" s="5"/>
      <c r="Y49" s="6"/>
      <c r="Z49" s="5"/>
      <c r="AA49" s="5"/>
      <c r="AB49" s="5"/>
      <c r="AC49" s="5"/>
      <c r="AD49" s="5"/>
      <c r="AE49" s="5"/>
      <c r="AF49" s="5"/>
      <c r="AG49" s="5"/>
      <c r="AH49" s="5"/>
      <c r="AL49">
        <f t="shared" ca="1" si="0"/>
        <v>-0.35092348284960423</v>
      </c>
      <c r="AM49">
        <f t="shared" ca="1" si="1"/>
        <v>3.9988256018790441E-2</v>
      </c>
      <c r="AN49">
        <f t="shared" ca="1" si="2"/>
        <v>0.12839791708351561</v>
      </c>
      <c r="AO49">
        <f t="shared" ca="1" si="3"/>
        <v>0.98056420002066014</v>
      </c>
      <c r="AQ49">
        <f t="shared" ca="1" si="4"/>
        <v>6</v>
      </c>
      <c r="AR49">
        <f t="shared" ca="1" si="5"/>
        <v>3</v>
      </c>
      <c r="BD49">
        <f t="shared" ca="1" si="6"/>
        <v>214157</v>
      </c>
      <c r="BE49" t="str">
        <f t="shared" ca="1" si="7"/>
        <v>Moravian College</v>
      </c>
      <c r="BF49">
        <f t="shared" ca="1" si="8"/>
        <v>0</v>
      </c>
      <c r="BG49">
        <f t="shared" ca="1" si="9"/>
        <v>0</v>
      </c>
      <c r="BH49">
        <f t="shared" ca="1" si="10"/>
        <v>0</v>
      </c>
      <c r="BI49">
        <f t="shared" ca="1" si="11"/>
        <v>3</v>
      </c>
      <c r="BJ49">
        <f t="shared" ca="1" si="12"/>
        <v>3</v>
      </c>
    </row>
    <row r="50" spans="1:62" ht="16">
      <c r="A50" s="1">
        <v>45</v>
      </c>
      <c r="B50">
        <v>211273</v>
      </c>
      <c r="C50">
        <v>3</v>
      </c>
      <c r="D50" t="s">
        <v>14</v>
      </c>
      <c r="E50" t="s">
        <v>21</v>
      </c>
      <c r="F50">
        <v>351</v>
      </c>
      <c r="G50">
        <v>0.9123287671232877</v>
      </c>
      <c r="H50">
        <v>23439.428343265648</v>
      </c>
      <c r="I50">
        <v>7.154282888904044</v>
      </c>
      <c r="J50" s="2"/>
      <c r="K50" s="2" t="s">
        <v>144</v>
      </c>
      <c r="L50" s="2">
        <f t="shared" ref="L50" si="215">IF(L45&lt;=$L$1,1,0)</f>
        <v>1</v>
      </c>
      <c r="M50" s="2">
        <f t="shared" ref="M50" si="216">IF(M45&lt;=$M$1,1,0)</f>
        <v>1</v>
      </c>
      <c r="N50" s="2">
        <f t="shared" ref="N50" si="217">IF(N45&lt;=$N$1,1,0)</f>
        <v>0</v>
      </c>
      <c r="O50" s="2">
        <f t="shared" ref="O50" si="218">IF(O45&lt;=$O$1,1,0)</f>
        <v>0</v>
      </c>
      <c r="P50" s="2"/>
      <c r="Q50" s="2"/>
      <c r="R50" s="2"/>
      <c r="S50" s="2"/>
      <c r="T50" s="2"/>
      <c r="U50" s="2"/>
      <c r="V50" s="5"/>
      <c r="W50" s="5"/>
      <c r="X50" s="5" t="s">
        <v>144</v>
      </c>
      <c r="Y50" s="5">
        <f t="shared" ref="Y50" ca="1" si="219">IF(L45&lt;=$Y$1,1,0)</f>
        <v>0</v>
      </c>
      <c r="Z50" s="5">
        <f t="shared" ref="Z50" ca="1" si="220">IF(M45&lt;=$Z$1,1,0)</f>
        <v>0</v>
      </c>
      <c r="AA50" s="5">
        <f t="shared" ref="AA50" ca="1" si="221">IF(N45&lt;=$AA$1,1,0)</f>
        <v>0</v>
      </c>
      <c r="AB50" s="5">
        <f t="shared" ref="AB50" ca="1" si="222">IF(O45&lt;=$AB$1,1,0)</f>
        <v>0</v>
      </c>
      <c r="AC50" s="5"/>
      <c r="AD50" s="5"/>
      <c r="AE50" s="5"/>
      <c r="AF50" s="5"/>
      <c r="AG50" s="5"/>
      <c r="AH50" s="5"/>
      <c r="AL50">
        <f t="shared" ca="1" si="0"/>
        <v>-7.4010327022375214E-2</v>
      </c>
      <c r="AM50">
        <f t="shared" ca="1" si="1"/>
        <v>-4.3408639026408125E-2</v>
      </c>
      <c r="AN50">
        <f t="shared" ca="1" si="2"/>
        <v>-1.9200957569386338E-2</v>
      </c>
      <c r="AO50">
        <f t="shared" ca="1" si="3"/>
        <v>0.59049832857873918</v>
      </c>
      <c r="AQ50">
        <f t="shared" ca="1" si="4"/>
        <v>6</v>
      </c>
      <c r="AR50">
        <f t="shared" ca="1" si="5"/>
        <v>3</v>
      </c>
      <c r="BD50">
        <f t="shared" ca="1" si="6"/>
        <v>214166</v>
      </c>
      <c r="BE50" t="str">
        <f t="shared" ca="1" si="7"/>
        <v>Mount Aloysius College</v>
      </c>
      <c r="BF50">
        <f t="shared" ca="1" si="8"/>
        <v>3</v>
      </c>
      <c r="BG50">
        <f t="shared" ca="1" si="9"/>
        <v>0</v>
      </c>
      <c r="BH50">
        <f t="shared" ca="1" si="10"/>
        <v>0</v>
      </c>
      <c r="BI50">
        <f t="shared" ca="1" si="11"/>
        <v>0</v>
      </c>
      <c r="BJ50">
        <f t="shared" ca="1" si="12"/>
        <v>3</v>
      </c>
    </row>
    <row r="51" spans="1:62" ht="16">
      <c r="A51" s="1">
        <v>46</v>
      </c>
      <c r="B51">
        <v>211273</v>
      </c>
      <c r="C51">
        <v>2</v>
      </c>
      <c r="D51" t="s">
        <v>15</v>
      </c>
      <c r="E51" t="s">
        <v>21</v>
      </c>
      <c r="F51">
        <v>365</v>
      </c>
      <c r="G51">
        <v>0.9068493150684932</v>
      </c>
      <c r="H51">
        <v>22246.304265458319</v>
      </c>
      <c r="I51">
        <v>6.1323938310622941</v>
      </c>
      <c r="J51" s="2"/>
      <c r="K51" s="2" t="s">
        <v>145</v>
      </c>
      <c r="L51" s="2">
        <f t="shared" ref="L51" si="223">IF(L45&lt;=$L$2, 1, 0)</f>
        <v>1</v>
      </c>
      <c r="M51" s="2">
        <f t="shared" ref="M51" si="224">IF(M45&lt;=$M$2, 1, 0)</f>
        <v>1</v>
      </c>
      <c r="N51" s="2">
        <f t="shared" ref="N51" si="225">IF(N45&lt;=$N$2, 1, 0)</f>
        <v>0</v>
      </c>
      <c r="O51" s="2">
        <f t="shared" ref="O51" si="226">IF(O45&lt;=$O$2, 1, 0)</f>
        <v>0</v>
      </c>
      <c r="P51" s="2"/>
      <c r="Q51" s="2" t="s">
        <v>148</v>
      </c>
      <c r="R51" s="2">
        <f t="shared" ref="R51" si="227" xml:space="preserve"> L50+L51+L52</f>
        <v>3</v>
      </c>
      <c r="S51" s="2">
        <f t="shared" ref="S51" si="228">M50+M51+M52</f>
        <v>3</v>
      </c>
      <c r="T51" s="2">
        <f t="shared" ref="T51" si="229">N50+N51+N52</f>
        <v>0</v>
      </c>
      <c r="U51" s="2">
        <f t="shared" ref="U51" si="230">O50+O51+O52</f>
        <v>0</v>
      </c>
      <c r="V51" s="5"/>
      <c r="W51" s="5"/>
      <c r="X51" s="5" t="s">
        <v>145</v>
      </c>
      <c r="Y51" s="5">
        <f t="shared" ref="Y51" ca="1" si="231">IF(L45&lt;=$Y$2, 1, 0)</f>
        <v>0</v>
      </c>
      <c r="Z51" s="5">
        <f t="shared" ref="Z51" ca="1" si="232">IF(M45&lt;=$Z$2, 1, 0)</f>
        <v>0</v>
      </c>
      <c r="AA51" s="5">
        <f t="shared" ref="AA51" ca="1" si="233">IF(N45&lt;=$AA$2, 1, 0)</f>
        <v>0</v>
      </c>
      <c r="AB51" s="5">
        <f t="shared" ref="AB51" ca="1" si="234">IF(O45&lt;=$AB$2, 1, 0)</f>
        <v>0</v>
      </c>
      <c r="AC51" s="5"/>
      <c r="AD51" s="5" t="s">
        <v>148</v>
      </c>
      <c r="AE51" s="5">
        <f t="shared" ref="AE51" ca="1" si="235" xml:space="preserve"> Y50+Y51+Y52</f>
        <v>0</v>
      </c>
      <c r="AF51" s="5">
        <f t="shared" ref="AF51" ca="1" si="236">Z50+Z51+Z52</f>
        <v>0</v>
      </c>
      <c r="AG51" s="5">
        <f t="shared" ref="AG51" ca="1" si="237">AA50+AA51+AA52</f>
        <v>0</v>
      </c>
      <c r="AH51" s="5">
        <f t="shared" ref="AH51" ca="1" si="238">AB50+AB51+AB52</f>
        <v>0</v>
      </c>
      <c r="AL51">
        <f t="shared" ca="1" si="0"/>
        <v>-0.27177700348432055</v>
      </c>
      <c r="AM51">
        <f t="shared" ca="1" si="1"/>
        <v>1.9625680160374647E-2</v>
      </c>
      <c r="AN51">
        <f t="shared" ca="1" si="2"/>
        <v>0.11593739021943418</v>
      </c>
      <c r="AO51">
        <f t="shared" ca="1" si="3"/>
        <v>0.4366450743518307</v>
      </c>
      <c r="AQ51">
        <f t="shared" ca="1" si="4"/>
        <v>6</v>
      </c>
      <c r="AR51">
        <f t="shared" ca="1" si="5"/>
        <v>3</v>
      </c>
      <c r="BD51">
        <f t="shared" ca="1" si="6"/>
        <v>214175</v>
      </c>
      <c r="BE51" t="str">
        <f t="shared" ca="1" si="7"/>
        <v>Muhlenberg College</v>
      </c>
      <c r="BF51">
        <f t="shared" ca="1" si="8"/>
        <v>0</v>
      </c>
      <c r="BG51">
        <f t="shared" ca="1" si="9"/>
        <v>2</v>
      </c>
      <c r="BH51">
        <f t="shared" ca="1" si="10"/>
        <v>1</v>
      </c>
      <c r="BI51">
        <f t="shared" ca="1" si="11"/>
        <v>0</v>
      </c>
      <c r="BJ51">
        <f t="shared" ca="1" si="12"/>
        <v>3</v>
      </c>
    </row>
    <row r="52" spans="1:62" ht="16">
      <c r="A52" s="1">
        <v>47</v>
      </c>
      <c r="B52">
        <v>211273</v>
      </c>
      <c r="C52">
        <v>1</v>
      </c>
      <c r="D52" t="s">
        <v>16</v>
      </c>
      <c r="E52" t="s">
        <v>21</v>
      </c>
      <c r="F52">
        <v>365</v>
      </c>
      <c r="G52">
        <v>0.90304709141274242</v>
      </c>
      <c r="H52">
        <v>19821.33507869274</v>
      </c>
      <c r="I52">
        <v>5.9392617294242971</v>
      </c>
      <c r="J52" s="2"/>
      <c r="K52" s="2" t="s">
        <v>146</v>
      </c>
      <c r="L52" s="2">
        <f t="shared" ref="L52" si="239">IF(L49&lt;=$L$1, 1,0)</f>
        <v>1</v>
      </c>
      <c r="M52" s="2">
        <f t="shared" ref="M52" si="240">IF(M49&lt;=$M$1, 1,0)</f>
        <v>1</v>
      </c>
      <c r="N52" s="2">
        <f t="shared" ref="N52" si="241">IF(N49&lt;=$N$1, 1,0)</f>
        <v>0</v>
      </c>
      <c r="O52" s="2">
        <f t="shared" ref="O52" si="242">IF(O49&lt;=$O$1, 1,0)</f>
        <v>0</v>
      </c>
      <c r="P52" s="2"/>
      <c r="Q52" s="2" t="s">
        <v>147</v>
      </c>
      <c r="R52" s="2"/>
      <c r="S52" s="2"/>
      <c r="T52" s="2"/>
      <c r="U52" s="2">
        <f t="shared" ref="U52" si="243">R51+S51+T51+U51</f>
        <v>6</v>
      </c>
      <c r="V52" s="5"/>
      <c r="W52" s="5"/>
      <c r="X52" s="5" t="s">
        <v>146</v>
      </c>
      <c r="Y52" s="5">
        <f t="shared" ref="Y52" ca="1" si="244">IF(L49&lt;=$Y$1, 1,0)</f>
        <v>0</v>
      </c>
      <c r="Z52" s="5">
        <f t="shared" ref="Z52" ca="1" si="245">IF(M49&lt;=$Z$1, 1,0)</f>
        <v>0</v>
      </c>
      <c r="AA52" s="5">
        <f t="shared" ref="AA52" ca="1" si="246">IF(N49&lt;=$AA$1, 1,0)</f>
        <v>0</v>
      </c>
      <c r="AB52" s="5">
        <f t="shared" ref="AB52" ca="1" si="247">IF(O49&lt;=$AB$1, 1,0)</f>
        <v>0</v>
      </c>
      <c r="AC52" s="5"/>
      <c r="AD52" s="5" t="s">
        <v>147</v>
      </c>
      <c r="AE52" s="5"/>
      <c r="AF52" s="5"/>
      <c r="AG52" s="5"/>
      <c r="AH52" s="5">
        <f t="shared" ref="AH52" ca="1" si="248">AE51+AF51+AG51+AH51</f>
        <v>0</v>
      </c>
      <c r="BD52">
        <f t="shared" ca="1" si="6"/>
        <v>214272</v>
      </c>
      <c r="BE52" t="str">
        <f t="shared" ca="1" si="7"/>
        <v>Neumann University</v>
      </c>
      <c r="BF52">
        <f t="shared" ca="1" si="8"/>
        <v>3</v>
      </c>
      <c r="BG52">
        <f t="shared" ca="1" si="9"/>
        <v>0</v>
      </c>
      <c r="BH52">
        <f t="shared" ca="1" si="10"/>
        <v>0</v>
      </c>
      <c r="BI52">
        <f t="shared" ca="1" si="11"/>
        <v>0</v>
      </c>
      <c r="BJ52">
        <f t="shared" ca="1" si="12"/>
        <v>3</v>
      </c>
    </row>
    <row r="53" spans="1:62" ht="16">
      <c r="A53" s="1">
        <v>48</v>
      </c>
      <c r="B53">
        <v>211291</v>
      </c>
      <c r="C53">
        <v>8</v>
      </c>
      <c r="D53" t="s">
        <v>8</v>
      </c>
      <c r="E53" t="s">
        <v>22</v>
      </c>
      <c r="F53">
        <v>964</v>
      </c>
      <c r="G53">
        <v>0.92394655704008222</v>
      </c>
      <c r="H53">
        <v>40262.595448082779</v>
      </c>
      <c r="I53">
        <v>3.6199271700729141</v>
      </c>
      <c r="J53" s="2"/>
      <c r="K53" s="2" t="s">
        <v>97</v>
      </c>
      <c r="L53" s="3">
        <f t="shared" ref="L53" si="249" xml:space="preserve"> (F53 - F60) / F60</f>
        <v>5.3551912568306013E-2</v>
      </c>
      <c r="M53" s="3">
        <f t="shared" ref="M53" si="250" xml:space="preserve"> (G53 - G60) / G60</f>
        <v>-3.0544047825068345E-2</v>
      </c>
      <c r="N53" s="3">
        <f t="shared" ref="N53" si="251" xml:space="preserve"> (H53 - H60) / H60</f>
        <v>0.41247046801424048</v>
      </c>
      <c r="O53" s="3">
        <f t="shared" ref="O53" si="252" xml:space="preserve"> (I53 - I60) / I60</f>
        <v>8.2904436461293377E-2</v>
      </c>
      <c r="P53" s="2"/>
      <c r="Q53" s="2"/>
      <c r="R53" s="2"/>
      <c r="S53" s="2"/>
      <c r="T53" s="2"/>
      <c r="U53" s="2"/>
      <c r="V53" s="5"/>
      <c r="W53" s="5"/>
      <c r="X53" s="5"/>
      <c r="Y53" s="6"/>
      <c r="Z53" s="5"/>
      <c r="AA53" s="5"/>
      <c r="AB53" s="5"/>
      <c r="AC53" s="5"/>
      <c r="AD53" s="5"/>
      <c r="AE53" s="5"/>
      <c r="AF53" s="5"/>
      <c r="AG53" s="5"/>
      <c r="AH53" s="5"/>
      <c r="AL53">
        <f t="shared" ca="1" si="0"/>
        <v>6.6666666666666666E-2</v>
      </c>
      <c r="AM53">
        <f t="shared" ca="1" si="1"/>
        <v>0.1878787878787879</v>
      </c>
      <c r="AN53">
        <f t="shared" ca="1" si="2"/>
        <v>8.0870515151128877E-2</v>
      </c>
      <c r="AO53">
        <f t="shared" ca="1" si="3"/>
        <v>1.8734830414779953</v>
      </c>
      <c r="AQ53">
        <f t="shared" ca="1" si="4"/>
        <v>5</v>
      </c>
      <c r="AR53">
        <f t="shared" ca="1" si="5"/>
        <v>0</v>
      </c>
      <c r="BD53">
        <f t="shared" ca="1" si="6"/>
        <v>214883</v>
      </c>
      <c r="BE53" t="str">
        <f t="shared" ca="1" si="7"/>
        <v>Peirce College</v>
      </c>
      <c r="BF53">
        <f t="shared" ca="1" si="8"/>
        <v>3</v>
      </c>
      <c r="BG53" t="e">
        <f t="shared" ca="1" si="9"/>
        <v>#DIV/0!</v>
      </c>
      <c r="BH53">
        <f t="shared" ca="1" si="10"/>
        <v>3</v>
      </c>
      <c r="BI53">
        <f t="shared" ca="1" si="11"/>
        <v>0</v>
      </c>
      <c r="BJ53" t="e">
        <f t="shared" ca="1" si="12"/>
        <v>#DIV/0!</v>
      </c>
    </row>
    <row r="54" spans="1:62" ht="16">
      <c r="A54" s="1">
        <v>49</v>
      </c>
      <c r="B54">
        <v>211291</v>
      </c>
      <c r="C54">
        <v>7</v>
      </c>
      <c r="D54" t="s">
        <v>10</v>
      </c>
      <c r="E54" t="s">
        <v>22</v>
      </c>
      <c r="F54">
        <v>974</v>
      </c>
      <c r="G54">
        <v>0.92291880781089419</v>
      </c>
      <c r="H54">
        <v>38736.727163981908</v>
      </c>
      <c r="I54">
        <v>3.5286980887284298</v>
      </c>
      <c r="J54" s="2"/>
      <c r="K54" s="2" t="s">
        <v>96</v>
      </c>
      <c r="L54" s="2">
        <f t="shared" ref="L54" si="253" xml:space="preserve"> SLOPE(F53:F60, $C53:$C60)</f>
        <v>7.8809523809523814</v>
      </c>
      <c r="M54" s="2">
        <f t="shared" ref="M54" si="254" xml:space="preserve"> SLOPE(G53:G60, $C53:$C60)</f>
        <v>-3.2843266879692863E-3</v>
      </c>
      <c r="N54" s="2">
        <f t="shared" ref="N54" si="255" xml:space="preserve"> SLOPE(H53:H60, $C53:$C60)</f>
        <v>1769.6816306793557</v>
      </c>
      <c r="O54" s="2">
        <f t="shared" ref="O54" si="256" xml:space="preserve"> SLOPE(I53:I60, $C53:$C60)</f>
        <v>1.308180332862739E-2</v>
      </c>
      <c r="P54" s="2"/>
      <c r="Q54" s="2"/>
      <c r="R54" s="2"/>
      <c r="S54" s="2"/>
      <c r="T54" s="2"/>
      <c r="U54" s="2"/>
      <c r="V54" s="5"/>
      <c r="W54" s="5"/>
      <c r="X54" s="5"/>
      <c r="Y54" s="6"/>
      <c r="Z54" s="5"/>
      <c r="AA54" s="5"/>
      <c r="AB54" s="5"/>
      <c r="AC54" s="5"/>
      <c r="AD54" s="5"/>
      <c r="AE54" s="5"/>
      <c r="AF54" s="5"/>
      <c r="AG54" s="5"/>
      <c r="AH54" s="5"/>
      <c r="AL54">
        <f t="shared" ca="1" si="0"/>
        <v>1.5873015873015872E-2</v>
      </c>
      <c r="AM54">
        <f t="shared" ca="1" si="1"/>
        <v>0.30799220272904471</v>
      </c>
      <c r="AN54">
        <f t="shared" ca="1" si="2"/>
        <v>0.28017367969324108</v>
      </c>
      <c r="AO54">
        <f t="shared" ca="1" si="3"/>
        <v>0.24982231159568408</v>
      </c>
      <c r="AQ54">
        <f t="shared" ca="1" si="4"/>
        <v>6</v>
      </c>
      <c r="AR54">
        <f t="shared" ca="1" si="5"/>
        <v>0</v>
      </c>
      <c r="BD54">
        <f t="shared" ca="1" si="6"/>
        <v>214971</v>
      </c>
      <c r="BE54" t="str">
        <f t="shared" ca="1" si="7"/>
        <v>Pennsylvania Academy of the Fine Arts</v>
      </c>
      <c r="BF54">
        <f t="shared" ca="1" si="8"/>
        <v>0</v>
      </c>
      <c r="BG54">
        <f t="shared" ca="1" si="9"/>
        <v>0</v>
      </c>
      <c r="BH54">
        <f t="shared" ca="1" si="10"/>
        <v>0</v>
      </c>
      <c r="BI54">
        <f t="shared" ca="1" si="11"/>
        <v>0</v>
      </c>
      <c r="BJ54">
        <f t="shared" ca="1" si="12"/>
        <v>0</v>
      </c>
    </row>
    <row r="55" spans="1:62" ht="16">
      <c r="A55" s="1">
        <v>50</v>
      </c>
      <c r="B55">
        <v>211291</v>
      </c>
      <c r="C55">
        <v>6</v>
      </c>
      <c r="D55" t="s">
        <v>11</v>
      </c>
      <c r="E55" t="s">
        <v>22</v>
      </c>
      <c r="F55">
        <v>973</v>
      </c>
      <c r="G55">
        <v>0.94105263157894736</v>
      </c>
      <c r="H55">
        <v>35776.186512555258</v>
      </c>
      <c r="I55">
        <v>3.4540596032488899</v>
      </c>
      <c r="J55" s="2"/>
      <c r="K55" s="2" t="s">
        <v>98</v>
      </c>
      <c r="L55" s="2">
        <f t="shared" ref="L55" si="257" xml:space="preserve"> INTERCEPT(F53:F60,$C53:$C60)</f>
        <v>912.78571428571433</v>
      </c>
      <c r="M55" s="2">
        <f t="shared" ref="M55" si="258" xml:space="preserve"> INTERCEPT(G53:G60,$C53:$C60)</f>
        <v>0.94806866658963629</v>
      </c>
      <c r="N55" s="2">
        <f t="shared" ref="N55" si="259" xml:space="preserve"> INTERCEPT(H53:H60,$C53:$C60)</f>
        <v>25992.264644951902</v>
      </c>
      <c r="O55" s="2">
        <f t="shared" ref="O55" si="260" xml:space="preserve"> INTERCEPT(I53:I60,$C53:$C60)</f>
        <v>3.4706186177574612</v>
      </c>
      <c r="P55" s="2"/>
      <c r="Q55" s="2"/>
      <c r="R55" s="2"/>
      <c r="S55" s="2"/>
      <c r="T55" s="2"/>
      <c r="U55" s="2"/>
      <c r="V55" s="5"/>
      <c r="W55" s="5"/>
      <c r="X55" s="5"/>
      <c r="Y55" s="6"/>
      <c r="Z55" s="5"/>
      <c r="AA55" s="5"/>
      <c r="AB55" s="5"/>
      <c r="AC55" s="5"/>
      <c r="AD55" s="5"/>
      <c r="AE55" s="5"/>
      <c r="AF55" s="5"/>
      <c r="AG55" s="5"/>
      <c r="AH55" s="5"/>
      <c r="BD55">
        <f t="shared" ca="1" si="6"/>
        <v>215053</v>
      </c>
      <c r="BE55" t="str">
        <f t="shared" ca="1" si="7"/>
        <v>Pennsylvania College of Art and Design</v>
      </c>
      <c r="BF55">
        <f t="shared" ca="1" si="8"/>
        <v>0</v>
      </c>
      <c r="BG55">
        <f t="shared" ca="1" si="9"/>
        <v>0</v>
      </c>
      <c r="BH55">
        <f t="shared" ca="1" si="10"/>
        <v>0</v>
      </c>
      <c r="BI55">
        <f t="shared" ca="1" si="11"/>
        <v>0</v>
      </c>
      <c r="BJ55">
        <f t="shared" ca="1" si="12"/>
        <v>0</v>
      </c>
    </row>
    <row r="56" spans="1:62" ht="16">
      <c r="A56" s="1">
        <v>51</v>
      </c>
      <c r="B56">
        <v>211291</v>
      </c>
      <c r="C56">
        <v>5</v>
      </c>
      <c r="D56" t="s">
        <v>12</v>
      </c>
      <c r="E56" t="s">
        <v>22</v>
      </c>
      <c r="F56">
        <v>950</v>
      </c>
      <c r="G56">
        <v>0.9211087420042644</v>
      </c>
      <c r="H56">
        <v>36043.613735278377</v>
      </c>
      <c r="I56">
        <v>3.2951782773893088</v>
      </c>
      <c r="J56" s="2"/>
      <c r="K56" s="2" t="s">
        <v>103</v>
      </c>
      <c r="L56" s="2">
        <f t="shared" ref="L56" si="261" xml:space="preserve"> L55 + (11*L54)</f>
        <v>999.47619047619048</v>
      </c>
      <c r="M56" s="2">
        <f t="shared" ref="M56" si="262" xml:space="preserve"> M55 + (11*M54)</f>
        <v>0.91194107302197414</v>
      </c>
      <c r="N56" s="2">
        <f t="shared" ref="N56" si="263" xml:space="preserve"> N55 + (11*N54)</f>
        <v>45458.76258242481</v>
      </c>
      <c r="O56" s="2">
        <f t="shared" ref="O56" si="264" xml:space="preserve"> O55 + (11*O54)</f>
        <v>3.6145184543723623</v>
      </c>
      <c r="P56" s="2"/>
      <c r="Q56" s="2"/>
      <c r="R56" s="2"/>
      <c r="S56" s="2"/>
      <c r="T56" s="2"/>
      <c r="U56" s="2"/>
      <c r="V56" s="5"/>
      <c r="W56" s="5"/>
      <c r="X56" s="5"/>
      <c r="Y56" s="6"/>
      <c r="Z56" s="5"/>
      <c r="AA56" s="5"/>
      <c r="AB56" s="5"/>
      <c r="AC56" s="5"/>
      <c r="AD56" s="5"/>
      <c r="AE56" s="5"/>
      <c r="AF56" s="5"/>
      <c r="AG56" s="5"/>
      <c r="AH56" s="5"/>
      <c r="AL56">
        <f t="shared" ca="1" si="0"/>
        <v>0.21032504780114722</v>
      </c>
      <c r="AM56">
        <f t="shared" ca="1" si="1"/>
        <v>1.4179104477612026E-2</v>
      </c>
      <c r="AN56">
        <f t="shared" ca="1" si="2"/>
        <v>0.22222716544598761</v>
      </c>
      <c r="AO56">
        <f t="shared" ca="1" si="3"/>
        <v>0.51228986596415471</v>
      </c>
      <c r="AQ56">
        <f t="shared" ca="1" si="4"/>
        <v>4</v>
      </c>
      <c r="AR56">
        <f t="shared" ca="1" si="5"/>
        <v>0</v>
      </c>
      <c r="BD56">
        <f t="shared" ca="1" si="6"/>
        <v>442356</v>
      </c>
      <c r="BE56" t="str">
        <f t="shared" ca="1" si="7"/>
        <v>Pennsylvania College of Health Sciences</v>
      </c>
      <c r="BF56">
        <f t="shared" ca="1" si="8"/>
        <v>3</v>
      </c>
      <c r="BG56" t="e">
        <f t="shared" ca="1" si="9"/>
        <v>#DIV/0!</v>
      </c>
      <c r="BH56">
        <f t="shared" ca="1" si="10"/>
        <v>0</v>
      </c>
      <c r="BI56">
        <f t="shared" ca="1" si="11"/>
        <v>0</v>
      </c>
      <c r="BJ56" t="e">
        <f t="shared" ca="1" si="12"/>
        <v>#DIV/0!</v>
      </c>
    </row>
    <row r="57" spans="1:62" ht="16">
      <c r="A57" s="1">
        <v>52</v>
      </c>
      <c r="B57">
        <v>211291</v>
      </c>
      <c r="C57">
        <v>4</v>
      </c>
      <c r="D57" t="s">
        <v>13</v>
      </c>
      <c r="E57" t="s">
        <v>22</v>
      </c>
      <c r="F57">
        <v>938</v>
      </c>
      <c r="G57">
        <v>0.93184238551650689</v>
      </c>
      <c r="H57">
        <v>31992.501442111221</v>
      </c>
      <c r="I57">
        <v>3.8385796330426918</v>
      </c>
      <c r="J57" s="2"/>
      <c r="K57" s="2" t="s">
        <v>99</v>
      </c>
      <c r="L57" s="2">
        <f t="shared" ref="L57" si="265" xml:space="preserve"> (L56 - F60) / F60</f>
        <v>9.2323705438459538E-2</v>
      </c>
      <c r="M57" s="2">
        <f t="shared" ref="M57" si="266" xml:space="preserve"> (M56 - G60) / G60</f>
        <v>-4.3140867253003055E-2</v>
      </c>
      <c r="N57" s="2">
        <f t="shared" ref="N57" si="267" xml:space="preserve"> (N56 - H60) / H60</f>
        <v>0.59475957636514765</v>
      </c>
      <c r="O57" s="2">
        <f t="shared" ref="O57" si="268" xml:space="preserve"> (O56 - I60) / I60</f>
        <v>8.1286414343028648E-2</v>
      </c>
      <c r="P57" s="2"/>
      <c r="Q57" s="2"/>
      <c r="R57" s="2"/>
      <c r="S57" s="2"/>
      <c r="T57" s="2"/>
      <c r="U57" s="2"/>
      <c r="V57" s="5"/>
      <c r="W57" s="5"/>
      <c r="X57" s="5"/>
      <c r="Y57" s="6"/>
      <c r="Z57" s="5"/>
      <c r="AA57" s="5"/>
      <c r="AB57" s="5"/>
      <c r="AC57" s="5"/>
      <c r="AD57" s="5"/>
      <c r="AE57" s="5"/>
      <c r="AF57" s="5"/>
      <c r="AG57" s="5"/>
      <c r="AH57" s="5"/>
      <c r="AL57">
        <f t="shared" ca="1" si="0"/>
        <v>-0.14285714285714285</v>
      </c>
      <c r="AM57">
        <f t="shared" ca="1" si="1"/>
        <v>8.9856089856089713E-2</v>
      </c>
      <c r="AN57">
        <f t="shared" ca="1" si="2"/>
        <v>0.31803504821376988</v>
      </c>
      <c r="AO57">
        <f t="shared" ca="1" si="3"/>
        <v>0.22409957641139788</v>
      </c>
      <c r="AQ57">
        <f t="shared" ca="1" si="4"/>
        <v>6</v>
      </c>
      <c r="AR57">
        <f t="shared" ca="1" si="5"/>
        <v>0</v>
      </c>
      <c r="BD57">
        <f t="shared" ca="1" si="6"/>
        <v>215442</v>
      </c>
      <c r="BE57" t="str">
        <f t="shared" ca="1" si="7"/>
        <v>Point Park University</v>
      </c>
      <c r="BF57">
        <f t="shared" ca="1" si="8"/>
        <v>0</v>
      </c>
      <c r="BG57">
        <f t="shared" ca="1" si="9"/>
        <v>0</v>
      </c>
      <c r="BH57">
        <f t="shared" ca="1" si="10"/>
        <v>0</v>
      </c>
      <c r="BI57">
        <f t="shared" ca="1" si="11"/>
        <v>0</v>
      </c>
      <c r="BJ57">
        <f t="shared" ca="1" si="12"/>
        <v>0</v>
      </c>
    </row>
    <row r="58" spans="1:62" ht="16">
      <c r="A58" s="1">
        <v>53</v>
      </c>
      <c r="B58">
        <v>211291</v>
      </c>
      <c r="C58">
        <v>3</v>
      </c>
      <c r="D58" t="s">
        <v>14</v>
      </c>
      <c r="E58" t="s">
        <v>22</v>
      </c>
      <c r="F58">
        <v>939</v>
      </c>
      <c r="G58">
        <v>0.93140407288317251</v>
      </c>
      <c r="H58">
        <v>31468.557825653239</v>
      </c>
      <c r="I58">
        <v>3.739979081581831</v>
      </c>
      <c r="J58" s="2"/>
      <c r="K58" s="2" t="s">
        <v>144</v>
      </c>
      <c r="L58" s="2">
        <f t="shared" ref="L58" si="269">IF(L53&lt;=$L$1,1,0)</f>
        <v>1</v>
      </c>
      <c r="M58" s="2">
        <f t="shared" ref="M58" si="270">IF(M53&lt;=$M$1,1,0)</f>
        <v>1</v>
      </c>
      <c r="N58" s="2">
        <f t="shared" ref="N58" si="271">IF(N53&lt;=$N$1,1,0)</f>
        <v>0</v>
      </c>
      <c r="O58" s="2">
        <f t="shared" ref="O58" si="272">IF(O53&lt;=$O$1,1,0)</f>
        <v>0</v>
      </c>
      <c r="P58" s="2"/>
      <c r="Q58" s="2"/>
      <c r="R58" s="2"/>
      <c r="S58" s="2"/>
      <c r="T58" s="2"/>
      <c r="U58" s="2"/>
      <c r="V58" s="5"/>
      <c r="W58" s="5"/>
      <c r="X58" s="5" t="s">
        <v>144</v>
      </c>
      <c r="Y58" s="5">
        <f t="shared" ref="Y58" ca="1" si="273">IF(L53&lt;=$Y$1,1,0)</f>
        <v>0</v>
      </c>
      <c r="Z58" s="5">
        <f t="shared" ref="Z58" ca="1" si="274">IF(M53&lt;=$Z$1,1,0)</f>
        <v>0</v>
      </c>
      <c r="AA58" s="5">
        <f t="shared" ref="AA58" ca="1" si="275">IF(N53&lt;=$AA$1,1,0)</f>
        <v>0</v>
      </c>
      <c r="AB58" s="5">
        <f t="shared" ref="AB58" ca="1" si="276">IF(O53&lt;=$AB$1,1,0)</f>
        <v>0</v>
      </c>
      <c r="AC58" s="5"/>
      <c r="AD58" s="5"/>
      <c r="AE58" s="5"/>
      <c r="AF58" s="5"/>
      <c r="AG58" s="5"/>
      <c r="AH58" s="5"/>
      <c r="AL58">
        <f t="shared" ca="1" si="0"/>
        <v>0.45333333333333331</v>
      </c>
      <c r="AM58">
        <f t="shared" ca="1" si="1"/>
        <v>-8.3950932788142002E-2</v>
      </c>
      <c r="AN58">
        <f t="shared" ca="1" si="2"/>
        <v>-0.25673284098071525</v>
      </c>
      <c r="AO58">
        <f t="shared" ca="1" si="3"/>
        <v>0.2272605205450916</v>
      </c>
      <c r="AQ58">
        <f t="shared" ca="1" si="4"/>
        <v>5</v>
      </c>
      <c r="AR58">
        <f t="shared" ca="1" si="5"/>
        <v>6</v>
      </c>
      <c r="BD58">
        <f t="shared" ca="1" si="6"/>
        <v>215655</v>
      </c>
      <c r="BE58" t="str">
        <f t="shared" ca="1" si="7"/>
        <v>Robert Morris University</v>
      </c>
      <c r="BF58">
        <f t="shared" ca="1" si="8"/>
        <v>0</v>
      </c>
      <c r="BG58">
        <f t="shared" ca="1" si="9"/>
        <v>0</v>
      </c>
      <c r="BH58">
        <f t="shared" ca="1" si="10"/>
        <v>0</v>
      </c>
      <c r="BI58">
        <f t="shared" ca="1" si="11"/>
        <v>0</v>
      </c>
      <c r="BJ58">
        <f t="shared" ca="1" si="12"/>
        <v>0</v>
      </c>
    </row>
    <row r="59" spans="1:62" ht="16">
      <c r="A59" s="1">
        <v>54</v>
      </c>
      <c r="B59">
        <v>211291</v>
      </c>
      <c r="C59">
        <v>2</v>
      </c>
      <c r="D59" t="s">
        <v>15</v>
      </c>
      <c r="E59" t="s">
        <v>22</v>
      </c>
      <c r="F59">
        <v>933</v>
      </c>
      <c r="G59">
        <v>0.94098360655737701</v>
      </c>
      <c r="H59">
        <v>28861.385410784289</v>
      </c>
      <c r="I59">
        <v>3.416677345443921</v>
      </c>
      <c r="J59" s="2"/>
      <c r="K59" s="2" t="s">
        <v>145</v>
      </c>
      <c r="L59" s="2">
        <f t="shared" ref="L59" si="277">IF(L53&lt;=$L$2, 1, 0)</f>
        <v>1</v>
      </c>
      <c r="M59" s="2">
        <f t="shared" ref="M59" si="278">IF(M53&lt;=$M$2, 1, 0)</f>
        <v>1</v>
      </c>
      <c r="N59" s="2">
        <f t="shared" ref="N59" si="279">IF(N53&lt;=$N$2, 1, 0)</f>
        <v>0</v>
      </c>
      <c r="O59" s="2">
        <f t="shared" ref="O59" si="280">IF(O53&lt;=$O$2, 1, 0)</f>
        <v>0</v>
      </c>
      <c r="P59" s="2"/>
      <c r="Q59" s="2" t="s">
        <v>148</v>
      </c>
      <c r="R59" s="2">
        <f t="shared" ref="R59" si="281" xml:space="preserve"> L58+L59+L60</f>
        <v>3</v>
      </c>
      <c r="S59" s="2">
        <f t="shared" ref="S59" si="282">M58+M59+M60</f>
        <v>3</v>
      </c>
      <c r="T59" s="2">
        <f t="shared" ref="T59" si="283">N58+N59+N60</f>
        <v>0</v>
      </c>
      <c r="U59" s="2">
        <f t="shared" ref="U59" si="284">O58+O59+O60</f>
        <v>0</v>
      </c>
      <c r="V59" s="5"/>
      <c r="W59" s="5"/>
      <c r="X59" s="5" t="s">
        <v>145</v>
      </c>
      <c r="Y59" s="5">
        <f t="shared" ref="Y59" ca="1" si="285">IF(L53&lt;=$Y$2, 1, 0)</f>
        <v>0</v>
      </c>
      <c r="Z59" s="5">
        <f t="shared" ref="Z59" ca="1" si="286">IF(M53&lt;=$Z$2, 1, 0)</f>
        <v>0</v>
      </c>
      <c r="AA59" s="5">
        <f t="shared" ref="AA59" ca="1" si="287">IF(N53&lt;=$AA$2, 1, 0)</f>
        <v>0</v>
      </c>
      <c r="AB59" s="5">
        <f t="shared" ref="AB59" ca="1" si="288">IF(O53&lt;=$AB$2, 1, 0)</f>
        <v>0</v>
      </c>
      <c r="AC59" s="5"/>
      <c r="AD59" s="5" t="s">
        <v>148</v>
      </c>
      <c r="AE59" s="5">
        <f t="shared" ref="AE59" ca="1" si="289" xml:space="preserve"> Y58+Y59+Y60</f>
        <v>0</v>
      </c>
      <c r="AF59" s="5">
        <f t="shared" ref="AF59" ca="1" si="290">Z58+Z59+Z60</f>
        <v>0</v>
      </c>
      <c r="AG59" s="5">
        <f t="shared" ref="AG59" ca="1" si="291">AA58+AA59+AA60</f>
        <v>0</v>
      </c>
      <c r="AH59" s="5">
        <f t="shared" ref="AH59" ca="1" si="292">AB58+AB59+AB60</f>
        <v>0</v>
      </c>
      <c r="AL59">
        <f t="shared" ca="1" si="0"/>
        <v>-0.2857142857142857</v>
      </c>
      <c r="AM59">
        <f t="shared" ca="1" si="1"/>
        <v>-3.5714285714285726E-2</v>
      </c>
      <c r="AN59">
        <f t="shared" ca="1" si="2"/>
        <v>0.27745961384615964</v>
      </c>
      <c r="AO59">
        <f t="shared" ca="1" si="3"/>
        <v>0.25808241982758612</v>
      </c>
      <c r="AQ59">
        <f t="shared" ca="1" si="4"/>
        <v>5</v>
      </c>
      <c r="AR59">
        <f t="shared" ca="1" si="5"/>
        <v>2</v>
      </c>
      <c r="BD59">
        <f t="shared" ca="1" si="6"/>
        <v>215691</v>
      </c>
      <c r="BE59" t="str">
        <f t="shared" ca="1" si="7"/>
        <v>Rosemont College</v>
      </c>
      <c r="BF59">
        <f t="shared" ca="1" si="8"/>
        <v>0</v>
      </c>
      <c r="BG59">
        <f t="shared" ca="1" si="9"/>
        <v>3</v>
      </c>
      <c r="BH59">
        <f t="shared" ca="1" si="10"/>
        <v>3</v>
      </c>
      <c r="BI59">
        <f t="shared" ca="1" si="11"/>
        <v>0</v>
      </c>
      <c r="BJ59">
        <f t="shared" ca="1" si="12"/>
        <v>6</v>
      </c>
    </row>
    <row r="60" spans="1:62" ht="16">
      <c r="A60" s="1">
        <v>55</v>
      </c>
      <c r="B60">
        <v>211291</v>
      </c>
      <c r="C60">
        <v>1</v>
      </c>
      <c r="D60" t="s">
        <v>16</v>
      </c>
      <c r="E60" t="s">
        <v>22</v>
      </c>
      <c r="F60">
        <v>915</v>
      </c>
      <c r="G60">
        <v>0.95305676855895194</v>
      </c>
      <c r="H60">
        <v>28505.08832562498</v>
      </c>
      <c r="I60">
        <v>3.3427946623822908</v>
      </c>
      <c r="J60" s="2"/>
      <c r="K60" s="2" t="s">
        <v>146</v>
      </c>
      <c r="L60" s="2">
        <f t="shared" ref="L60" si="293">IF(L57&lt;=$L$1, 1,0)</f>
        <v>1</v>
      </c>
      <c r="M60" s="2">
        <f t="shared" ref="M60" si="294">IF(M57&lt;=$M$1, 1,0)</f>
        <v>1</v>
      </c>
      <c r="N60" s="2">
        <f t="shared" ref="N60" si="295">IF(N57&lt;=$N$1, 1,0)</f>
        <v>0</v>
      </c>
      <c r="O60" s="2">
        <f t="shared" ref="O60" si="296">IF(O57&lt;=$O$1, 1,0)</f>
        <v>0</v>
      </c>
      <c r="P60" s="2"/>
      <c r="Q60" s="2" t="s">
        <v>147</v>
      </c>
      <c r="R60" s="2"/>
      <c r="S60" s="2"/>
      <c r="T60" s="2"/>
      <c r="U60" s="2">
        <f t="shared" ref="U60" si="297">R59+S59+T59+U59</f>
        <v>6</v>
      </c>
      <c r="V60" s="5"/>
      <c r="W60" s="5"/>
      <c r="X60" s="5" t="s">
        <v>146</v>
      </c>
      <c r="Y60" s="5">
        <f t="shared" ref="Y60" ca="1" si="298">IF(L57&lt;=$Y$1, 1,0)</f>
        <v>0</v>
      </c>
      <c r="Z60" s="5">
        <f t="shared" ref="Z60" ca="1" si="299">IF(M57&lt;=$Z$1, 1,0)</f>
        <v>0</v>
      </c>
      <c r="AA60" s="5">
        <f t="shared" ref="AA60" ca="1" si="300">IF(N57&lt;=$AA$1, 1,0)</f>
        <v>0</v>
      </c>
      <c r="AB60" s="5">
        <f t="shared" ref="AB60" ca="1" si="301">IF(O57&lt;=$AB$1, 1,0)</f>
        <v>0</v>
      </c>
      <c r="AC60" s="5"/>
      <c r="AD60" s="5" t="s">
        <v>147</v>
      </c>
      <c r="AE60" s="5"/>
      <c r="AF60" s="5"/>
      <c r="AG60" s="5"/>
      <c r="AH60" s="5">
        <f t="shared" ref="AH60" ca="1" si="302">AE59+AF59+AG59+AH59</f>
        <v>0</v>
      </c>
      <c r="AL60">
        <f t="shared" ca="1" si="0"/>
        <v>-6.25E-2</v>
      </c>
      <c r="AM60">
        <f t="shared" ca="1" si="1"/>
        <v>9.6516776991554351E-2</v>
      </c>
      <c r="AN60">
        <f t="shared" ca="1" si="2"/>
        <v>0.37211075205301841</v>
      </c>
      <c r="AO60">
        <f t="shared" ca="1" si="3"/>
        <v>0.27952288996829394</v>
      </c>
      <c r="AQ60">
        <f t="shared" ca="1" si="4"/>
        <v>6</v>
      </c>
      <c r="AR60">
        <f t="shared" ca="1" si="5"/>
        <v>0</v>
      </c>
      <c r="BD60">
        <f t="shared" ca="1" si="6"/>
        <v>216047</v>
      </c>
      <c r="BE60" t="str">
        <f t="shared" ca="1" si="7"/>
        <v>Saint Charles Borromeo Seminary-Overbrook</v>
      </c>
      <c r="BF60">
        <f t="shared" ca="1" si="8"/>
        <v>2</v>
      </c>
      <c r="BG60">
        <f t="shared" ca="1" si="9"/>
        <v>0</v>
      </c>
      <c r="BH60">
        <f t="shared" ca="1" si="10"/>
        <v>0</v>
      </c>
      <c r="BI60">
        <f t="shared" ca="1" si="11"/>
        <v>0</v>
      </c>
      <c r="BJ60">
        <f t="shared" ca="1" si="12"/>
        <v>2</v>
      </c>
    </row>
    <row r="61" spans="1:62" ht="16">
      <c r="A61" s="1">
        <v>56</v>
      </c>
      <c r="B61">
        <v>211352</v>
      </c>
      <c r="C61">
        <v>8</v>
      </c>
      <c r="D61" t="s">
        <v>8</v>
      </c>
      <c r="E61" t="s">
        <v>23</v>
      </c>
      <c r="F61">
        <v>365</v>
      </c>
      <c r="G61">
        <v>0.76417233560090703</v>
      </c>
      <c r="H61">
        <v>12675.531500602479</v>
      </c>
      <c r="I61">
        <v>0.77203378742511075</v>
      </c>
      <c r="J61" s="2"/>
      <c r="K61" s="2" t="s">
        <v>97</v>
      </c>
      <c r="L61" s="3">
        <f t="shared" ref="L61" si="303" xml:space="preserve"> (F61 - F68) / F68</f>
        <v>-4.9479166666666664E-2</v>
      </c>
      <c r="M61" s="3">
        <f t="shared" ref="M61" si="304" xml:space="preserve"> (G61 - G68) / G68</f>
        <v>3.3880218754168398E-2</v>
      </c>
      <c r="N61" s="3">
        <f t="shared" ref="N61" si="305" xml:space="preserve"> (H61 - H68) / H68</f>
        <v>3.6348415782799993E-2</v>
      </c>
      <c r="O61" s="3">
        <f t="shared" ref="O61" si="306" xml:space="preserve"> (I61 - I68) / I68</f>
        <v>2.1532949242935118</v>
      </c>
      <c r="P61" s="2"/>
      <c r="Q61" s="2"/>
      <c r="R61" s="2"/>
      <c r="S61" s="2"/>
      <c r="T61" s="2"/>
      <c r="U61" s="2"/>
      <c r="V61" s="5"/>
      <c r="W61" s="5"/>
      <c r="X61" s="5"/>
      <c r="Y61" s="6"/>
      <c r="Z61" s="5"/>
      <c r="AA61" s="5"/>
      <c r="AB61" s="5"/>
      <c r="AC61" s="5"/>
      <c r="AD61" s="5"/>
      <c r="AE61" s="5"/>
      <c r="AF61" s="5"/>
      <c r="AG61" s="5"/>
      <c r="AH61" s="5"/>
      <c r="AL61">
        <f t="shared" ca="1" si="0"/>
        <v>-0.10398050365556458</v>
      </c>
      <c r="AM61">
        <f t="shared" ca="1" si="1"/>
        <v>-1.0602053994219251E-2</v>
      </c>
      <c r="AN61">
        <f t="shared" ca="1" si="2"/>
        <v>0.10174554914423818</v>
      </c>
      <c r="AO61">
        <f t="shared" ca="1" si="3"/>
        <v>0.78315620423468923</v>
      </c>
      <c r="AQ61">
        <f t="shared" ca="1" si="4"/>
        <v>6</v>
      </c>
      <c r="AR61">
        <f t="shared" ca="1" si="5"/>
        <v>0</v>
      </c>
      <c r="BD61">
        <f t="shared" ca="1" si="6"/>
        <v>215743</v>
      </c>
      <c r="BE61" t="str">
        <f t="shared" ca="1" si="7"/>
        <v>Saint Francis University</v>
      </c>
      <c r="BF61">
        <f t="shared" ca="1" si="8"/>
        <v>0</v>
      </c>
      <c r="BG61">
        <f t="shared" ca="1" si="9"/>
        <v>0</v>
      </c>
      <c r="BH61">
        <f t="shared" ca="1" si="10"/>
        <v>0</v>
      </c>
      <c r="BI61">
        <f t="shared" ca="1" si="11"/>
        <v>0</v>
      </c>
      <c r="BJ61">
        <f t="shared" ca="1" si="12"/>
        <v>0</v>
      </c>
    </row>
    <row r="62" spans="1:62" ht="16">
      <c r="A62" s="1">
        <v>57</v>
      </c>
      <c r="B62">
        <v>211352</v>
      </c>
      <c r="C62">
        <v>7</v>
      </c>
      <c r="D62" t="s">
        <v>10</v>
      </c>
      <c r="E62" t="s">
        <v>23</v>
      </c>
      <c r="F62">
        <v>442</v>
      </c>
      <c r="G62">
        <v>0.71138211382113825</v>
      </c>
      <c r="H62">
        <v>13217.189945595541</v>
      </c>
      <c r="I62">
        <v>0.81538537231530228</v>
      </c>
      <c r="J62" s="2"/>
      <c r="K62" s="2" t="s">
        <v>96</v>
      </c>
      <c r="L62" s="2">
        <f t="shared" ref="L62" si="307" xml:space="preserve"> SLOPE(F61:F68, $C61:$C68)</f>
        <v>11.392857142857142</v>
      </c>
      <c r="M62" s="2">
        <f t="shared" ref="M62" si="308" xml:space="preserve"> SLOPE(G61:G68, $C61:$C68)</f>
        <v>-1.7603769758214964E-3</v>
      </c>
      <c r="N62" s="2">
        <f t="shared" ref="N62" si="309" xml:space="preserve"> SLOPE(H61:H68, $C61:$C68)</f>
        <v>46.324759893113466</v>
      </c>
      <c r="O62" s="2">
        <f t="shared" ref="O62" si="310" xml:space="preserve"> SLOPE(I61:I68, $C61:$C68)</f>
        <v>4.6263919495184207E-2</v>
      </c>
      <c r="P62" s="2"/>
      <c r="Q62" s="2"/>
      <c r="R62" s="2"/>
      <c r="S62" s="2"/>
      <c r="T62" s="2"/>
      <c r="U62" s="2"/>
      <c r="V62" s="5"/>
      <c r="W62" s="5"/>
      <c r="X62" s="5"/>
      <c r="Y62" s="6"/>
      <c r="Z62" s="5"/>
      <c r="AA62" s="5"/>
      <c r="AB62" s="5"/>
      <c r="AC62" s="5"/>
      <c r="AD62" s="5"/>
      <c r="AE62" s="5"/>
      <c r="AF62" s="5"/>
      <c r="AG62" s="5"/>
      <c r="AH62" s="5"/>
      <c r="AL62">
        <f t="shared" ca="1" si="0"/>
        <v>5.8997050147492625E-2</v>
      </c>
      <c r="AM62">
        <f t="shared" ca="1" si="1"/>
        <v>1.5576662537039202E-3</v>
      </c>
      <c r="AN62">
        <f t="shared" ca="1" si="2"/>
        <v>3.2939177480007194E-2</v>
      </c>
      <c r="AO62">
        <f t="shared" ca="1" si="3"/>
        <v>0.40795823028679468</v>
      </c>
      <c r="AQ62">
        <f t="shared" ca="1" si="4"/>
        <v>5</v>
      </c>
      <c r="AR62">
        <f t="shared" ca="1" si="5"/>
        <v>0</v>
      </c>
      <c r="BD62">
        <f t="shared" ca="1" si="6"/>
        <v>215770</v>
      </c>
      <c r="BE62" t="str">
        <f t="shared" ca="1" si="7"/>
        <v>Saint Joseph's University</v>
      </c>
      <c r="BF62">
        <f t="shared" ca="1" si="8"/>
        <v>0</v>
      </c>
      <c r="BG62">
        <f t="shared" ca="1" si="9"/>
        <v>0</v>
      </c>
      <c r="BH62">
        <f t="shared" ca="1" si="10"/>
        <v>0</v>
      </c>
      <c r="BI62">
        <f t="shared" ca="1" si="11"/>
        <v>0</v>
      </c>
      <c r="BJ62">
        <f t="shared" ca="1" si="12"/>
        <v>0</v>
      </c>
    </row>
    <row r="63" spans="1:62" ht="16">
      <c r="A63" s="1">
        <v>58</v>
      </c>
      <c r="B63">
        <v>211352</v>
      </c>
      <c r="C63">
        <v>6</v>
      </c>
      <c r="D63" t="s">
        <v>11</v>
      </c>
      <c r="E63" t="s">
        <v>23</v>
      </c>
      <c r="F63">
        <v>494</v>
      </c>
      <c r="G63">
        <v>0.68191268191268195</v>
      </c>
      <c r="H63">
        <v>14707.658591228261</v>
      </c>
      <c r="I63">
        <v>0.84819517517462539</v>
      </c>
      <c r="J63" s="2"/>
      <c r="K63" s="2" t="s">
        <v>98</v>
      </c>
      <c r="L63" s="2">
        <f t="shared" ref="L63" si="311" xml:space="preserve"> INTERCEPT(F61:F68,$C61:$C68)</f>
        <v>356.10714285714289</v>
      </c>
      <c r="M63" s="2">
        <f t="shared" ref="M63" si="312" xml:space="preserve"> INTERCEPT(G61:G68,$C61:$C68)</f>
        <v>0.73656506649979137</v>
      </c>
      <c r="N63" s="2">
        <f t="shared" ref="N63" si="313" xml:space="preserve"> INTERCEPT(H61:H68,$C61:$C68)</f>
        <v>13411.68106354337</v>
      </c>
      <c r="O63" s="2">
        <f t="shared" ref="O63" si="314" xml:space="preserve"> INTERCEPT(I61:I68,$C61:$C68)</f>
        <v>0.53492221213460522</v>
      </c>
      <c r="P63" s="2"/>
      <c r="Q63" s="2"/>
      <c r="R63" s="2"/>
      <c r="S63" s="2"/>
      <c r="T63" s="2"/>
      <c r="U63" s="2"/>
      <c r="V63" s="5"/>
      <c r="W63" s="5"/>
      <c r="X63" s="5"/>
      <c r="Y63" s="6"/>
      <c r="Z63" s="5"/>
      <c r="AA63" s="5"/>
      <c r="AB63" s="5"/>
      <c r="AC63" s="5"/>
      <c r="AD63" s="5"/>
      <c r="AE63" s="5"/>
      <c r="AF63" s="5"/>
      <c r="AG63" s="5"/>
      <c r="AH63" s="5"/>
      <c r="AL63">
        <f t="shared" ca="1" si="0"/>
        <v>0.14409221902017291</v>
      </c>
      <c r="AM63">
        <f t="shared" ca="1" si="1"/>
        <v>5.035151054531682E-3</v>
      </c>
      <c r="AN63">
        <f t="shared" ca="1" si="2"/>
        <v>8.0223837274013318E-2</v>
      </c>
      <c r="AO63">
        <f t="shared" ca="1" si="3"/>
        <v>0.13701676447693814</v>
      </c>
      <c r="AQ63">
        <f t="shared" ca="1" si="4"/>
        <v>5</v>
      </c>
      <c r="AR63">
        <f t="shared" ca="1" si="5"/>
        <v>0</v>
      </c>
      <c r="BD63">
        <f t="shared" ca="1" si="6"/>
        <v>215798</v>
      </c>
      <c r="BE63" t="str">
        <f t="shared" ca="1" si="7"/>
        <v>Saint Vincent College</v>
      </c>
      <c r="BF63">
        <f t="shared" ca="1" si="8"/>
        <v>0</v>
      </c>
      <c r="BG63">
        <f t="shared" ca="1" si="9"/>
        <v>0</v>
      </c>
      <c r="BH63">
        <f t="shared" ca="1" si="10"/>
        <v>0</v>
      </c>
      <c r="BI63">
        <f t="shared" ca="1" si="11"/>
        <v>0</v>
      </c>
      <c r="BJ63">
        <f t="shared" ca="1" si="12"/>
        <v>0</v>
      </c>
    </row>
    <row r="64" spans="1:62" ht="16">
      <c r="A64" s="1">
        <v>59</v>
      </c>
      <c r="B64">
        <v>211352</v>
      </c>
      <c r="C64">
        <v>5</v>
      </c>
      <c r="D64" t="s">
        <v>12</v>
      </c>
      <c r="E64" t="s">
        <v>23</v>
      </c>
      <c r="F64">
        <v>486</v>
      </c>
      <c r="G64">
        <v>0.6964285714285714</v>
      </c>
      <c r="H64">
        <v>14620.615440779469</v>
      </c>
      <c r="I64">
        <v>0.7962956926084902</v>
      </c>
      <c r="J64" s="2"/>
      <c r="K64" s="2" t="s">
        <v>104</v>
      </c>
      <c r="L64" s="2">
        <f t="shared" ref="L64" si="315" xml:space="preserve"> L63 + (11*L62)</f>
        <v>481.42857142857144</v>
      </c>
      <c r="M64" s="2">
        <f t="shared" ref="M64" si="316" xml:space="preserve"> M63 + (11*M62)</f>
        <v>0.71720091976575495</v>
      </c>
      <c r="N64" s="2">
        <f t="shared" ref="N64" si="317" xml:space="preserve"> N63 + (11*N62)</f>
        <v>13921.253422367619</v>
      </c>
      <c r="O64" s="2">
        <f t="shared" ref="O64" si="318" xml:space="preserve"> O63 + (11*O62)</f>
        <v>1.0438253265816315</v>
      </c>
      <c r="P64" s="2"/>
      <c r="Q64" s="2"/>
      <c r="R64" s="2"/>
      <c r="S64" s="2"/>
      <c r="T64" s="2"/>
      <c r="U64" s="2"/>
      <c r="V64" s="5"/>
      <c r="W64" s="5"/>
      <c r="X64" s="5"/>
      <c r="Y64" s="6"/>
      <c r="Z64" s="5"/>
      <c r="AA64" s="5"/>
      <c r="AB64" s="5"/>
      <c r="AC64" s="5"/>
      <c r="AD64" s="5"/>
      <c r="AE64" s="5"/>
      <c r="AF64" s="5"/>
      <c r="AG64" s="5"/>
      <c r="AH64" s="5"/>
      <c r="AL64">
        <f t="shared" ca="1" si="0"/>
        <v>-1.7432646592709985E-2</v>
      </c>
      <c r="AM64">
        <f t="shared" ca="1" si="1"/>
        <v>3.9349411032539125E-2</v>
      </c>
      <c r="AN64">
        <f t="shared" ca="1" si="2"/>
        <v>-3.068530489799038E-2</v>
      </c>
      <c r="AO64">
        <f t="shared" ca="1" si="3"/>
        <v>0.21345116378476894</v>
      </c>
      <c r="AQ64">
        <f t="shared" ca="1" si="4"/>
        <v>6</v>
      </c>
      <c r="AR64">
        <f t="shared" ca="1" si="5"/>
        <v>2</v>
      </c>
      <c r="BD64">
        <f t="shared" ca="1" si="6"/>
        <v>215947</v>
      </c>
      <c r="BE64" t="str">
        <f t="shared" ca="1" si="7"/>
        <v>Seton Hill University</v>
      </c>
      <c r="BF64">
        <f t="shared" ca="1" si="8"/>
        <v>0</v>
      </c>
      <c r="BG64">
        <f t="shared" ca="1" si="9"/>
        <v>0</v>
      </c>
      <c r="BH64">
        <f t="shared" ca="1" si="10"/>
        <v>0</v>
      </c>
      <c r="BI64">
        <f t="shared" ca="1" si="11"/>
        <v>0</v>
      </c>
      <c r="BJ64">
        <f t="shared" ca="1" si="12"/>
        <v>0</v>
      </c>
    </row>
    <row r="65" spans="1:62" ht="16">
      <c r="A65" s="1">
        <v>60</v>
      </c>
      <c r="B65">
        <v>211352</v>
      </c>
      <c r="C65">
        <v>4</v>
      </c>
      <c r="D65" t="s">
        <v>13</v>
      </c>
      <c r="E65" t="s">
        <v>23</v>
      </c>
      <c r="F65">
        <v>392</v>
      </c>
      <c r="G65">
        <v>0.75510204081632648</v>
      </c>
      <c r="H65">
        <v>14118.023508857939</v>
      </c>
      <c r="I65">
        <v>0.83224845718845042</v>
      </c>
      <c r="J65" s="2"/>
      <c r="K65" s="2" t="s">
        <v>99</v>
      </c>
      <c r="L65" s="2">
        <f t="shared" ref="L65" si="319" xml:space="preserve"> (L64 - F68) / F68</f>
        <v>0.25372023809523814</v>
      </c>
      <c r="M65" s="2">
        <f t="shared" ref="M65" si="320" xml:space="preserve"> (M64 - G68) / G68</f>
        <v>-2.9669343846331471E-2</v>
      </c>
      <c r="N65" s="2">
        <f t="shared" ref="N65" si="321" xml:space="preserve"> (N64 - H68) / H68</f>
        <v>0.13819834137099687</v>
      </c>
      <c r="O65" s="2">
        <f t="shared" ref="O65" si="322" xml:space="preserve"> (O64 - I68) / I68</f>
        <v>3.2634003301029866</v>
      </c>
      <c r="P65" s="2"/>
      <c r="Q65" s="2"/>
      <c r="R65" s="2"/>
      <c r="S65" s="2"/>
      <c r="T65" s="2"/>
      <c r="U65" s="2"/>
      <c r="V65" s="5"/>
      <c r="W65" s="5"/>
      <c r="X65" s="5"/>
      <c r="Y65" s="6"/>
      <c r="Z65" s="5"/>
      <c r="AA65" s="5"/>
      <c r="AB65" s="5"/>
      <c r="AC65" s="5"/>
      <c r="AD65" s="5"/>
      <c r="AE65" s="5"/>
      <c r="AF65" s="5"/>
      <c r="AG65" s="5"/>
      <c r="AH65" s="5"/>
      <c r="AL65">
        <f t="shared" ca="1" si="0"/>
        <v>0.10317460317460317</v>
      </c>
      <c r="AM65">
        <f t="shared" ca="1" si="1"/>
        <v>6.9565217391304394E-3</v>
      </c>
      <c r="AN65">
        <f t="shared" ca="1" si="2"/>
        <v>9.8993544418510132E-2</v>
      </c>
      <c r="AO65">
        <f t="shared" ca="1" si="3"/>
        <v>-1.2375032459577474E-2</v>
      </c>
      <c r="AQ65">
        <f t="shared" ca="1" si="4"/>
        <v>8</v>
      </c>
      <c r="AR65">
        <f t="shared" ca="1" si="5"/>
        <v>2</v>
      </c>
      <c r="BD65">
        <f t="shared" ca="1" si="6"/>
        <v>216278</v>
      </c>
      <c r="BE65" t="str">
        <f t="shared" ca="1" si="7"/>
        <v>Susquehanna University</v>
      </c>
      <c r="BF65">
        <f t="shared" ca="1" si="8"/>
        <v>0</v>
      </c>
      <c r="BG65">
        <f t="shared" ca="1" si="9"/>
        <v>0</v>
      </c>
      <c r="BH65">
        <f t="shared" ca="1" si="10"/>
        <v>2</v>
      </c>
      <c r="BI65">
        <f t="shared" ca="1" si="11"/>
        <v>0</v>
      </c>
      <c r="BJ65">
        <f t="shared" ca="1" si="12"/>
        <v>2</v>
      </c>
    </row>
    <row r="66" spans="1:62" ht="16">
      <c r="A66" s="1">
        <v>61</v>
      </c>
      <c r="B66">
        <v>211352</v>
      </c>
      <c r="C66">
        <v>3</v>
      </c>
      <c r="D66" t="s">
        <v>14</v>
      </c>
      <c r="E66" t="s">
        <v>23</v>
      </c>
      <c r="F66">
        <v>392</v>
      </c>
      <c r="G66">
        <v>0.76897689768976896</v>
      </c>
      <c r="H66">
        <v>13511.77877979203</v>
      </c>
      <c r="I66">
        <v>0.89482133002954267</v>
      </c>
      <c r="J66" s="2"/>
      <c r="K66" s="2" t="s">
        <v>144</v>
      </c>
      <c r="L66" s="2">
        <f t="shared" ref="L66" si="323">IF(L61&lt;=$L$1,1,0)</f>
        <v>1</v>
      </c>
      <c r="M66" s="2">
        <f t="shared" ref="M66" si="324">IF(M61&lt;=$M$1,1,0)</f>
        <v>1</v>
      </c>
      <c r="N66" s="2">
        <f t="shared" ref="N66" si="325">IF(N61&lt;=$N$1,1,0)</f>
        <v>0</v>
      </c>
      <c r="O66" s="2">
        <f t="shared" ref="O66" si="326">IF(O61&lt;=$O$1,1,0)</f>
        <v>0</v>
      </c>
      <c r="P66" s="2"/>
      <c r="Q66" s="2"/>
      <c r="R66" s="2"/>
      <c r="S66" s="2"/>
      <c r="T66" s="2"/>
      <c r="U66" s="2"/>
      <c r="V66" s="5"/>
      <c r="W66" s="5"/>
      <c r="X66" s="5" t="s">
        <v>144</v>
      </c>
      <c r="Y66" s="5">
        <f t="shared" ref="Y66" ca="1" si="327">IF(L61&lt;=$Y$1,1,0)</f>
        <v>0</v>
      </c>
      <c r="Z66" s="5">
        <f t="shared" ref="Z66" ca="1" si="328">IF(M61&lt;=$Z$1,1,0)</f>
        <v>0</v>
      </c>
      <c r="AA66" s="5">
        <f t="shared" ref="AA66" ca="1" si="329">IF(N61&lt;=$AA$1,1,0)</f>
        <v>0</v>
      </c>
      <c r="AB66" s="5">
        <f t="shared" ref="AB66" ca="1" si="330">IF(O61&lt;=$AB$1,1,0)</f>
        <v>0</v>
      </c>
      <c r="AC66" s="5"/>
      <c r="AD66" s="5"/>
      <c r="AE66" s="5"/>
      <c r="AF66" s="5"/>
      <c r="AG66" s="5"/>
      <c r="AH66" s="5"/>
      <c r="AL66">
        <f t="shared" ref="AL66:AL80" ca="1" si="331">OFFSET($L$5,(ROW(AL66)-1)*8,0)</f>
        <v>-3.8369304556354913E-2</v>
      </c>
      <c r="AM66">
        <f t="shared" ref="AM66:AM80" ca="1" si="332">OFFSET($M$5,(ROW(AM66)-1)*8,0)</f>
        <v>5.7271002242542115E-4</v>
      </c>
      <c r="AN66">
        <f t="shared" ref="AN66:AN80" ca="1" si="333">OFFSET($N$5,(ROW(AN66)-1)*8,0)</f>
        <v>0.35759527930353124</v>
      </c>
      <c r="AO66">
        <f t="shared" ref="AO66:AO80" ca="1" si="334">OFFSET($O$5,(ROW(AO66)-1)*8,0)</f>
        <v>0.30504369065843795</v>
      </c>
      <c r="AQ66">
        <f t="shared" ref="AQ66:AQ80" ca="1" si="335">OFFSET($U$12,(ROW(AQ66)-1)*8,0)</f>
        <v>6</v>
      </c>
      <c r="AR66">
        <f t="shared" ref="AR66:AR80" ca="1" si="336">OFFSET($AH$12,(ROW(AR66)-1)*8,0)</f>
        <v>0</v>
      </c>
      <c r="BD66">
        <f t="shared" ca="1" si="6"/>
        <v>216287</v>
      </c>
      <c r="BE66" t="str">
        <f t="shared" ca="1" si="7"/>
        <v>Swarthmore College</v>
      </c>
      <c r="BF66">
        <f t="shared" ca="1" si="8"/>
        <v>0</v>
      </c>
      <c r="BG66">
        <f t="shared" ca="1" si="9"/>
        <v>0</v>
      </c>
      <c r="BH66">
        <f t="shared" ca="1" si="10"/>
        <v>0</v>
      </c>
      <c r="BI66">
        <f t="shared" ca="1" si="11"/>
        <v>2</v>
      </c>
      <c r="BJ66">
        <f t="shared" ca="1" si="12"/>
        <v>2</v>
      </c>
    </row>
    <row r="67" spans="1:62" ht="16">
      <c r="A67" s="1">
        <v>62</v>
      </c>
      <c r="B67">
        <v>211352</v>
      </c>
      <c r="C67">
        <v>2</v>
      </c>
      <c r="D67" t="s">
        <v>15</v>
      </c>
      <c r="E67" t="s">
        <v>23</v>
      </c>
      <c r="F67">
        <v>304</v>
      </c>
      <c r="G67">
        <v>0.7120418848167539</v>
      </c>
      <c r="H67">
        <v>13879.386458049779</v>
      </c>
      <c r="I67">
        <v>0.74106499116077862</v>
      </c>
      <c r="J67" s="2"/>
      <c r="K67" s="2" t="s">
        <v>145</v>
      </c>
      <c r="L67" s="2">
        <f t="shared" ref="L67" si="337">IF(L61&lt;=$L$2, 1, 0)</f>
        <v>1</v>
      </c>
      <c r="M67" s="2">
        <f t="shared" ref="M67" si="338">IF(M61&lt;=$M$2, 1, 0)</f>
        <v>1</v>
      </c>
      <c r="N67" s="2">
        <f t="shared" ref="N67" si="339">IF(N61&lt;=$N$2, 1, 0)</f>
        <v>0</v>
      </c>
      <c r="O67" s="2">
        <f t="shared" ref="O67" si="340">IF(O61&lt;=$O$2, 1, 0)</f>
        <v>0</v>
      </c>
      <c r="P67" s="2"/>
      <c r="Q67" s="2" t="s">
        <v>148</v>
      </c>
      <c r="R67" s="2">
        <f t="shared" ref="R67" si="341" xml:space="preserve"> L66+L67+L68</f>
        <v>2</v>
      </c>
      <c r="S67" s="2">
        <f t="shared" ref="S67" si="342">M66+M67+M68</f>
        <v>3</v>
      </c>
      <c r="T67" s="2">
        <f t="shared" ref="T67" si="343">N66+N67+N68</f>
        <v>0</v>
      </c>
      <c r="U67" s="2">
        <f t="shared" ref="U67" si="344">O66+O67+O68</f>
        <v>0</v>
      </c>
      <c r="V67" s="5"/>
      <c r="W67" s="5"/>
      <c r="X67" s="5" t="s">
        <v>145</v>
      </c>
      <c r="Y67" s="5">
        <f t="shared" ref="Y67" ca="1" si="345">IF(L61&lt;=$Y$2, 1, 0)</f>
        <v>0</v>
      </c>
      <c r="Z67" s="5">
        <f t="shared" ref="Z67" ca="1" si="346">IF(M61&lt;=$Z$2, 1, 0)</f>
        <v>0</v>
      </c>
      <c r="AA67" s="5">
        <f t="shared" ref="AA67" ca="1" si="347">IF(N61&lt;=$AA$2, 1, 0)</f>
        <v>0</v>
      </c>
      <c r="AB67" s="5">
        <f t="shared" ref="AB67" ca="1" si="348">IF(O61&lt;=$AB$2, 1, 0)</f>
        <v>0</v>
      </c>
      <c r="AC67" s="5"/>
      <c r="AD67" s="5" t="s">
        <v>148</v>
      </c>
      <c r="AE67" s="5">
        <f t="shared" ref="AE67" ca="1" si="349" xml:space="preserve"> Y66+Y67+Y68</f>
        <v>0</v>
      </c>
      <c r="AF67" s="5">
        <f t="shared" ref="AF67" ca="1" si="350">Z66+Z67+Z68</f>
        <v>0</v>
      </c>
      <c r="AG67" s="5">
        <f t="shared" ref="AG67" ca="1" si="351">AA66+AA67+AA68</f>
        <v>0</v>
      </c>
      <c r="AH67" s="5">
        <f t="shared" ref="AH67" ca="1" si="352">AB66+AB67+AB68</f>
        <v>0</v>
      </c>
      <c r="AL67">
        <f t="shared" ca="1" si="331"/>
        <v>-0.16778523489932887</v>
      </c>
      <c r="AM67">
        <f t="shared" ca="1" si="332"/>
        <v>-6.306779661016948E-2</v>
      </c>
      <c r="AN67">
        <f t="shared" ca="1" si="333"/>
        <v>-1.8533142584721954E-2</v>
      </c>
      <c r="AO67">
        <f t="shared" ca="1" si="334"/>
        <v>0.45466406243658086</v>
      </c>
      <c r="AQ67">
        <f t="shared" ca="1" si="335"/>
        <v>6</v>
      </c>
      <c r="AR67">
        <f t="shared" ca="1" si="336"/>
        <v>4</v>
      </c>
      <c r="BD67">
        <f t="shared" ref="BD67:BD81" ca="1" si="353">OFFSET($B$5,(ROW(BF67)-2)*8,0)</f>
        <v>215105</v>
      </c>
      <c r="BE67" t="str">
        <f t="shared" ref="BE67:BE81" ca="1" si="354">OFFSET($E$5,(ROW(BJ67)-2)*8,0)</f>
        <v>The University of the Arts</v>
      </c>
      <c r="BF67">
        <f t="shared" ref="BF67:BF81" ca="1" si="355">OFFSET($AE$11,(ROW(BF67)-2)*8,0)</f>
        <v>0</v>
      </c>
      <c r="BG67">
        <f t="shared" ref="BG67:BG83" ca="1" si="356">OFFSET($AF$11,(ROW(BG67)-2)*8,0)</f>
        <v>0</v>
      </c>
      <c r="BH67">
        <f t="shared" ref="BH67:BH81" ca="1" si="357">OFFSET($AG$11,(ROW(BH67)-2)*8,0)</f>
        <v>0</v>
      </c>
      <c r="BI67">
        <f t="shared" ref="BI67:BI81" ca="1" si="358">OFFSET($AH$11,(ROW(BJ67)-2)*8,0)</f>
        <v>0</v>
      </c>
      <c r="BJ67">
        <f t="shared" ref="BJ67:BJ81" ca="1" si="359">OFFSET($AH$12,(ROW(BJ67)-2)*8,0)</f>
        <v>0</v>
      </c>
    </row>
    <row r="68" spans="1:62" ht="16">
      <c r="A68" s="1">
        <v>63</v>
      </c>
      <c r="B68">
        <v>211352</v>
      </c>
      <c r="C68">
        <v>1</v>
      </c>
      <c r="D68" t="s">
        <v>16</v>
      </c>
      <c r="E68" t="s">
        <v>23</v>
      </c>
      <c r="F68">
        <v>384</v>
      </c>
      <c r="G68">
        <v>0.73913043478260865</v>
      </c>
      <c r="H68">
        <v>12230.955639593551</v>
      </c>
      <c r="I68">
        <v>0.24483399300117259</v>
      </c>
      <c r="J68" s="2"/>
      <c r="K68" s="2" t="s">
        <v>146</v>
      </c>
      <c r="L68" s="2">
        <f t="shared" ref="L68" si="360">IF(L65&lt;=$L$1, 1,0)</f>
        <v>0</v>
      </c>
      <c r="M68" s="2">
        <f t="shared" ref="M68" si="361">IF(M65&lt;=$M$1, 1,0)</f>
        <v>1</v>
      </c>
      <c r="N68" s="2">
        <f t="shared" ref="N68" si="362">IF(N65&lt;=$N$1, 1,0)</f>
        <v>0</v>
      </c>
      <c r="O68" s="2">
        <f t="shared" ref="O68" si="363">IF(O65&lt;=$O$1, 1,0)</f>
        <v>0</v>
      </c>
      <c r="P68" s="2"/>
      <c r="Q68" s="2" t="s">
        <v>147</v>
      </c>
      <c r="R68" s="2"/>
      <c r="S68" s="2"/>
      <c r="T68" s="2"/>
      <c r="U68" s="2">
        <f t="shared" ref="U68" si="364">R67+S67+T67+U67</f>
        <v>5</v>
      </c>
      <c r="V68" s="5"/>
      <c r="W68" s="5"/>
      <c r="X68" s="5" t="s">
        <v>146</v>
      </c>
      <c r="Y68" s="5">
        <f t="shared" ref="Y68" ca="1" si="365">IF(L65&lt;=$Y$1, 1,0)</f>
        <v>0</v>
      </c>
      <c r="Z68" s="5">
        <f t="shared" ref="Z68" ca="1" si="366">IF(M65&lt;=$Z$1, 1,0)</f>
        <v>0</v>
      </c>
      <c r="AA68" s="5">
        <f t="shared" ref="AA68" ca="1" si="367">IF(N65&lt;=$AA$1, 1,0)</f>
        <v>0</v>
      </c>
      <c r="AB68" s="5">
        <f t="shared" ref="AB68" ca="1" si="368">IF(O65&lt;=$AB$1, 1,0)</f>
        <v>0</v>
      </c>
      <c r="AC68" s="5"/>
      <c r="AD68" s="5" t="s">
        <v>147</v>
      </c>
      <c r="AE68" s="5"/>
      <c r="AF68" s="5"/>
      <c r="AG68" s="5"/>
      <c r="AH68" s="5">
        <f t="shared" ref="AH68" ca="1" si="369">AE67+AF67+AG67+AH67</f>
        <v>0</v>
      </c>
      <c r="AL68">
        <f t="shared" ca="1" si="331"/>
        <v>-2.6498165511618425E-2</v>
      </c>
      <c r="AM68">
        <f t="shared" ca="1" si="332"/>
        <v>-3.621751622149889E-4</v>
      </c>
      <c r="AN68">
        <f t="shared" ca="1" si="333"/>
        <v>0.46465610843580385</v>
      </c>
      <c r="AO68">
        <f t="shared" ca="1" si="334"/>
        <v>0.21158336087404853</v>
      </c>
      <c r="AQ68">
        <f t="shared" ca="1" si="335"/>
        <v>6</v>
      </c>
      <c r="AR68">
        <f t="shared" ca="1" si="336"/>
        <v>0</v>
      </c>
      <c r="BD68">
        <f t="shared" ca="1" si="353"/>
        <v>216357</v>
      </c>
      <c r="BE68" t="str">
        <f t="shared" ca="1" si="354"/>
        <v>Thiel College</v>
      </c>
      <c r="BF68">
        <f t="shared" ca="1" si="355"/>
        <v>1</v>
      </c>
      <c r="BG68">
        <f t="shared" ca="1" si="356"/>
        <v>2</v>
      </c>
      <c r="BH68">
        <f t="shared" ca="1" si="357"/>
        <v>1</v>
      </c>
      <c r="BI68">
        <f t="shared" ca="1" si="358"/>
        <v>0</v>
      </c>
      <c r="BJ68">
        <f t="shared" ca="1" si="359"/>
        <v>4</v>
      </c>
    </row>
    <row r="69" spans="1:62" ht="16">
      <c r="A69" s="1">
        <v>64</v>
      </c>
      <c r="B69">
        <v>215114</v>
      </c>
      <c r="C69">
        <v>8</v>
      </c>
      <c r="D69" t="s">
        <v>8</v>
      </c>
      <c r="E69" t="s">
        <v>24</v>
      </c>
      <c r="F69">
        <v>238</v>
      </c>
      <c r="G69">
        <v>0.83832335329341312</v>
      </c>
      <c r="H69">
        <v>15831.55203487154</v>
      </c>
      <c r="I69">
        <v>0.50802120008233864</v>
      </c>
      <c r="J69" s="2"/>
      <c r="K69" s="2" t="s">
        <v>97</v>
      </c>
      <c r="L69" s="3">
        <f t="shared" ref="L69" si="370" xml:space="preserve"> (F69 - F76) / F76</f>
        <v>0.54545454545454541</v>
      </c>
      <c r="M69" s="3">
        <f t="shared" ref="M69" si="371" xml:space="preserve"> (G69 - G76) / G76</f>
        <v>0.11126584041219877</v>
      </c>
      <c r="N69" s="3">
        <f t="shared" ref="N69" si="372" xml:space="preserve"> (H69 - H76) / H76</f>
        <v>0.68515524945999662</v>
      </c>
      <c r="O69" s="3">
        <f t="shared" ref="O69" si="373" xml:space="preserve"> (I69 - I76) / I76</f>
        <v>9.6386882971247853E-2</v>
      </c>
      <c r="P69" s="2"/>
      <c r="Q69" s="2"/>
      <c r="R69" s="2"/>
      <c r="S69" s="2"/>
      <c r="T69" s="2"/>
      <c r="U69" s="2"/>
      <c r="V69" s="5"/>
      <c r="W69" s="5"/>
      <c r="X69" s="5"/>
      <c r="Y69" s="6"/>
      <c r="Z69" s="5"/>
      <c r="AA69" s="5"/>
      <c r="AB69" s="5"/>
      <c r="AC69" s="5"/>
      <c r="AD69" s="5"/>
      <c r="AE69" s="5"/>
      <c r="AF69" s="5"/>
      <c r="AG69" s="5"/>
      <c r="AH69" s="5"/>
      <c r="AL69">
        <f t="shared" ca="1" si="331"/>
        <v>3.6420395421436005E-2</v>
      </c>
      <c r="AM69">
        <f t="shared" ca="1" si="332"/>
        <v>1.8088632890560803E-2</v>
      </c>
      <c r="AN69">
        <f t="shared" ca="1" si="333"/>
        <v>0.18193463115648351</v>
      </c>
      <c r="AO69">
        <f t="shared" ca="1" si="334"/>
        <v>0.48335851983183109</v>
      </c>
      <c r="AQ69">
        <f t="shared" ca="1" si="335"/>
        <v>6</v>
      </c>
      <c r="AR69">
        <f t="shared" ca="1" si="336"/>
        <v>0</v>
      </c>
      <c r="BD69">
        <f t="shared" ca="1" si="353"/>
        <v>215062</v>
      </c>
      <c r="BE69" t="str">
        <f t="shared" ca="1" si="354"/>
        <v>University of Pennsylvania</v>
      </c>
      <c r="BF69">
        <f t="shared" ca="1" si="355"/>
        <v>0</v>
      </c>
      <c r="BG69">
        <f t="shared" ca="1" si="356"/>
        <v>0</v>
      </c>
      <c r="BH69">
        <f t="shared" ca="1" si="357"/>
        <v>0</v>
      </c>
      <c r="BI69">
        <f t="shared" ca="1" si="358"/>
        <v>0</v>
      </c>
      <c r="BJ69">
        <f t="shared" ca="1" si="359"/>
        <v>0</v>
      </c>
    </row>
    <row r="70" spans="1:62" ht="16">
      <c r="A70" s="1">
        <v>65</v>
      </c>
      <c r="B70">
        <v>215114</v>
      </c>
      <c r="C70">
        <v>7</v>
      </c>
      <c r="D70" t="s">
        <v>10</v>
      </c>
      <c r="E70" t="s">
        <v>24</v>
      </c>
      <c r="F70">
        <v>186</v>
      </c>
      <c r="G70">
        <v>0.8</v>
      </c>
      <c r="H70">
        <v>12494.547086998549</v>
      </c>
      <c r="I70">
        <v>0.538464268883599</v>
      </c>
      <c r="J70" s="2"/>
      <c r="K70" s="2" t="s">
        <v>96</v>
      </c>
      <c r="L70" s="2">
        <f t="shared" ref="L70" si="374" xml:space="preserve"> SLOPE(F69:F76, $C69:$C76)</f>
        <v>9.4523809523809526</v>
      </c>
      <c r="M70" s="2">
        <f t="shared" ref="M70" si="375" xml:space="preserve"> SLOPE(G69:G76, $C69:$C76)</f>
        <v>1.0536967013110507E-2</v>
      </c>
      <c r="N70" s="2">
        <f t="shared" ref="N70" si="376" xml:space="preserve"> SLOPE(H69:H76, $C69:$C76)</f>
        <v>811.70120128826068</v>
      </c>
      <c r="O70" s="2">
        <f t="shared" ref="O70" si="377" xml:space="preserve"> SLOPE(I69:I76, $C69:$C76)</f>
        <v>6.3938546297888513E-3</v>
      </c>
      <c r="P70" s="2"/>
      <c r="Q70" s="2"/>
      <c r="R70" s="2"/>
      <c r="S70" s="2"/>
      <c r="T70" s="2"/>
      <c r="U70" s="2"/>
      <c r="V70" s="5"/>
      <c r="W70" s="5"/>
      <c r="X70" s="5"/>
      <c r="Y70" s="6"/>
      <c r="Z70" s="5"/>
      <c r="AA70" s="5"/>
      <c r="AB70" s="5"/>
      <c r="AC70" s="5"/>
      <c r="AD70" s="5"/>
      <c r="AE70" s="5"/>
      <c r="AF70" s="5"/>
      <c r="AG70" s="5"/>
      <c r="AH70" s="5"/>
      <c r="AL70">
        <f t="shared" ca="1" si="331"/>
        <v>-0.11801242236024845</v>
      </c>
      <c r="AM70">
        <f t="shared" ca="1" si="332"/>
        <v>1.2973891478564358E-2</v>
      </c>
      <c r="AN70">
        <f t="shared" ca="1" si="333"/>
        <v>8.3343814471943788E-3</v>
      </c>
      <c r="AO70">
        <f t="shared" ca="1" si="334"/>
        <v>2.0103825556902575E-2</v>
      </c>
      <c r="AQ70">
        <f t="shared" ca="1" si="335"/>
        <v>6</v>
      </c>
      <c r="AR70">
        <f t="shared" ca="1" si="336"/>
        <v>2</v>
      </c>
      <c r="BD70">
        <f t="shared" ca="1" si="353"/>
        <v>215929</v>
      </c>
      <c r="BE70" t="str">
        <f t="shared" ca="1" si="354"/>
        <v>University of Scranton</v>
      </c>
      <c r="BF70">
        <f t="shared" ca="1" si="355"/>
        <v>0</v>
      </c>
      <c r="BG70">
        <f t="shared" ca="1" si="356"/>
        <v>0</v>
      </c>
      <c r="BH70">
        <f t="shared" ca="1" si="357"/>
        <v>0</v>
      </c>
      <c r="BI70">
        <f t="shared" ca="1" si="358"/>
        <v>0</v>
      </c>
      <c r="BJ70">
        <f t="shared" ca="1" si="359"/>
        <v>0</v>
      </c>
    </row>
    <row r="71" spans="1:62" ht="16">
      <c r="A71" s="1">
        <v>66</v>
      </c>
      <c r="B71">
        <v>215114</v>
      </c>
      <c r="C71">
        <v>6</v>
      </c>
      <c r="D71" t="s">
        <v>11</v>
      </c>
      <c r="E71" t="s">
        <v>24</v>
      </c>
      <c r="F71">
        <v>154</v>
      </c>
      <c r="G71">
        <v>0.75</v>
      </c>
      <c r="H71">
        <v>11211.09039784028</v>
      </c>
      <c r="I71">
        <v>0.54368807767175398</v>
      </c>
      <c r="J71" s="2"/>
      <c r="K71" s="2" t="s">
        <v>98</v>
      </c>
      <c r="L71" s="2">
        <f t="shared" ref="L71" si="378" xml:space="preserve"> INTERCEPT(F69:F76,$C69:$C76)</f>
        <v>124.71428571428572</v>
      </c>
      <c r="M71" s="2">
        <f t="shared" ref="M71" si="379" xml:space="preserve"> INTERCEPT(G69:G76,$C69:$C76)</f>
        <v>0.71138471475946585</v>
      </c>
      <c r="N71" s="2">
        <f t="shared" ref="N71" si="380" xml:space="preserve"> INTERCEPT(H69:H76,$C69:$C76)</f>
        <v>7242.8373826369389</v>
      </c>
      <c r="O71" s="2">
        <f t="shared" ref="O71" si="381" xml:space="preserve"> INTERCEPT(I69:I76,$C69:$C76)</f>
        <v>0.49149279770125981</v>
      </c>
      <c r="P71" s="2"/>
      <c r="Q71" s="2"/>
      <c r="R71" s="2"/>
      <c r="S71" s="2"/>
      <c r="T71" s="2"/>
      <c r="U71" s="2"/>
      <c r="V71" s="5"/>
      <c r="W71" s="5"/>
      <c r="X71" s="5"/>
      <c r="Y71" s="6"/>
      <c r="Z71" s="5"/>
      <c r="AA71" s="5"/>
      <c r="AB71" s="5"/>
      <c r="AC71" s="5"/>
      <c r="AD71" s="5"/>
      <c r="AE71" s="5"/>
      <c r="AF71" s="5"/>
      <c r="AG71" s="5"/>
      <c r="AH71" s="5"/>
      <c r="AL71">
        <f t="shared" ca="1" si="331"/>
        <v>-0.38547486033519551</v>
      </c>
      <c r="AM71">
        <f t="shared" ca="1" si="332"/>
        <v>-3.4666666666666679E-2</v>
      </c>
      <c r="AN71">
        <f t="shared" ca="1" si="333"/>
        <v>-7.1081582410232005E-2</v>
      </c>
      <c r="AO71">
        <f t="shared" ca="1" si="334"/>
        <v>0.51915192099860252</v>
      </c>
      <c r="AQ71">
        <f t="shared" ca="1" si="335"/>
        <v>7</v>
      </c>
      <c r="AR71">
        <f t="shared" ca="1" si="336"/>
        <v>5</v>
      </c>
      <c r="BD71">
        <f t="shared" ca="1" si="353"/>
        <v>215132</v>
      </c>
      <c r="BE71" t="str">
        <f t="shared" ca="1" si="354"/>
        <v>University of the Sciences</v>
      </c>
      <c r="BF71">
        <f t="shared" ca="1" si="355"/>
        <v>1</v>
      </c>
      <c r="BG71">
        <f t="shared" ca="1" si="356"/>
        <v>0</v>
      </c>
      <c r="BH71">
        <f t="shared" ca="1" si="357"/>
        <v>0</v>
      </c>
      <c r="BI71">
        <f t="shared" ca="1" si="358"/>
        <v>1</v>
      </c>
      <c r="BJ71">
        <f t="shared" ca="1" si="359"/>
        <v>2</v>
      </c>
    </row>
    <row r="72" spans="1:62" ht="16">
      <c r="A72" s="1">
        <v>67</v>
      </c>
      <c r="B72">
        <v>215114</v>
      </c>
      <c r="C72">
        <v>5</v>
      </c>
      <c r="D72" t="s">
        <v>12</v>
      </c>
      <c r="E72" t="s">
        <v>24</v>
      </c>
      <c r="F72">
        <v>147</v>
      </c>
      <c r="G72">
        <v>0.73584905660377353</v>
      </c>
      <c r="H72">
        <v>9658.7240728568995</v>
      </c>
      <c r="I72">
        <v>0.51441870509274412</v>
      </c>
      <c r="J72" s="2"/>
      <c r="K72" s="2" t="s">
        <v>104</v>
      </c>
      <c r="L72" s="2">
        <f t="shared" ref="L72" si="382" xml:space="preserve"> L71 + (11*L70)</f>
        <v>228.6904761904762</v>
      </c>
      <c r="M72" s="2">
        <f t="shared" ref="M72" si="383" xml:space="preserve"> M71 + (11*M70)</f>
        <v>0.82729135190368142</v>
      </c>
      <c r="N72" s="2">
        <f t="shared" ref="N72" si="384" xml:space="preserve"> N71 + (11*N70)</f>
        <v>16171.550596807807</v>
      </c>
      <c r="O72" s="2">
        <f t="shared" ref="O72" si="385" xml:space="preserve"> O71 + (11*O70)</f>
        <v>0.56182519862893721</v>
      </c>
      <c r="P72" s="2"/>
      <c r="Q72" s="2"/>
      <c r="R72" s="2"/>
      <c r="S72" s="2"/>
      <c r="T72" s="2"/>
      <c r="U72" s="2"/>
      <c r="V72" s="5"/>
      <c r="W72" s="5"/>
      <c r="X72" s="5"/>
      <c r="Y72" s="6"/>
      <c r="Z72" s="5"/>
      <c r="AA72" s="5"/>
      <c r="AB72" s="5"/>
      <c r="AC72" s="5"/>
      <c r="AD72" s="5"/>
      <c r="AE72" s="5"/>
      <c r="AF72" s="5"/>
      <c r="AG72" s="5"/>
      <c r="AH72" s="5"/>
      <c r="AL72">
        <f t="shared" ca="1" si="331"/>
        <v>-5.4824561403508769E-2</v>
      </c>
      <c r="AM72">
        <f t="shared" ca="1" si="332"/>
        <v>-3.2588724494729764E-2</v>
      </c>
      <c r="AN72">
        <f t="shared" ca="1" si="333"/>
        <v>-7.8947191660454302E-2</v>
      </c>
      <c r="AO72">
        <f t="shared" ca="1" si="334"/>
        <v>5.9790443542919083E-2</v>
      </c>
      <c r="AQ72">
        <f t="shared" ca="1" si="335"/>
        <v>6</v>
      </c>
      <c r="AR72">
        <f t="shared" ca="1" si="336"/>
        <v>6</v>
      </c>
      <c r="BD72">
        <f t="shared" ca="1" si="353"/>
        <v>216542</v>
      </c>
      <c r="BE72" t="str">
        <f t="shared" ca="1" si="354"/>
        <v>University of Valley Forge</v>
      </c>
      <c r="BF72">
        <f t="shared" ca="1" si="355"/>
        <v>3</v>
      </c>
      <c r="BG72">
        <f t="shared" ca="1" si="356"/>
        <v>0</v>
      </c>
      <c r="BH72">
        <f t="shared" ca="1" si="357"/>
        <v>2</v>
      </c>
      <c r="BI72">
        <f t="shared" ca="1" si="358"/>
        <v>0</v>
      </c>
      <c r="BJ72">
        <f t="shared" ca="1" si="359"/>
        <v>5</v>
      </c>
    </row>
    <row r="73" spans="1:62" ht="16">
      <c r="A73" s="1">
        <v>68</v>
      </c>
      <c r="B73">
        <v>215114</v>
      </c>
      <c r="C73">
        <v>4</v>
      </c>
      <c r="D73" t="s">
        <v>13</v>
      </c>
      <c r="E73" t="s">
        <v>24</v>
      </c>
      <c r="F73">
        <v>161</v>
      </c>
      <c r="G73">
        <v>0.69182389937106914</v>
      </c>
      <c r="H73">
        <v>10287.69980662594</v>
      </c>
      <c r="I73">
        <v>0.56577317047485698</v>
      </c>
      <c r="J73" s="2"/>
      <c r="K73" s="2" t="s">
        <v>99</v>
      </c>
      <c r="L73" s="2">
        <f t="shared" ref="L73" si="386" xml:space="preserve"> (L72 - F76) / F76</f>
        <v>0.48500309214594939</v>
      </c>
      <c r="M73" s="2">
        <f t="shared" ref="M73" si="387" xml:space="preserve"> (M72 - G76) / G76</f>
        <v>9.6642024616507907E-2</v>
      </c>
      <c r="N73" s="2">
        <f t="shared" ref="N73" si="388" xml:space="preserve"> (N72 - H76) / H76</f>
        <v>0.72134565961016606</v>
      </c>
      <c r="O73" s="2">
        <f t="shared" ref="O73" si="389" xml:space="preserve"> (O72 - I76) / I76</f>
        <v>0.21250408093136017</v>
      </c>
      <c r="P73" s="2"/>
      <c r="Q73" s="2"/>
      <c r="R73" s="2"/>
      <c r="S73" s="2"/>
      <c r="T73" s="2"/>
      <c r="U73" s="2"/>
      <c r="V73" s="5"/>
      <c r="W73" s="5"/>
      <c r="X73" s="5"/>
      <c r="Y73" s="6"/>
      <c r="Z73" s="5"/>
      <c r="AA73" s="5"/>
      <c r="AB73" s="5"/>
      <c r="AC73" s="5"/>
      <c r="AD73" s="5"/>
      <c r="AE73" s="5"/>
      <c r="AF73" s="5"/>
      <c r="AG73" s="5"/>
      <c r="AH73" s="5"/>
      <c r="AL73">
        <f t="shared" ca="1" si="331"/>
        <v>3.1649421789409618E-2</v>
      </c>
      <c r="AM73">
        <f t="shared" ca="1" si="332"/>
        <v>1.3383442756263212E-2</v>
      </c>
      <c r="AN73">
        <f t="shared" ca="1" si="333"/>
        <v>0.4126796616285961</v>
      </c>
      <c r="AO73">
        <f t="shared" ca="1" si="334"/>
        <v>0.69809582370544876</v>
      </c>
      <c r="AQ73">
        <f t="shared" ca="1" si="335"/>
        <v>6</v>
      </c>
      <c r="AR73">
        <f t="shared" ca="1" si="336"/>
        <v>0</v>
      </c>
      <c r="BD73">
        <f t="shared" ca="1" si="353"/>
        <v>216524</v>
      </c>
      <c r="BE73" t="str">
        <f t="shared" ca="1" si="354"/>
        <v>Ursinus College</v>
      </c>
      <c r="BF73">
        <f t="shared" ca="1" si="355"/>
        <v>1</v>
      </c>
      <c r="BG73">
        <f t="shared" ca="1" si="356"/>
        <v>1</v>
      </c>
      <c r="BH73">
        <f t="shared" ca="1" si="357"/>
        <v>3</v>
      </c>
      <c r="BI73">
        <f t="shared" ca="1" si="358"/>
        <v>1</v>
      </c>
      <c r="BJ73">
        <f t="shared" ca="1" si="359"/>
        <v>6</v>
      </c>
    </row>
    <row r="74" spans="1:62" ht="16">
      <c r="A74" s="1">
        <v>69</v>
      </c>
      <c r="B74">
        <v>215114</v>
      </c>
      <c r="C74">
        <v>3</v>
      </c>
      <c r="D74" t="s">
        <v>14</v>
      </c>
      <c r="E74" t="s">
        <v>24</v>
      </c>
      <c r="F74">
        <v>159</v>
      </c>
      <c r="G74">
        <v>0.75182481751824815</v>
      </c>
      <c r="H74">
        <v>9538.0394049725292</v>
      </c>
      <c r="I74">
        <v>0.54720088235376696</v>
      </c>
      <c r="J74" s="2"/>
      <c r="K74" s="2" t="s">
        <v>144</v>
      </c>
      <c r="L74" s="2">
        <f t="shared" ref="L74" si="390">IF(L69&lt;=$L$1,1,0)</f>
        <v>0</v>
      </c>
      <c r="M74" s="2">
        <f t="shared" ref="M74" si="391">IF(M69&lt;=$M$1,1,0)</f>
        <v>1</v>
      </c>
      <c r="N74" s="2">
        <f t="shared" ref="N74" si="392">IF(N69&lt;=$N$1,1,0)</f>
        <v>0</v>
      </c>
      <c r="O74" s="2">
        <f t="shared" ref="O74" si="393">IF(O69&lt;=$O$1,1,0)</f>
        <v>0</v>
      </c>
      <c r="P74" s="2"/>
      <c r="Q74" s="2"/>
      <c r="R74" s="2"/>
      <c r="S74" s="2"/>
      <c r="T74" s="2"/>
      <c r="U74" s="2"/>
      <c r="V74" s="5"/>
      <c r="W74" s="5"/>
      <c r="X74" s="5" t="s">
        <v>144</v>
      </c>
      <c r="Y74" s="5">
        <f t="shared" ref="Y74" ca="1" si="394">IF(L69&lt;=$Y$1,1,0)</f>
        <v>0</v>
      </c>
      <c r="Z74" s="5">
        <f t="shared" ref="Z74" ca="1" si="395">IF(M69&lt;=$Z$1,1,0)</f>
        <v>0</v>
      </c>
      <c r="AA74" s="5">
        <f t="shared" ref="AA74" ca="1" si="396">IF(N69&lt;=$AA$1,1,0)</f>
        <v>0</v>
      </c>
      <c r="AB74" s="5">
        <f t="shared" ref="AB74" ca="1" si="397">IF(O69&lt;=$AB$1,1,0)</f>
        <v>0</v>
      </c>
      <c r="AC74" s="5"/>
      <c r="AD74" s="5"/>
      <c r="AE74" s="5"/>
      <c r="AF74" s="5"/>
      <c r="AG74" s="5"/>
      <c r="AH74" s="5"/>
      <c r="AL74">
        <f t="shared" ca="1" si="331"/>
        <v>-0.22606382978723405</v>
      </c>
      <c r="AM74">
        <f t="shared" ca="1" si="332"/>
        <v>-3.9140506430226556E-3</v>
      </c>
      <c r="AN74">
        <f t="shared" ca="1" si="333"/>
        <v>-2.5994181451560336E-2</v>
      </c>
      <c r="AO74">
        <f t="shared" ca="1" si="334"/>
        <v>0.24347269188610565</v>
      </c>
      <c r="AQ74">
        <f t="shared" ca="1" si="335"/>
        <v>6</v>
      </c>
      <c r="AR74">
        <f t="shared" ca="1" si="336"/>
        <v>3</v>
      </c>
      <c r="BD74">
        <f t="shared" ca="1" si="353"/>
        <v>216597</v>
      </c>
      <c r="BE74" t="str">
        <f t="shared" ca="1" si="354"/>
        <v>Villanova University</v>
      </c>
      <c r="BF74">
        <f t="shared" ca="1" si="355"/>
        <v>0</v>
      </c>
      <c r="BG74">
        <f t="shared" ca="1" si="356"/>
        <v>0</v>
      </c>
      <c r="BH74">
        <f t="shared" ca="1" si="357"/>
        <v>0</v>
      </c>
      <c r="BI74">
        <f t="shared" ca="1" si="358"/>
        <v>0</v>
      </c>
      <c r="BJ74">
        <f t="shared" ca="1" si="359"/>
        <v>0</v>
      </c>
    </row>
    <row r="75" spans="1:62" ht="16">
      <c r="A75" s="1">
        <v>70</v>
      </c>
      <c r="B75">
        <v>215114</v>
      </c>
      <c r="C75">
        <v>2</v>
      </c>
      <c r="D75" t="s">
        <v>15</v>
      </c>
      <c r="E75" t="s">
        <v>24</v>
      </c>
      <c r="F75">
        <v>139</v>
      </c>
      <c r="G75">
        <v>0.74820143884892087</v>
      </c>
      <c r="H75">
        <v>8747.5752537181634</v>
      </c>
      <c r="I75">
        <v>0.48119541469998411</v>
      </c>
      <c r="J75" s="2"/>
      <c r="K75" s="2" t="s">
        <v>145</v>
      </c>
      <c r="L75" s="2">
        <f t="shared" ref="L75" si="398">IF(L69&lt;=$L$2, 1, 0)</f>
        <v>0</v>
      </c>
      <c r="M75" s="2">
        <f t="shared" ref="M75" si="399">IF(M69&lt;=$M$2, 1, 0)</f>
        <v>1</v>
      </c>
      <c r="N75" s="2">
        <f t="shared" ref="N75" si="400">IF(N69&lt;=$N$2, 1, 0)</f>
        <v>0</v>
      </c>
      <c r="O75" s="2">
        <f t="shared" ref="O75" si="401">IF(O69&lt;=$O$2, 1, 0)</f>
        <v>0</v>
      </c>
      <c r="P75" s="2"/>
      <c r="Q75" s="2" t="s">
        <v>148</v>
      </c>
      <c r="R75" s="2">
        <f t="shared" ref="R75" si="402" xml:space="preserve"> L74+L75+L76</f>
        <v>0</v>
      </c>
      <c r="S75" s="2">
        <f t="shared" ref="S75" si="403">M74+M75+M76</f>
        <v>3</v>
      </c>
      <c r="T75" s="2">
        <f t="shared" ref="T75" si="404">N74+N75+N76</f>
        <v>0</v>
      </c>
      <c r="U75" s="2">
        <f t="shared" ref="U75" si="405">O74+O75+O76</f>
        <v>0</v>
      </c>
      <c r="V75" s="5"/>
      <c r="W75" s="5"/>
      <c r="X75" s="5" t="s">
        <v>145</v>
      </c>
      <c r="Y75" s="5">
        <f t="shared" ref="Y75" ca="1" si="406">IF(L69&lt;=$Y$2, 1, 0)</f>
        <v>0</v>
      </c>
      <c r="Z75" s="5">
        <f t="shared" ref="Z75" ca="1" si="407">IF(M69&lt;=$Z$2, 1, 0)</f>
        <v>0</v>
      </c>
      <c r="AA75" s="5">
        <f t="shared" ref="AA75" ca="1" si="408">IF(N69&lt;=$AA$2, 1, 0)</f>
        <v>0</v>
      </c>
      <c r="AB75" s="5">
        <f t="shared" ref="AB75" ca="1" si="409">IF(O69&lt;=$AB$2, 1, 0)</f>
        <v>0</v>
      </c>
      <c r="AC75" s="5"/>
      <c r="AD75" s="5" t="s">
        <v>148</v>
      </c>
      <c r="AE75" s="5">
        <f t="shared" ref="AE75" ca="1" si="410" xml:space="preserve"> Y74+Y75+Y76</f>
        <v>0</v>
      </c>
      <c r="AF75" s="5">
        <f t="shared" ref="AF75" ca="1" si="411">Z74+Z75+Z76</f>
        <v>0</v>
      </c>
      <c r="AG75" s="5">
        <f t="shared" ref="AG75" ca="1" si="412">AA74+AA75+AA76</f>
        <v>0</v>
      </c>
      <c r="AH75" s="5">
        <f t="shared" ref="AH75" ca="1" si="413">AB74+AB75+AB76</f>
        <v>0</v>
      </c>
      <c r="AL75">
        <f t="shared" ca="1" si="331"/>
        <v>8.5227272727272721E-3</v>
      </c>
      <c r="AM75">
        <f t="shared" ca="1" si="332"/>
        <v>-9.0325625294950432E-2</v>
      </c>
      <c r="AN75">
        <f t="shared" ca="1" si="333"/>
        <v>0.14416631930111126</v>
      </c>
      <c r="AO75">
        <f t="shared" ca="1" si="334"/>
        <v>-7.588547795424691E-2</v>
      </c>
      <c r="AQ75">
        <f t="shared" ca="1" si="335"/>
        <v>8</v>
      </c>
      <c r="AR75">
        <f t="shared" ca="1" si="336"/>
        <v>6</v>
      </c>
      <c r="BD75">
        <f t="shared" ca="1" si="353"/>
        <v>216667</v>
      </c>
      <c r="BE75" t="str">
        <f t="shared" ca="1" si="354"/>
        <v>Washington &amp; Jefferson College</v>
      </c>
      <c r="BF75">
        <f t="shared" ca="1" si="355"/>
        <v>1</v>
      </c>
      <c r="BG75">
        <f t="shared" ca="1" si="356"/>
        <v>0</v>
      </c>
      <c r="BH75">
        <f t="shared" ca="1" si="357"/>
        <v>2</v>
      </c>
      <c r="BI75">
        <f t="shared" ca="1" si="358"/>
        <v>0</v>
      </c>
      <c r="BJ75">
        <f t="shared" ca="1" si="359"/>
        <v>3</v>
      </c>
    </row>
    <row r="76" spans="1:62" ht="16">
      <c r="A76" s="1">
        <v>71</v>
      </c>
      <c r="B76">
        <v>215114</v>
      </c>
      <c r="C76">
        <v>1</v>
      </c>
      <c r="D76" t="s">
        <v>16</v>
      </c>
      <c r="E76" t="s">
        <v>24</v>
      </c>
      <c r="F76">
        <v>154</v>
      </c>
      <c r="G76">
        <v>0.75438596491228072</v>
      </c>
      <c r="H76">
        <v>9394.7142495890021</v>
      </c>
      <c r="I76">
        <v>0.4633594290234328</v>
      </c>
      <c r="J76" s="2"/>
      <c r="K76" s="2" t="s">
        <v>146</v>
      </c>
      <c r="L76" s="2">
        <f t="shared" ref="L76" si="414">IF(L73&lt;=$L$1, 1,0)</f>
        <v>0</v>
      </c>
      <c r="M76" s="2">
        <f t="shared" ref="M76" si="415">IF(M73&lt;=$M$1, 1,0)</f>
        <v>1</v>
      </c>
      <c r="N76" s="2">
        <f t="shared" ref="N76" si="416">IF(N73&lt;=$N$1, 1,0)</f>
        <v>0</v>
      </c>
      <c r="O76" s="2">
        <f t="shared" ref="O76" si="417">IF(O73&lt;=$O$1, 1,0)</f>
        <v>0</v>
      </c>
      <c r="P76" s="2"/>
      <c r="Q76" s="2" t="s">
        <v>147</v>
      </c>
      <c r="R76" s="2"/>
      <c r="S76" s="2"/>
      <c r="T76" s="2"/>
      <c r="U76" s="2">
        <f t="shared" ref="U76" si="418">R75+S75+T75+U75</f>
        <v>3</v>
      </c>
      <c r="V76" s="5"/>
      <c r="W76" s="5"/>
      <c r="X76" s="5" t="s">
        <v>146</v>
      </c>
      <c r="Y76" s="5">
        <f t="shared" ref="Y76" ca="1" si="419">IF(L73&lt;=$Y$1, 1,0)</f>
        <v>0</v>
      </c>
      <c r="Z76" s="5">
        <f t="shared" ref="Z76" ca="1" si="420">IF(M73&lt;=$Z$1, 1,0)</f>
        <v>0</v>
      </c>
      <c r="AA76" s="5">
        <f t="shared" ref="AA76" ca="1" si="421">IF(N73&lt;=$AA$1, 1,0)</f>
        <v>0</v>
      </c>
      <c r="AB76" s="5">
        <f t="shared" ref="AB76" ca="1" si="422">IF(O73&lt;=$AB$1, 1,0)</f>
        <v>0</v>
      </c>
      <c r="AC76" s="5"/>
      <c r="AD76" s="5" t="s">
        <v>147</v>
      </c>
      <c r="AE76" s="5"/>
      <c r="AF76" s="5"/>
      <c r="AG76" s="5"/>
      <c r="AH76" s="5">
        <f t="shared" ref="AH76" ca="1" si="423">AE75+AF75+AG75+AH75</f>
        <v>0</v>
      </c>
      <c r="AL76">
        <f t="shared" ca="1" si="331"/>
        <v>-0.13354037267080746</v>
      </c>
      <c r="AM76">
        <f t="shared" ca="1" si="332"/>
        <v>-9.771951085160302E-2</v>
      </c>
      <c r="AN76">
        <f t="shared" ca="1" si="333"/>
        <v>-7.5499464207247374E-2</v>
      </c>
      <c r="AO76">
        <f t="shared" ca="1" si="334"/>
        <v>0.26307201442167299</v>
      </c>
      <c r="AQ76">
        <f t="shared" ca="1" si="335"/>
        <v>6</v>
      </c>
      <c r="AR76">
        <f t="shared" ca="1" si="336"/>
        <v>6</v>
      </c>
      <c r="BD76">
        <f t="shared" ca="1" si="353"/>
        <v>216694</v>
      </c>
      <c r="BE76" t="str">
        <f t="shared" ca="1" si="354"/>
        <v>Waynesburg University</v>
      </c>
      <c r="BF76">
        <f t="shared" ca="1" si="355"/>
        <v>0</v>
      </c>
      <c r="BG76">
        <f t="shared" ca="1" si="356"/>
        <v>3</v>
      </c>
      <c r="BH76">
        <f t="shared" ca="1" si="357"/>
        <v>0</v>
      </c>
      <c r="BI76">
        <f t="shared" ca="1" si="358"/>
        <v>3</v>
      </c>
      <c r="BJ76">
        <f t="shared" ca="1" si="359"/>
        <v>6</v>
      </c>
    </row>
    <row r="77" spans="1:62" ht="16">
      <c r="A77" s="1">
        <v>72</v>
      </c>
      <c r="B77">
        <v>211431</v>
      </c>
      <c r="C77">
        <v>8</v>
      </c>
      <c r="D77" t="s">
        <v>8</v>
      </c>
      <c r="E77" t="s">
        <v>25</v>
      </c>
      <c r="F77">
        <v>163</v>
      </c>
      <c r="G77">
        <v>0.77732793522267207</v>
      </c>
      <c r="H77">
        <v>12270.58505758367</v>
      </c>
      <c r="I77">
        <v>0.67423935357716658</v>
      </c>
      <c r="J77" s="2"/>
      <c r="K77" s="2" t="s">
        <v>97</v>
      </c>
      <c r="L77" s="3">
        <f t="shared" ref="L77" si="424" xml:space="preserve"> (F77 - F84) / F84</f>
        <v>-0.25570776255707761</v>
      </c>
      <c r="M77" s="3">
        <f t="shared" ref="M77" si="425" xml:space="preserve"> (G77 - G84) / G84</f>
        <v>0.11046847888953161</v>
      </c>
      <c r="N77" s="3">
        <f t="shared" ref="N77" si="426" xml:space="preserve"> (H77 - H84) / H84</f>
        <v>9.4946603009458286E-2</v>
      </c>
      <c r="O77" s="3">
        <f t="shared" ref="O77" si="427" xml:space="preserve"> (I77 - I84) / I84</f>
        <v>0.69831416191285023</v>
      </c>
      <c r="P77" s="2"/>
      <c r="Q77" s="2"/>
      <c r="R77" s="2"/>
      <c r="S77" s="2"/>
      <c r="T77" s="2"/>
      <c r="U77" s="2"/>
      <c r="V77" s="5"/>
      <c r="W77" s="5"/>
      <c r="X77" s="5"/>
      <c r="Y77" s="6"/>
      <c r="Z77" s="5"/>
      <c r="AA77" s="5"/>
      <c r="AB77" s="5"/>
      <c r="AC77" s="5"/>
      <c r="AD77" s="5"/>
      <c r="AE77" s="5"/>
      <c r="AF77" s="5"/>
      <c r="AG77" s="5"/>
      <c r="AH77" s="5"/>
      <c r="AL77">
        <f t="shared" ca="1" si="331"/>
        <v>6.2761506276150625E-2</v>
      </c>
      <c r="AM77">
        <f t="shared" ca="1" si="332"/>
        <v>0.14752749380421318</v>
      </c>
      <c r="AN77">
        <f t="shared" ca="1" si="333"/>
        <v>0.35720304887115822</v>
      </c>
      <c r="AO77">
        <f t="shared" ca="1" si="334"/>
        <v>0.27606793049406986</v>
      </c>
      <c r="AQ77">
        <f t="shared" ca="1" si="335"/>
        <v>6</v>
      </c>
      <c r="AR77">
        <f t="shared" ca="1" si="336"/>
        <v>0</v>
      </c>
      <c r="BD77">
        <f t="shared" ca="1" si="353"/>
        <v>216807</v>
      </c>
      <c r="BE77" t="str">
        <f t="shared" ca="1" si="354"/>
        <v>Westminster College</v>
      </c>
      <c r="BF77">
        <f t="shared" ca="1" si="355"/>
        <v>0</v>
      </c>
      <c r="BG77">
        <f t="shared" ca="1" si="356"/>
        <v>3</v>
      </c>
      <c r="BH77">
        <f t="shared" ca="1" si="357"/>
        <v>3</v>
      </c>
      <c r="BI77">
        <f t="shared" ca="1" si="358"/>
        <v>0</v>
      </c>
      <c r="BJ77">
        <f t="shared" ca="1" si="359"/>
        <v>6</v>
      </c>
    </row>
    <row r="78" spans="1:62" ht="16">
      <c r="A78" s="1">
        <v>73</v>
      </c>
      <c r="B78">
        <v>211431</v>
      </c>
      <c r="C78">
        <v>7</v>
      </c>
      <c r="D78" t="s">
        <v>10</v>
      </c>
      <c r="E78" t="s">
        <v>25</v>
      </c>
      <c r="F78">
        <v>247</v>
      </c>
      <c r="G78">
        <v>0.79668049792531115</v>
      </c>
      <c r="H78">
        <v>12503.76117566285</v>
      </c>
      <c r="I78">
        <v>0.64847057449199696</v>
      </c>
      <c r="J78" s="2"/>
      <c r="K78" s="2" t="s">
        <v>96</v>
      </c>
      <c r="L78" s="2">
        <f t="shared" ref="L78" si="428" xml:space="preserve"> SLOPE(F77:F84, $C77:$C84)</f>
        <v>-0.8571428571428571</v>
      </c>
      <c r="M78" s="2">
        <f t="shared" ref="M78" si="429" xml:space="preserve"> SLOPE(G77:G84, $C77:$C84)</f>
        <v>1.0666313430460917E-2</v>
      </c>
      <c r="N78" s="2">
        <f t="shared" ref="N78" si="430" xml:space="preserve"> SLOPE(H77:H84, $C77:$C84)</f>
        <v>193.45349052957872</v>
      </c>
      <c r="O78" s="2">
        <f t="shared" ref="O78" si="431" xml:space="preserve"> SLOPE(I77:I84, $C77:$C84)</f>
        <v>4.0956362652627532E-2</v>
      </c>
      <c r="P78" s="2"/>
      <c r="Q78" s="2"/>
      <c r="R78" s="2"/>
      <c r="S78" s="2"/>
      <c r="T78" s="2"/>
      <c r="U78" s="2"/>
      <c r="V78" s="5"/>
      <c r="W78" s="5"/>
      <c r="X78" s="5"/>
      <c r="Y78" s="6"/>
      <c r="Z78" s="5"/>
      <c r="AA78" s="5"/>
      <c r="AB78" s="5"/>
      <c r="AC78" s="5"/>
      <c r="AD78" s="5"/>
      <c r="AE78" s="5"/>
      <c r="AF78" s="5"/>
      <c r="AG78" s="5"/>
      <c r="AH78" s="5"/>
      <c r="AL78">
        <f t="shared" ca="1" si="331"/>
        <v>-7.7181208053691275E-2</v>
      </c>
      <c r="AM78">
        <f t="shared" ca="1" si="332"/>
        <v>-2.94082123393711E-2</v>
      </c>
      <c r="AN78">
        <f t="shared" ca="1" si="333"/>
        <v>0.29508436681550193</v>
      </c>
      <c r="AO78">
        <f t="shared" ca="1" si="334"/>
        <v>4.4452915547139087E-2</v>
      </c>
      <c r="AQ78">
        <f t="shared" ca="1" si="335"/>
        <v>6</v>
      </c>
      <c r="AR78">
        <f t="shared" ca="1" si="336"/>
        <v>3</v>
      </c>
      <c r="BD78">
        <f t="shared" ca="1" si="353"/>
        <v>216852</v>
      </c>
      <c r="BE78" t="str">
        <f t="shared" ca="1" si="354"/>
        <v>Widener University</v>
      </c>
      <c r="BF78">
        <f t="shared" ca="1" si="355"/>
        <v>0</v>
      </c>
      <c r="BG78">
        <f t="shared" ca="1" si="356"/>
        <v>0</v>
      </c>
      <c r="BH78">
        <f t="shared" ca="1" si="357"/>
        <v>0</v>
      </c>
      <c r="BI78">
        <f t="shared" ca="1" si="358"/>
        <v>0</v>
      </c>
      <c r="BJ78">
        <f t="shared" ca="1" si="359"/>
        <v>0</v>
      </c>
    </row>
    <row r="79" spans="1:62" ht="16">
      <c r="A79" s="1">
        <v>74</v>
      </c>
      <c r="B79">
        <v>211431</v>
      </c>
      <c r="C79">
        <v>6</v>
      </c>
      <c r="D79" t="s">
        <v>11</v>
      </c>
      <c r="E79" t="s">
        <v>25</v>
      </c>
      <c r="F79">
        <v>241</v>
      </c>
      <c r="G79">
        <v>0.77777777777777779</v>
      </c>
      <c r="H79">
        <v>12352.83852885341</v>
      </c>
      <c r="I79">
        <v>0.6236659714647611</v>
      </c>
      <c r="J79" s="2"/>
      <c r="K79" s="2" t="s">
        <v>98</v>
      </c>
      <c r="L79" s="2">
        <f t="shared" ref="L79" si="432" xml:space="preserve"> INTERCEPT(F77:F84,$C77:$C84)</f>
        <v>218.60714285714286</v>
      </c>
      <c r="M79" s="2">
        <f t="shared" ref="M79" si="433" xml:space="preserve"> INTERCEPT(G77:G84,$C77:$C84)</f>
        <v>0.70955891263595883</v>
      </c>
      <c r="N79" s="2">
        <f t="shared" ref="N79" si="434" xml:space="preserve"> INTERCEPT(H77:H84,$C77:$C84)</f>
        <v>10760.084972787969</v>
      </c>
      <c r="O79" s="2">
        <f t="shared" ref="O79" si="435" xml:space="preserve"> INTERCEPT(I77:I84,$C77:$C84)</f>
        <v>0.36375924689766559</v>
      </c>
      <c r="P79" s="2"/>
      <c r="Q79" s="2"/>
      <c r="R79" s="2"/>
      <c r="S79" s="2"/>
      <c r="T79" s="2"/>
      <c r="U79" s="2"/>
      <c r="V79" s="5"/>
      <c r="W79" s="5"/>
      <c r="X79" s="5"/>
      <c r="Y79" s="6"/>
      <c r="Z79" s="5"/>
      <c r="AA79" s="5"/>
      <c r="AB79" s="5"/>
      <c r="AC79" s="5"/>
      <c r="AD79" s="5"/>
      <c r="AE79" s="5"/>
      <c r="AF79" s="5"/>
      <c r="AG79" s="5"/>
      <c r="AH79" s="5"/>
      <c r="AL79">
        <f t="shared" ca="1" si="331"/>
        <v>1.6533333333333333</v>
      </c>
      <c r="AM79">
        <f t="shared" ca="1" si="332"/>
        <v>-2.7805921422942654E-2</v>
      </c>
      <c r="AN79">
        <f t="shared" ca="1" si="333"/>
        <v>-5.9821347825402334E-2</v>
      </c>
      <c r="AO79">
        <f t="shared" ca="1" si="334"/>
        <v>-0.35118085332782517</v>
      </c>
      <c r="AQ79">
        <f t="shared" ca="1" si="335"/>
        <v>7</v>
      </c>
      <c r="AR79">
        <f t="shared" ca="1" si="336"/>
        <v>5</v>
      </c>
      <c r="BD79">
        <f t="shared" ca="1" si="353"/>
        <v>216931</v>
      </c>
      <c r="BE79" t="str">
        <f t="shared" ca="1" si="354"/>
        <v>Wilkes University</v>
      </c>
      <c r="BF79">
        <f t="shared" ca="1" si="355"/>
        <v>0</v>
      </c>
      <c r="BG79">
        <f t="shared" ca="1" si="356"/>
        <v>1</v>
      </c>
      <c r="BH79">
        <f t="shared" ca="1" si="357"/>
        <v>0</v>
      </c>
      <c r="BI79">
        <f t="shared" ca="1" si="358"/>
        <v>2</v>
      </c>
      <c r="BJ79">
        <f t="shared" ca="1" si="359"/>
        <v>3</v>
      </c>
    </row>
    <row r="80" spans="1:62" ht="16">
      <c r="A80" s="1">
        <v>75</v>
      </c>
      <c r="B80">
        <v>211431</v>
      </c>
      <c r="C80">
        <v>5</v>
      </c>
      <c r="D80" t="s">
        <v>12</v>
      </c>
      <c r="E80" t="s">
        <v>25</v>
      </c>
      <c r="F80">
        <v>218</v>
      </c>
      <c r="G80">
        <v>0.73972602739726023</v>
      </c>
      <c r="H80">
        <v>10766.02856230671</v>
      </c>
      <c r="I80">
        <v>0.57508834825886423</v>
      </c>
      <c r="J80" s="2"/>
      <c r="K80" s="2" t="s">
        <v>105</v>
      </c>
      <c r="L80" s="2">
        <f t="shared" ref="L80" si="436" xml:space="preserve"> L79 + (11*L78)</f>
        <v>209.17857142857144</v>
      </c>
      <c r="M80" s="2">
        <f t="shared" ref="M80" si="437" xml:space="preserve"> M79 + (11*M78)</f>
        <v>0.82688836037102886</v>
      </c>
      <c r="N80" s="2">
        <f t="shared" ref="N80" si="438" xml:space="preserve"> N79 + (11*N78)</f>
        <v>12888.073368613335</v>
      </c>
      <c r="O80" s="2">
        <f t="shared" ref="O80" si="439" xml:space="preserve"> O79 + (11*O78)</f>
        <v>0.81427923607656849</v>
      </c>
      <c r="P80" s="2"/>
      <c r="Q80" s="2"/>
      <c r="R80" s="2"/>
      <c r="S80" s="2"/>
      <c r="T80" s="2"/>
      <c r="U80" s="2"/>
      <c r="V80" s="5"/>
      <c r="W80" s="5"/>
      <c r="X80" s="5"/>
      <c r="Y80" s="6"/>
      <c r="Z80" s="5"/>
      <c r="AA80" s="5"/>
      <c r="AB80" s="5"/>
      <c r="AC80" s="5"/>
      <c r="AD80" s="5"/>
      <c r="AE80" s="5"/>
      <c r="AF80" s="5"/>
      <c r="AG80" s="5"/>
      <c r="AH80" s="5"/>
      <c r="AL80">
        <f t="shared" ca="1" si="331"/>
        <v>-0.17235345581802275</v>
      </c>
      <c r="AM80">
        <f t="shared" ca="1" si="332"/>
        <v>0.11845252051582646</v>
      </c>
      <c r="AN80">
        <f t="shared" ca="1" si="333"/>
        <v>0.17158106974504136</v>
      </c>
      <c r="AO80">
        <f t="shared" ca="1" si="334"/>
        <v>1.3390447506356484</v>
      </c>
      <c r="AQ80">
        <f t="shared" ca="1" si="335"/>
        <v>6</v>
      </c>
      <c r="AR80">
        <f t="shared" ca="1" si="336"/>
        <v>1</v>
      </c>
      <c r="BD80">
        <f t="shared" ca="1" si="353"/>
        <v>217013</v>
      </c>
      <c r="BE80" t="str">
        <f t="shared" ca="1" si="354"/>
        <v>Wilson College</v>
      </c>
      <c r="BF80">
        <f t="shared" ca="1" si="355"/>
        <v>0</v>
      </c>
      <c r="BG80">
        <f t="shared" ca="1" si="356"/>
        <v>0</v>
      </c>
      <c r="BH80">
        <f t="shared" ca="1" si="357"/>
        <v>2</v>
      </c>
      <c r="BI80">
        <f t="shared" ca="1" si="358"/>
        <v>3</v>
      </c>
      <c r="BJ80">
        <f t="shared" ca="1" si="359"/>
        <v>5</v>
      </c>
    </row>
    <row r="81" spans="1:62" ht="16">
      <c r="A81" s="1">
        <v>76</v>
      </c>
      <c r="B81">
        <v>211431</v>
      </c>
      <c r="C81">
        <v>4</v>
      </c>
      <c r="D81" t="s">
        <v>13</v>
      </c>
      <c r="E81" t="s">
        <v>25</v>
      </c>
      <c r="F81">
        <v>222</v>
      </c>
      <c r="G81">
        <v>0.77157360406091369</v>
      </c>
      <c r="H81">
        <v>11374.042570763349</v>
      </c>
      <c r="I81">
        <v>0.53939419742673023</v>
      </c>
      <c r="J81" s="2"/>
      <c r="K81" s="2" t="s">
        <v>99</v>
      </c>
      <c r="L81" s="2">
        <f t="shared" ref="L81" si="440" xml:space="preserve"> (L80 - F84) / F84</f>
        <v>-4.4846705805609843E-2</v>
      </c>
      <c r="M81" s="2">
        <f t="shared" ref="M81" si="441" xml:space="preserve"> (M80 - G84) / G84</f>
        <v>0.18126908624432703</v>
      </c>
      <c r="N81" s="2">
        <f t="shared" ref="N81" si="442" xml:space="preserve"> (N80 - H84) / H84</f>
        <v>0.15004721356609305</v>
      </c>
      <c r="O81" s="2">
        <f t="shared" ref="O81" si="443" xml:space="preserve"> (O80 - I84) / I84</f>
        <v>1.0510549422003448</v>
      </c>
      <c r="P81" s="2"/>
      <c r="Q81" s="2"/>
      <c r="R81" s="2"/>
      <c r="S81" s="2"/>
      <c r="T81" s="2"/>
      <c r="U81" s="2"/>
      <c r="V81" s="5"/>
      <c r="W81" s="5"/>
      <c r="X81" s="5"/>
      <c r="Y81" s="6"/>
      <c r="Z81" s="5"/>
      <c r="AA81" s="5"/>
      <c r="AB81" s="5"/>
      <c r="AC81" s="5"/>
      <c r="AD81" s="5"/>
      <c r="AE81" s="5"/>
      <c r="AF81" s="5"/>
      <c r="AG81" s="5"/>
      <c r="AH81" s="5"/>
      <c r="BD81">
        <f t="shared" ca="1" si="353"/>
        <v>217059</v>
      </c>
      <c r="BE81" t="str">
        <f t="shared" ca="1" si="354"/>
        <v>York College of Pennsylvania</v>
      </c>
      <c r="BF81">
        <f t="shared" ca="1" si="355"/>
        <v>1</v>
      </c>
      <c r="BG81">
        <f t="shared" ca="1" si="356"/>
        <v>0</v>
      </c>
      <c r="BH81">
        <f t="shared" ca="1" si="357"/>
        <v>0</v>
      </c>
      <c r="BI81">
        <f t="shared" ca="1" si="358"/>
        <v>0</v>
      </c>
      <c r="BJ81">
        <f t="shared" ca="1" si="359"/>
        <v>1</v>
      </c>
    </row>
    <row r="82" spans="1:62" ht="16">
      <c r="A82" s="1">
        <v>77</v>
      </c>
      <c r="B82">
        <v>211431</v>
      </c>
      <c r="C82">
        <v>3</v>
      </c>
      <c r="D82" t="s">
        <v>14</v>
      </c>
      <c r="E82" t="s">
        <v>25</v>
      </c>
      <c r="F82">
        <v>203</v>
      </c>
      <c r="G82">
        <v>0.77832512315270941</v>
      </c>
      <c r="H82">
        <v>11344.27927010977</v>
      </c>
      <c r="I82">
        <v>0.49192357096197781</v>
      </c>
      <c r="J82" s="2"/>
      <c r="K82" s="2" t="s">
        <v>144</v>
      </c>
      <c r="L82" s="2">
        <f t="shared" ref="L82" si="444">IF(L77&lt;=$L$1,1,0)</f>
        <v>1</v>
      </c>
      <c r="M82" s="2">
        <f t="shared" ref="M82" si="445">IF(M77&lt;=$M$1,1,0)</f>
        <v>1</v>
      </c>
      <c r="N82" s="2">
        <f t="shared" ref="N82" si="446">IF(N77&lt;=$N$1,1,0)</f>
        <v>0</v>
      </c>
      <c r="O82" s="2">
        <f t="shared" ref="O82" si="447">IF(O77&lt;=$O$1,1,0)</f>
        <v>0</v>
      </c>
      <c r="P82" s="2"/>
      <c r="Q82" s="2"/>
      <c r="R82" s="2"/>
      <c r="S82" s="2"/>
      <c r="T82" s="2"/>
      <c r="U82" s="2"/>
      <c r="V82" s="5"/>
      <c r="W82" s="5"/>
      <c r="X82" s="5" t="s">
        <v>144</v>
      </c>
      <c r="Y82" s="5">
        <f t="shared" ref="Y82" ca="1" si="448">IF(L77&lt;=$Y$1,1,0)</f>
        <v>1</v>
      </c>
      <c r="Z82" s="5">
        <f t="shared" ref="Z82" ca="1" si="449">IF(M77&lt;=$Z$1,1,0)</f>
        <v>0</v>
      </c>
      <c r="AA82" s="5">
        <f t="shared" ref="AA82" ca="1" si="450">IF(N77&lt;=$AA$1,1,0)</f>
        <v>0</v>
      </c>
      <c r="AB82" s="5">
        <f t="shared" ref="AB82" ca="1" si="451">IF(O77&lt;=$AB$1,1,0)</f>
        <v>0</v>
      </c>
      <c r="AC82" s="5"/>
      <c r="AD82" s="5"/>
      <c r="AE82" s="5"/>
      <c r="AF82" s="5"/>
      <c r="AG82" s="5"/>
      <c r="AH82" s="5"/>
    </row>
    <row r="83" spans="1:62" ht="16">
      <c r="A83" s="1">
        <v>78</v>
      </c>
      <c r="B83">
        <v>211431</v>
      </c>
      <c r="C83">
        <v>2</v>
      </c>
      <c r="D83" t="s">
        <v>15</v>
      </c>
      <c r="E83" t="s">
        <v>25</v>
      </c>
      <c r="F83">
        <v>205</v>
      </c>
      <c r="G83">
        <v>0.71904761904761905</v>
      </c>
      <c r="H83">
        <v>11226.9100439661</v>
      </c>
      <c r="I83">
        <v>0.43471593222050298</v>
      </c>
      <c r="J83" s="2"/>
      <c r="K83" s="2" t="s">
        <v>145</v>
      </c>
      <c r="L83" s="2">
        <f t="shared" ref="L83" si="452">IF(L77&lt;=$L$2, 1, 0)</f>
        <v>1</v>
      </c>
      <c r="M83" s="2">
        <f t="shared" ref="M83" si="453">IF(M77&lt;=$M$2, 1, 0)</f>
        <v>1</v>
      </c>
      <c r="N83" s="2">
        <f t="shared" ref="N83" si="454">IF(N77&lt;=$N$2, 1, 0)</f>
        <v>0</v>
      </c>
      <c r="O83" s="2">
        <f t="shared" ref="O83" si="455">IF(O77&lt;=$O$2, 1, 0)</f>
        <v>0</v>
      </c>
      <c r="P83" s="2"/>
      <c r="Q83" s="2" t="s">
        <v>148</v>
      </c>
      <c r="R83" s="2">
        <f t="shared" ref="R83" si="456" xml:space="preserve"> L82+L83+L84</f>
        <v>3</v>
      </c>
      <c r="S83" s="2">
        <f t="shared" ref="S83" si="457">M82+M83+M84</f>
        <v>3</v>
      </c>
      <c r="T83" s="2">
        <f t="shared" ref="T83" si="458">N82+N83+N84</f>
        <v>0</v>
      </c>
      <c r="U83" s="2">
        <f t="shared" ref="U83" si="459">O82+O83+O84</f>
        <v>0</v>
      </c>
      <c r="V83" s="5"/>
      <c r="W83" s="5"/>
      <c r="X83" s="5" t="s">
        <v>145</v>
      </c>
      <c r="Y83" s="5">
        <f t="shared" ref="Y83" ca="1" si="460">IF(L77&lt;=$Y$2, 1, 0)</f>
        <v>1</v>
      </c>
      <c r="Z83" s="5">
        <f t="shared" ref="Z83" ca="1" si="461">IF(M77&lt;=$Z$2, 1, 0)</f>
        <v>0</v>
      </c>
      <c r="AA83" s="5">
        <f t="shared" ref="AA83" ca="1" si="462">IF(N77&lt;=$AA$2, 1, 0)</f>
        <v>0</v>
      </c>
      <c r="AB83" s="5">
        <f t="shared" ref="AB83" ca="1" si="463">IF(O77&lt;=$AB$2, 1, 0)</f>
        <v>0</v>
      </c>
      <c r="AC83" s="5"/>
      <c r="AD83" s="5" t="s">
        <v>148</v>
      </c>
      <c r="AE83" s="5">
        <f t="shared" ref="AE83" ca="1" si="464" xml:space="preserve"> Y82+Y83+Y84</f>
        <v>2</v>
      </c>
      <c r="AF83" s="5">
        <f t="shared" ref="AF83" ca="1" si="465">Z82+Z83+Z84</f>
        <v>0</v>
      </c>
      <c r="AG83" s="5">
        <f t="shared" ref="AG83" ca="1" si="466">AA82+AA83+AA84</f>
        <v>0</v>
      </c>
      <c r="AH83" s="5">
        <f t="shared" ref="AH83" ca="1" si="467">AB82+AB83+AB84</f>
        <v>0</v>
      </c>
    </row>
    <row r="84" spans="1:62" ht="16">
      <c r="A84" s="1">
        <v>79</v>
      </c>
      <c r="B84">
        <v>211431</v>
      </c>
      <c r="C84">
        <v>1</v>
      </c>
      <c r="D84" t="s">
        <v>16</v>
      </c>
      <c r="E84" t="s">
        <v>25</v>
      </c>
      <c r="F84">
        <v>219</v>
      </c>
      <c r="G84">
        <v>0.7</v>
      </c>
      <c r="H84">
        <v>11206.560232122731</v>
      </c>
      <c r="I84">
        <v>0.39700508227391529</v>
      </c>
      <c r="J84" s="2"/>
      <c r="K84" s="2" t="s">
        <v>146</v>
      </c>
      <c r="L84" s="2">
        <f t="shared" ref="L84" si="468">IF(L81&lt;=$L$1, 1,0)</f>
        <v>1</v>
      </c>
      <c r="M84" s="2">
        <f t="shared" ref="M84" si="469">IF(M81&lt;=$M$1, 1,0)</f>
        <v>1</v>
      </c>
      <c r="N84" s="2">
        <f t="shared" ref="N84" si="470">IF(N81&lt;=$N$1, 1,0)</f>
        <v>0</v>
      </c>
      <c r="O84" s="2">
        <f t="shared" ref="O84" si="471">IF(O81&lt;=$O$1, 1,0)</f>
        <v>0</v>
      </c>
      <c r="P84" s="2"/>
      <c r="Q84" s="2" t="s">
        <v>147</v>
      </c>
      <c r="R84" s="2"/>
      <c r="S84" s="2"/>
      <c r="T84" s="2"/>
      <c r="U84" s="2">
        <f t="shared" ref="U84" si="472">R83+S83+T83+U83</f>
        <v>6</v>
      </c>
      <c r="V84" s="5"/>
      <c r="W84" s="5"/>
      <c r="X84" s="5" t="s">
        <v>146</v>
      </c>
      <c r="Y84" s="5">
        <f t="shared" ref="Y84" ca="1" si="473">IF(L81&lt;=$Y$1, 1,0)</f>
        <v>0</v>
      </c>
      <c r="Z84" s="5">
        <f t="shared" ref="Z84" ca="1" si="474">IF(M81&lt;=$Z$1, 1,0)</f>
        <v>0</v>
      </c>
      <c r="AA84" s="5">
        <f t="shared" ref="AA84" ca="1" si="475">IF(N81&lt;=$AA$1, 1,0)</f>
        <v>0</v>
      </c>
      <c r="AB84" s="5">
        <f t="shared" ref="AB84" ca="1" si="476">IF(O81&lt;=$AB$1, 1,0)</f>
        <v>0</v>
      </c>
      <c r="AC84" s="5"/>
      <c r="AD84" s="5" t="s">
        <v>147</v>
      </c>
      <c r="AE84" s="5"/>
      <c r="AF84" s="5"/>
      <c r="AG84" s="5"/>
      <c r="AH84" s="5">
        <f t="shared" ref="AH84" ca="1" si="477">AE83+AF83+AG83+AH83</f>
        <v>2</v>
      </c>
    </row>
    <row r="85" spans="1:62" ht="16">
      <c r="A85" s="1">
        <v>80</v>
      </c>
      <c r="B85">
        <v>211440</v>
      </c>
      <c r="C85">
        <v>8</v>
      </c>
      <c r="D85" t="s">
        <v>8</v>
      </c>
      <c r="E85" t="s">
        <v>26</v>
      </c>
      <c r="F85">
        <v>1585</v>
      </c>
      <c r="G85">
        <v>0.97319719208679001</v>
      </c>
      <c r="H85">
        <v>39208.628961795082</v>
      </c>
      <c r="I85">
        <v>1.585524613582795</v>
      </c>
      <c r="J85" s="2"/>
      <c r="K85" s="2" t="s">
        <v>97</v>
      </c>
      <c r="L85" s="3">
        <f t="shared" ref="L85" si="478" xml:space="preserve"> (F85 - F92) / F92</f>
        <v>0.12571022727272727</v>
      </c>
      <c r="M85" s="3">
        <f t="shared" ref="M85" si="479" xml:space="preserve"> (G85 - G92) / G92</f>
        <v>2.1000866478149891E-2</v>
      </c>
      <c r="N85" s="3">
        <f t="shared" ref="N85" si="480" xml:space="preserve"> (H85 - H92) / H92</f>
        <v>0.31625032298742028</v>
      </c>
      <c r="O85" s="3">
        <f t="shared" ref="O85" si="481" xml:space="preserve"> (I85 - I92) / I92</f>
        <v>0.57832673685808422</v>
      </c>
      <c r="P85" s="2"/>
      <c r="Q85" s="2"/>
      <c r="R85" s="2"/>
      <c r="S85" s="2"/>
      <c r="T85" s="2"/>
      <c r="U85" s="2"/>
      <c r="V85" s="5"/>
      <c r="W85" s="5"/>
      <c r="X85" s="5"/>
      <c r="Y85" s="6"/>
      <c r="Z85" s="5"/>
      <c r="AA85" s="5"/>
      <c r="AB85" s="5"/>
      <c r="AC85" s="5"/>
      <c r="AD85" s="5"/>
      <c r="AE85" s="5"/>
      <c r="AF85" s="5"/>
      <c r="AG85" s="5"/>
      <c r="AH85" s="5"/>
    </row>
    <row r="86" spans="1:62" ht="16">
      <c r="A86" s="1">
        <v>81</v>
      </c>
      <c r="B86">
        <v>211440</v>
      </c>
      <c r="C86">
        <v>7</v>
      </c>
      <c r="D86" t="s">
        <v>10</v>
      </c>
      <c r="E86" t="s">
        <v>26</v>
      </c>
      <c r="F86">
        <v>1572</v>
      </c>
      <c r="G86">
        <v>0.96700659868026395</v>
      </c>
      <c r="H86">
        <v>36336.20736194629</v>
      </c>
      <c r="I86">
        <v>1.561899802067487</v>
      </c>
      <c r="J86" s="2"/>
      <c r="K86" s="2" t="s">
        <v>96</v>
      </c>
      <c r="L86" s="2">
        <f t="shared" ref="L86" si="482" xml:space="preserve"> SLOPE(F85:F92, $C85:$C92)</f>
        <v>29.428571428571427</v>
      </c>
      <c r="M86" s="2">
        <f t="shared" ref="M86" si="483" xml:space="preserve"> SLOPE(G85:G92, $C85:$C92)</f>
        <v>2.9869455199731149E-3</v>
      </c>
      <c r="N86" s="2">
        <f t="shared" ref="N86" si="484" xml:space="preserve"> SLOPE(H85:H92, $C85:$C92)</f>
        <v>1200.4506332678977</v>
      </c>
      <c r="O86" s="2">
        <f t="shared" ref="O86" si="485" xml:space="preserve"> SLOPE(I85:I92, $C85:$C92)</f>
        <v>9.1695934751593808E-2</v>
      </c>
      <c r="P86" s="2"/>
      <c r="Q86" s="2"/>
      <c r="R86" s="2"/>
      <c r="S86" s="2"/>
      <c r="T86" s="2"/>
      <c r="U86" s="2"/>
      <c r="V86" s="5"/>
      <c r="W86" s="5"/>
      <c r="X86" s="5"/>
      <c r="Y86" s="6"/>
      <c r="Z86" s="5"/>
      <c r="AA86" s="5"/>
      <c r="AB86" s="5"/>
      <c r="AC86" s="5"/>
      <c r="AD86" s="5"/>
      <c r="AE86" s="5"/>
      <c r="AF86" s="5"/>
      <c r="AG86" s="5"/>
      <c r="AH86" s="5"/>
    </row>
    <row r="87" spans="1:62" ht="16">
      <c r="A87" s="1">
        <v>82</v>
      </c>
      <c r="B87">
        <v>211440</v>
      </c>
      <c r="C87">
        <v>6</v>
      </c>
      <c r="D87" t="s">
        <v>11</v>
      </c>
      <c r="E87" t="s">
        <v>26</v>
      </c>
      <c r="F87">
        <v>1676</v>
      </c>
      <c r="G87">
        <v>0.95901106050748208</v>
      </c>
      <c r="H87">
        <v>34084.991355180071</v>
      </c>
      <c r="I87">
        <v>1.514787623679992</v>
      </c>
      <c r="J87" s="2"/>
      <c r="K87" s="2" t="s">
        <v>98</v>
      </c>
      <c r="L87" s="2">
        <f t="shared" ref="L87" si="486" xml:space="preserve"> INTERCEPT(F85:F92,$C85:$C92)</f>
        <v>1403.0714285714287</v>
      </c>
      <c r="M87" s="2">
        <f t="shared" ref="M87" si="487" xml:space="preserve"> INTERCEPT(G85:G92,$C85:$C92)</f>
        <v>0.94830175077054268</v>
      </c>
      <c r="N87" s="2">
        <f t="shared" ref="N87" si="488" xml:space="preserve"> INTERCEPT(H85:H92,$C85:$C92)</f>
        <v>28193.323363736068</v>
      </c>
      <c r="O87" s="2">
        <f t="shared" ref="O87" si="489" xml:space="preserve"> INTERCEPT(I85:I92,$C85:$C92)</f>
        <v>0.86960517242650459</v>
      </c>
      <c r="P87" s="2"/>
      <c r="Q87" s="2"/>
      <c r="R87" s="2"/>
      <c r="S87" s="2"/>
      <c r="T87" s="2"/>
      <c r="U87" s="2"/>
      <c r="V87" s="5"/>
      <c r="W87" s="5"/>
      <c r="X87" s="5"/>
      <c r="Y87" s="6"/>
      <c r="Z87" s="5"/>
      <c r="AA87" s="5"/>
      <c r="AB87" s="5"/>
      <c r="AC87" s="5"/>
      <c r="AD87" s="5"/>
      <c r="AE87" s="5"/>
      <c r="AF87" s="5"/>
      <c r="AG87" s="5"/>
      <c r="AH87" s="5"/>
    </row>
    <row r="88" spans="1:62" ht="16">
      <c r="A88" s="1">
        <v>83</v>
      </c>
      <c r="B88">
        <v>211440</v>
      </c>
      <c r="C88">
        <v>5</v>
      </c>
      <c r="D88" t="s">
        <v>12</v>
      </c>
      <c r="E88" t="s">
        <v>26</v>
      </c>
      <c r="F88">
        <v>1552</v>
      </c>
      <c r="G88">
        <v>0.96419437340153458</v>
      </c>
      <c r="H88">
        <v>32869.638483415867</v>
      </c>
      <c r="I88">
        <v>1.175304809136045</v>
      </c>
      <c r="J88" s="2"/>
      <c r="K88" s="2" t="s">
        <v>105</v>
      </c>
      <c r="L88" s="2">
        <f t="shared" ref="L88" si="490" xml:space="preserve"> L87 + (11*L86)</f>
        <v>1726.7857142857144</v>
      </c>
      <c r="M88" s="2">
        <f t="shared" ref="M88" si="491" xml:space="preserve"> M87 + (11*M86)</f>
        <v>0.98115815149024699</v>
      </c>
      <c r="N88" s="2">
        <f t="shared" ref="N88" si="492" xml:space="preserve"> N87 + (11*N86)</f>
        <v>41398.280329682944</v>
      </c>
      <c r="O88" s="2">
        <f t="shared" ref="O88" si="493" xml:space="preserve"> O87 + (11*O86)</f>
        <v>1.8782604546940365</v>
      </c>
      <c r="P88" s="2"/>
      <c r="Q88" s="2"/>
      <c r="R88" s="2"/>
      <c r="S88" s="2"/>
      <c r="T88" s="2"/>
      <c r="U88" s="2"/>
      <c r="V88" s="5"/>
      <c r="W88" s="5"/>
      <c r="X88" s="5"/>
      <c r="Y88" s="6"/>
      <c r="Z88" s="5"/>
      <c r="AA88" s="5"/>
      <c r="AB88" s="5"/>
      <c r="AC88" s="5"/>
      <c r="AD88" s="5"/>
      <c r="AE88" s="5"/>
      <c r="AF88" s="5"/>
      <c r="AG88" s="5"/>
      <c r="AH88" s="5"/>
    </row>
    <row r="89" spans="1:62" ht="16">
      <c r="A89" s="1">
        <v>84</v>
      </c>
      <c r="B89">
        <v>211440</v>
      </c>
      <c r="C89">
        <v>4</v>
      </c>
      <c r="D89" t="s">
        <v>13</v>
      </c>
      <c r="E89" t="s">
        <v>26</v>
      </c>
      <c r="F89">
        <v>1575</v>
      </c>
      <c r="G89">
        <v>0.97547683923705719</v>
      </c>
      <c r="H89">
        <v>34059.882710178063</v>
      </c>
      <c r="I89">
        <v>1.214377487582087</v>
      </c>
      <c r="J89" s="2"/>
      <c r="K89" s="2" t="s">
        <v>99</v>
      </c>
      <c r="L89" s="2">
        <f t="shared" ref="L89" si="494" xml:space="preserve"> (L88 - F92) / F92</f>
        <v>0.22641030844155854</v>
      </c>
      <c r="M89" s="2">
        <f t="shared" ref="M89" si="495" xml:space="preserve"> (M88 - G92) / G92</f>
        <v>2.9352870075178436E-2</v>
      </c>
      <c r="N89" s="2">
        <f t="shared" ref="N89" si="496" xml:space="preserve"> (N88 - H92) / H92</f>
        <v>0.38975784917561201</v>
      </c>
      <c r="O89" s="2">
        <f t="shared" ref="O89" si="497" xml:space="preserve"> (O88 - I92) / I92</f>
        <v>0.86973363202980991</v>
      </c>
      <c r="P89" s="2"/>
      <c r="Q89" s="2"/>
      <c r="R89" s="2"/>
      <c r="S89" s="2"/>
      <c r="T89" s="2"/>
      <c r="U89" s="2"/>
      <c r="V89" s="5"/>
      <c r="W89" s="5"/>
      <c r="X89" s="5"/>
      <c r="Y89" s="6"/>
      <c r="Z89" s="5"/>
      <c r="AA89" s="5"/>
      <c r="AB89" s="5"/>
      <c r="AC89" s="5"/>
      <c r="AD89" s="5"/>
      <c r="AE89" s="5"/>
      <c r="AF89" s="5"/>
      <c r="AG89" s="5"/>
      <c r="AH89" s="5"/>
    </row>
    <row r="90" spans="1:62" ht="16">
      <c r="A90" s="1">
        <v>85</v>
      </c>
      <c r="B90">
        <v>211440</v>
      </c>
      <c r="C90">
        <v>3</v>
      </c>
      <c r="D90" t="s">
        <v>14</v>
      </c>
      <c r="E90" t="s">
        <v>26</v>
      </c>
      <c r="F90">
        <v>1474</v>
      </c>
      <c r="G90">
        <v>0.95969423210562887</v>
      </c>
      <c r="H90">
        <v>32112.61884941889</v>
      </c>
      <c r="I90">
        <v>1.164060694432953</v>
      </c>
      <c r="J90" s="2"/>
      <c r="K90" s="2" t="s">
        <v>144</v>
      </c>
      <c r="L90" s="2">
        <f t="shared" ref="L90" si="498">IF(L85&lt;=$L$1,1,0)</f>
        <v>1</v>
      </c>
      <c r="M90" s="2">
        <f t="shared" ref="M90" si="499">IF(M85&lt;=$M$1,1,0)</f>
        <v>1</v>
      </c>
      <c r="N90" s="2">
        <f t="shared" ref="N90" si="500">IF(N85&lt;=$N$1,1,0)</f>
        <v>0</v>
      </c>
      <c r="O90" s="2">
        <f t="shared" ref="O90" si="501">IF(O85&lt;=$O$1,1,0)</f>
        <v>0</v>
      </c>
      <c r="P90" s="2"/>
      <c r="Q90" s="2"/>
      <c r="R90" s="2"/>
      <c r="S90" s="2"/>
      <c r="T90" s="2"/>
      <c r="U90" s="2"/>
      <c r="V90" s="5"/>
      <c r="W90" s="5"/>
      <c r="X90" s="5" t="s">
        <v>144</v>
      </c>
      <c r="Y90" s="5">
        <f t="shared" ref="Y90" ca="1" si="502">IF(L85&lt;=$Y$1,1,0)</f>
        <v>0</v>
      </c>
      <c r="Z90" s="5">
        <f t="shared" ref="Z90" ca="1" si="503">IF(M85&lt;=$Z$1,1,0)</f>
        <v>0</v>
      </c>
      <c r="AA90" s="5">
        <f t="shared" ref="AA90" ca="1" si="504">IF(N85&lt;=$AA$1,1,0)</f>
        <v>0</v>
      </c>
      <c r="AB90" s="5">
        <f t="shared" ref="AB90" ca="1" si="505">IF(O85&lt;=$AB$1,1,0)</f>
        <v>0</v>
      </c>
      <c r="AC90" s="5"/>
      <c r="AD90" s="5"/>
      <c r="AE90" s="5"/>
      <c r="AF90" s="5"/>
      <c r="AG90" s="5"/>
      <c r="AH90" s="5"/>
    </row>
    <row r="91" spans="1:62" ht="16">
      <c r="A91" s="1">
        <v>86</v>
      </c>
      <c r="B91">
        <v>211440</v>
      </c>
      <c r="C91">
        <v>2</v>
      </c>
      <c r="D91" t="s">
        <v>15</v>
      </c>
      <c r="E91" t="s">
        <v>26</v>
      </c>
      <c r="F91">
        <v>1442</v>
      </c>
      <c r="G91">
        <v>0.94218415417558887</v>
      </c>
      <c r="H91">
        <v>30302.717130437792</v>
      </c>
      <c r="I91">
        <v>1.0373795521690949</v>
      </c>
      <c r="J91" s="2"/>
      <c r="K91" s="2" t="s">
        <v>145</v>
      </c>
      <c r="L91" s="2">
        <f t="shared" ref="L91" si="506">IF(L85&lt;=$L$2, 1, 0)</f>
        <v>1</v>
      </c>
      <c r="M91" s="2">
        <f t="shared" ref="M91" si="507">IF(M85&lt;=$M$2, 1, 0)</f>
        <v>1</v>
      </c>
      <c r="N91" s="2">
        <f t="shared" ref="N91" si="508">IF(N85&lt;=$N$2, 1, 0)</f>
        <v>0</v>
      </c>
      <c r="O91" s="2">
        <f t="shared" ref="O91" si="509">IF(O85&lt;=$O$2, 1, 0)</f>
        <v>0</v>
      </c>
      <c r="P91" s="2"/>
      <c r="Q91" s="2" t="s">
        <v>148</v>
      </c>
      <c r="R91" s="2">
        <f t="shared" ref="R91" si="510" xml:space="preserve"> L90+L91+L92</f>
        <v>2</v>
      </c>
      <c r="S91" s="2">
        <f t="shared" ref="S91" si="511">M90+M91+M92</f>
        <v>3</v>
      </c>
      <c r="T91" s="2">
        <f t="shared" ref="T91" si="512">N90+N91+N92</f>
        <v>0</v>
      </c>
      <c r="U91" s="2">
        <f t="shared" ref="U91" si="513">O90+O91+O92</f>
        <v>0</v>
      </c>
      <c r="V91" s="5"/>
      <c r="W91" s="5"/>
      <c r="X91" s="5" t="s">
        <v>145</v>
      </c>
      <c r="Y91" s="5">
        <f t="shared" ref="Y91" ca="1" si="514">IF(L85&lt;=$Y$2, 1, 0)</f>
        <v>0</v>
      </c>
      <c r="Z91" s="5">
        <f t="shared" ref="Z91" ca="1" si="515">IF(M85&lt;=$Z$2, 1, 0)</f>
        <v>0</v>
      </c>
      <c r="AA91" s="5">
        <f t="shared" ref="AA91" ca="1" si="516">IF(N85&lt;=$AA$2, 1, 0)</f>
        <v>0</v>
      </c>
      <c r="AB91" s="5">
        <f t="shared" ref="AB91" ca="1" si="517">IF(O85&lt;=$AB$2, 1, 0)</f>
        <v>0</v>
      </c>
      <c r="AC91" s="5"/>
      <c r="AD91" s="5" t="s">
        <v>148</v>
      </c>
      <c r="AE91" s="5">
        <f t="shared" ref="AE91" ca="1" si="518" xml:space="preserve"> Y90+Y91+Y92</f>
        <v>0</v>
      </c>
      <c r="AF91" s="5">
        <f t="shared" ref="AF91" ca="1" si="519">Z90+Z91+Z92</f>
        <v>0</v>
      </c>
      <c r="AG91" s="5">
        <f t="shared" ref="AG91" ca="1" si="520">AA90+AA91+AA92</f>
        <v>0</v>
      </c>
      <c r="AH91" s="5">
        <f t="shared" ref="AH91" ca="1" si="521">AB90+AB91+AB92</f>
        <v>0</v>
      </c>
    </row>
    <row r="92" spans="1:62" ht="16">
      <c r="A92" s="1">
        <v>87</v>
      </c>
      <c r="B92">
        <v>211440</v>
      </c>
      <c r="C92">
        <v>1</v>
      </c>
      <c r="D92" t="s">
        <v>16</v>
      </c>
      <c r="E92" t="s">
        <v>26</v>
      </c>
      <c r="F92">
        <v>1408</v>
      </c>
      <c r="G92">
        <v>0.95317959468902869</v>
      </c>
      <c r="H92">
        <v>29788.124855160859</v>
      </c>
      <c r="I92">
        <v>1.00456044781896</v>
      </c>
      <c r="J92" s="2"/>
      <c r="K92" s="2" t="s">
        <v>146</v>
      </c>
      <c r="L92" s="2">
        <f t="shared" ref="L92" si="522">IF(L89&lt;=$L$1, 1,0)</f>
        <v>0</v>
      </c>
      <c r="M92" s="2">
        <f t="shared" ref="M92" si="523">IF(M89&lt;=$M$1, 1,0)</f>
        <v>1</v>
      </c>
      <c r="N92" s="2">
        <f t="shared" ref="N92" si="524">IF(N89&lt;=$N$1, 1,0)</f>
        <v>0</v>
      </c>
      <c r="O92" s="2">
        <f t="shared" ref="O92" si="525">IF(O89&lt;=$O$1, 1,0)</f>
        <v>0</v>
      </c>
      <c r="P92" s="2"/>
      <c r="Q92" s="2" t="s">
        <v>147</v>
      </c>
      <c r="R92" s="2"/>
      <c r="S92" s="2"/>
      <c r="T92" s="2"/>
      <c r="U92" s="2">
        <f t="shared" ref="U92" si="526">R91+S91+T91+U91</f>
        <v>5</v>
      </c>
      <c r="V92" s="5"/>
      <c r="W92" s="5"/>
      <c r="X92" s="5" t="s">
        <v>146</v>
      </c>
      <c r="Y92" s="5">
        <f t="shared" ref="Y92" ca="1" si="527">IF(L89&lt;=$Y$1, 1,0)</f>
        <v>0</v>
      </c>
      <c r="Z92" s="5">
        <f t="shared" ref="Z92" ca="1" si="528">IF(M89&lt;=$Z$1, 1,0)</f>
        <v>0</v>
      </c>
      <c r="AA92" s="5">
        <f t="shared" ref="AA92" ca="1" si="529">IF(N89&lt;=$AA$1, 1,0)</f>
        <v>0</v>
      </c>
      <c r="AB92" s="5">
        <f t="shared" ref="AB92" ca="1" si="530">IF(O89&lt;=$AB$1, 1,0)</f>
        <v>0</v>
      </c>
      <c r="AC92" s="5"/>
      <c r="AD92" s="5" t="s">
        <v>147</v>
      </c>
      <c r="AE92" s="5"/>
      <c r="AF92" s="5"/>
      <c r="AG92" s="5"/>
      <c r="AH92" s="5">
        <f t="shared" ref="AH92" ca="1" si="531">AE91+AF91+AG91+AH91</f>
        <v>0</v>
      </c>
    </row>
    <row r="93" spans="1:62" ht="16">
      <c r="A93" s="1">
        <v>88</v>
      </c>
      <c r="B93">
        <v>211468</v>
      </c>
      <c r="C93">
        <v>8</v>
      </c>
      <c r="D93" t="s">
        <v>8</v>
      </c>
      <c r="E93" t="s">
        <v>27</v>
      </c>
      <c r="F93">
        <v>205</v>
      </c>
      <c r="G93">
        <v>0.75362318840579712</v>
      </c>
      <c r="H93">
        <v>14786.58718172085</v>
      </c>
      <c r="I93">
        <v>0.86370986432728025</v>
      </c>
      <c r="J93" s="2"/>
      <c r="K93" s="2" t="s">
        <v>97</v>
      </c>
      <c r="L93" s="3">
        <f t="shared" ref="L93" si="532" xml:space="preserve"> (F93 - F100) / F100</f>
        <v>0.41379310344827586</v>
      </c>
      <c r="M93" s="3">
        <f t="shared" ref="M93" si="533" xml:space="preserve"> (G93 - G100) / G100</f>
        <v>7.5291622481442305E-2</v>
      </c>
      <c r="N93" s="3">
        <f t="shared" ref="N93" si="534" xml:space="preserve"> (H93 - H100) / H100</f>
        <v>0.18911039125348381</v>
      </c>
      <c r="O93" s="3">
        <f t="shared" ref="O93" si="535" xml:space="preserve"> (I93 - I100) / I100</f>
        <v>0.39633196044519664</v>
      </c>
      <c r="P93" s="2"/>
      <c r="Q93" s="2"/>
      <c r="R93" s="2"/>
      <c r="S93" s="2"/>
      <c r="T93" s="2"/>
      <c r="U93" s="2"/>
      <c r="V93" s="5"/>
      <c r="W93" s="5"/>
      <c r="X93" s="5"/>
      <c r="Y93" s="6"/>
      <c r="Z93" s="5"/>
      <c r="AA93" s="5"/>
      <c r="AB93" s="5"/>
      <c r="AC93" s="5"/>
      <c r="AD93" s="5"/>
      <c r="AE93" s="5"/>
      <c r="AF93" s="5"/>
      <c r="AG93" s="5"/>
      <c r="AH93" s="5"/>
    </row>
    <row r="94" spans="1:62" ht="16">
      <c r="A94" s="1">
        <v>89</v>
      </c>
      <c r="B94">
        <v>211468</v>
      </c>
      <c r="C94">
        <v>7</v>
      </c>
      <c r="D94" t="s">
        <v>10</v>
      </c>
      <c r="E94" t="s">
        <v>27</v>
      </c>
      <c r="F94">
        <v>207</v>
      </c>
      <c r="G94">
        <v>0.80281690140845074</v>
      </c>
      <c r="H94">
        <v>14255.931911460581</v>
      </c>
      <c r="I94">
        <v>0.841246401376742</v>
      </c>
      <c r="J94" s="2"/>
      <c r="K94" s="2" t="s">
        <v>96</v>
      </c>
      <c r="L94" s="2">
        <f t="shared" ref="L94" si="536" xml:space="preserve"> SLOPE(F93:F100, $C93:$C100)</f>
        <v>10.488095238095237</v>
      </c>
      <c r="M94" s="2">
        <f t="shared" ref="M94" si="537" xml:space="preserve"> SLOPE(G93:G100, $C93:$C100)</f>
        <v>1.7013718665228193E-2</v>
      </c>
      <c r="N94" s="2">
        <f t="shared" ref="N94" si="538" xml:space="preserve"> SLOPE(H93:H100, $C93:$C100)</f>
        <v>368.72846749936076</v>
      </c>
      <c r="O94" s="2">
        <f t="shared" ref="O94" si="539" xml:space="preserve"> SLOPE(I93:I100, $C93:$C100)</f>
        <v>3.046475189230206E-2</v>
      </c>
      <c r="P94" s="2"/>
      <c r="Q94" s="2"/>
      <c r="R94" s="2"/>
      <c r="S94" s="2"/>
      <c r="T94" s="2"/>
      <c r="U94" s="2"/>
      <c r="V94" s="5"/>
      <c r="W94" s="5"/>
      <c r="X94" s="5"/>
      <c r="Y94" s="6"/>
      <c r="Z94" s="5"/>
      <c r="AA94" s="5"/>
      <c r="AB94" s="5"/>
      <c r="AC94" s="5"/>
      <c r="AD94" s="5"/>
      <c r="AE94" s="5"/>
      <c r="AF94" s="5"/>
      <c r="AG94" s="5"/>
      <c r="AH94" s="5"/>
    </row>
    <row r="95" spans="1:62" ht="16">
      <c r="A95" s="1">
        <v>90</v>
      </c>
      <c r="B95">
        <v>211468</v>
      </c>
      <c r="C95">
        <v>6</v>
      </c>
      <c r="D95" t="s">
        <v>11</v>
      </c>
      <c r="E95" t="s">
        <v>27</v>
      </c>
      <c r="F95">
        <v>213</v>
      </c>
      <c r="G95">
        <v>0.82320441988950277</v>
      </c>
      <c r="H95">
        <v>14288.528418068019</v>
      </c>
      <c r="I95">
        <v>0.95004669562363064</v>
      </c>
      <c r="J95" s="2"/>
      <c r="K95" s="2" t="s">
        <v>98</v>
      </c>
      <c r="L95" s="2">
        <f t="shared" ref="L95" si="540" xml:space="preserve"> INTERCEPT(F93:F100,$C93:$C100)</f>
        <v>132.92857142857144</v>
      </c>
      <c r="M95" s="2">
        <f t="shared" ref="M95" si="541" xml:space="preserve"> INTERCEPT(G93:G100,$C93:$C100)</f>
        <v>0.67572159875413873</v>
      </c>
      <c r="N95" s="2">
        <f t="shared" ref="N95" si="542" xml:space="preserve"> INTERCEPT(H93:H100,$C93:$C100)</f>
        <v>11995.720619724758</v>
      </c>
      <c r="O95" s="2">
        <f t="shared" ref="O95" si="543" xml:space="preserve"> INTERCEPT(I93:I100,$C93:$C100)</f>
        <v>0.69113884455185914</v>
      </c>
      <c r="P95" s="2"/>
      <c r="Q95" s="2"/>
      <c r="R95" s="2"/>
      <c r="S95" s="2"/>
      <c r="T95" s="2"/>
      <c r="U95" s="2"/>
      <c r="V95" s="5"/>
      <c r="W95" s="5"/>
      <c r="X95" s="5"/>
      <c r="Y95" s="6"/>
      <c r="Z95" s="5"/>
      <c r="AA95" s="5"/>
      <c r="AB95" s="5"/>
      <c r="AC95" s="5"/>
      <c r="AD95" s="5"/>
      <c r="AE95" s="5"/>
      <c r="AF95" s="5"/>
      <c r="AG95" s="5"/>
      <c r="AH95" s="5"/>
    </row>
    <row r="96" spans="1:62" ht="16">
      <c r="A96" s="1">
        <v>91</v>
      </c>
      <c r="B96">
        <v>211468</v>
      </c>
      <c r="C96">
        <v>5</v>
      </c>
      <c r="D96" t="s">
        <v>12</v>
      </c>
      <c r="E96" t="s">
        <v>27</v>
      </c>
      <c r="F96">
        <v>181</v>
      </c>
      <c r="G96">
        <v>0.78770949720670391</v>
      </c>
      <c r="H96">
        <v>14569.93319211066</v>
      </c>
      <c r="I96">
        <v>0.86862021262151656</v>
      </c>
      <c r="J96" s="2"/>
      <c r="K96" s="2" t="s">
        <v>106</v>
      </c>
      <c r="L96" s="2">
        <f t="shared" ref="L96" si="544" xml:space="preserve"> L95 + (11*L94)</f>
        <v>248.29761904761904</v>
      </c>
      <c r="M96" s="2">
        <f t="shared" ref="M96" si="545" xml:space="preserve"> M95 + (11*M94)</f>
        <v>0.86287250407164884</v>
      </c>
      <c r="N96" s="2">
        <f t="shared" ref="N96" si="546" xml:space="preserve"> N95 + (11*N94)</f>
        <v>16051.733762217726</v>
      </c>
      <c r="O96" s="2">
        <f t="shared" ref="O96" si="547" xml:space="preserve"> O95 + (11*O94)</f>
        <v>1.0262511153671818</v>
      </c>
      <c r="P96" s="2"/>
      <c r="Q96" s="2"/>
      <c r="R96" s="2"/>
      <c r="S96" s="2"/>
      <c r="T96" s="2"/>
      <c r="U96" s="2"/>
      <c r="V96" s="5"/>
      <c r="W96" s="5"/>
      <c r="X96" s="5"/>
      <c r="Y96" s="6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6">
      <c r="A97" s="1">
        <v>92</v>
      </c>
      <c r="B97">
        <v>211468</v>
      </c>
      <c r="C97">
        <v>4</v>
      </c>
      <c r="D97" t="s">
        <v>13</v>
      </c>
      <c r="E97" t="s">
        <v>27</v>
      </c>
      <c r="F97">
        <v>179</v>
      </c>
      <c r="G97">
        <v>0.78823529411764703</v>
      </c>
      <c r="H97">
        <v>13585.139802256659</v>
      </c>
      <c r="I97">
        <v>0.88893040584811334</v>
      </c>
      <c r="J97" s="2"/>
      <c r="K97" s="2" t="s">
        <v>99</v>
      </c>
      <c r="L97" s="2">
        <f t="shared" ref="L97" si="548" xml:space="preserve"> (L96 - F100) / F100</f>
        <v>0.71239737274220027</v>
      </c>
      <c r="M97" s="2">
        <f t="shared" ref="M97" si="549" xml:space="preserve"> (M96 - G100) / G100</f>
        <v>0.23117174361442586</v>
      </c>
      <c r="N97" s="2">
        <f t="shared" ref="N97" si="550" xml:space="preserve"> (N96 - H100) / H100</f>
        <v>0.29085117341228933</v>
      </c>
      <c r="O97" s="2">
        <f t="shared" ref="O97" si="551" xml:space="preserve"> (O96 - I100) / I100</f>
        <v>0.65910717361766025</v>
      </c>
      <c r="P97" s="2"/>
      <c r="Q97" s="2"/>
      <c r="R97" s="2"/>
      <c r="S97" s="2"/>
      <c r="T97" s="2"/>
      <c r="U97" s="2"/>
      <c r="V97" s="5"/>
      <c r="W97" s="5"/>
      <c r="X97" s="5"/>
      <c r="Y97" s="6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6">
      <c r="A98" s="1">
        <v>93</v>
      </c>
      <c r="B98">
        <v>211468</v>
      </c>
      <c r="C98">
        <v>3</v>
      </c>
      <c r="D98" t="s">
        <v>14</v>
      </c>
      <c r="E98" t="s">
        <v>27</v>
      </c>
      <c r="F98">
        <v>170</v>
      </c>
      <c r="G98">
        <v>0.69285714285714284</v>
      </c>
      <c r="H98">
        <v>12988.194154997051</v>
      </c>
      <c r="I98">
        <v>0.89028096815218172</v>
      </c>
      <c r="J98" s="2"/>
      <c r="K98" s="2" t="s">
        <v>144</v>
      </c>
      <c r="L98" s="2">
        <f t="shared" ref="L98" si="552">IF(L93&lt;=$L$1,1,0)</f>
        <v>0</v>
      </c>
      <c r="M98" s="2">
        <f t="shared" ref="M98" si="553">IF(M93&lt;=$M$1,1,0)</f>
        <v>1</v>
      </c>
      <c r="N98" s="2">
        <f t="shared" ref="N98" si="554">IF(N93&lt;=$N$1,1,0)</f>
        <v>0</v>
      </c>
      <c r="O98" s="2">
        <f t="shared" ref="O98" si="555">IF(O93&lt;=$O$1,1,0)</f>
        <v>0</v>
      </c>
      <c r="P98" s="2"/>
      <c r="Q98" s="2"/>
      <c r="R98" s="2"/>
      <c r="S98" s="2"/>
      <c r="T98" s="2"/>
      <c r="U98" s="2"/>
      <c r="V98" s="5"/>
      <c r="W98" s="5"/>
      <c r="X98" s="5" t="s">
        <v>144</v>
      </c>
      <c r="Y98" s="5">
        <f t="shared" ref="Y98" ca="1" si="556">IF(L93&lt;=$Y$1,1,0)</f>
        <v>0</v>
      </c>
      <c r="Z98" s="5">
        <f t="shared" ref="Z98" ca="1" si="557">IF(M93&lt;=$Z$1,1,0)</f>
        <v>0</v>
      </c>
      <c r="AA98" s="5">
        <f t="shared" ref="AA98" ca="1" si="558">IF(N93&lt;=$AA$1,1,0)</f>
        <v>0</v>
      </c>
      <c r="AB98" s="5">
        <f t="shared" ref="AB98" ca="1" si="559">IF(O93&lt;=$AB$1,1,0)</f>
        <v>0</v>
      </c>
      <c r="AC98" s="5"/>
      <c r="AD98" s="5"/>
      <c r="AE98" s="5"/>
      <c r="AF98" s="5"/>
      <c r="AG98" s="5"/>
      <c r="AH98" s="5"/>
    </row>
    <row r="99" spans="1:34" ht="16">
      <c r="A99" s="1">
        <v>94</v>
      </c>
      <c r="B99">
        <v>211468</v>
      </c>
      <c r="C99">
        <v>2</v>
      </c>
      <c r="D99" t="s">
        <v>15</v>
      </c>
      <c r="E99" t="s">
        <v>27</v>
      </c>
      <c r="F99">
        <v>141</v>
      </c>
      <c r="G99">
        <v>0.66896551724137931</v>
      </c>
      <c r="H99">
        <v>12330.675575829609</v>
      </c>
      <c r="I99">
        <v>0.70445102435446494</v>
      </c>
      <c r="J99" s="2"/>
      <c r="K99" s="2" t="s">
        <v>145</v>
      </c>
      <c r="L99" s="2">
        <f t="shared" ref="L99" si="560">IF(L93&lt;=$L$2, 1, 0)</f>
        <v>0</v>
      </c>
      <c r="M99" s="2">
        <f t="shared" ref="M99" si="561">IF(M93&lt;=$M$2, 1, 0)</f>
        <v>1</v>
      </c>
      <c r="N99" s="2">
        <f t="shared" ref="N99" si="562">IF(N93&lt;=$N$2, 1, 0)</f>
        <v>0</v>
      </c>
      <c r="O99" s="2">
        <f t="shared" ref="O99" si="563">IF(O93&lt;=$O$2, 1, 0)</f>
        <v>0</v>
      </c>
      <c r="P99" s="2"/>
      <c r="Q99" s="2" t="s">
        <v>148</v>
      </c>
      <c r="R99" s="2">
        <f t="shared" ref="R99" si="564" xml:space="preserve"> L98+L99+L100</f>
        <v>0</v>
      </c>
      <c r="S99" s="2">
        <f t="shared" ref="S99" si="565">M98+M99+M100</f>
        <v>3</v>
      </c>
      <c r="T99" s="2">
        <f t="shared" ref="T99" si="566">N98+N99+N100</f>
        <v>0</v>
      </c>
      <c r="U99" s="2">
        <f t="shared" ref="U99" si="567">O98+O99+O100</f>
        <v>0</v>
      </c>
      <c r="V99" s="5"/>
      <c r="W99" s="5"/>
      <c r="X99" s="5" t="s">
        <v>145</v>
      </c>
      <c r="Y99" s="5">
        <f t="shared" ref="Y99" ca="1" si="568">IF(L93&lt;=$Y$2, 1, 0)</f>
        <v>0</v>
      </c>
      <c r="Z99" s="5">
        <f t="shared" ref="Z99" ca="1" si="569">IF(M93&lt;=$Z$2, 1, 0)</f>
        <v>0</v>
      </c>
      <c r="AA99" s="5">
        <f t="shared" ref="AA99" ca="1" si="570">IF(N93&lt;=$AA$2, 1, 0)</f>
        <v>0</v>
      </c>
      <c r="AB99" s="5">
        <f t="shared" ref="AB99" ca="1" si="571">IF(O93&lt;=$AB$2, 1, 0)</f>
        <v>0</v>
      </c>
      <c r="AC99" s="5"/>
      <c r="AD99" s="5" t="s">
        <v>148</v>
      </c>
      <c r="AE99" s="5">
        <f t="shared" ref="AE99" ca="1" si="572" xml:space="preserve"> Y98+Y99+Y100</f>
        <v>0</v>
      </c>
      <c r="AF99" s="5">
        <f t="shared" ref="AF99" ca="1" si="573">Z98+Z99+Z100</f>
        <v>0</v>
      </c>
      <c r="AG99" s="5">
        <f t="shared" ref="AG99" ca="1" si="574">AA98+AA99+AA100</f>
        <v>0</v>
      </c>
      <c r="AH99" s="5">
        <f t="shared" ref="AH99" ca="1" si="575">AB98+AB99+AB100</f>
        <v>0</v>
      </c>
    </row>
    <row r="100" spans="1:34" ht="16">
      <c r="A100" s="1">
        <v>95</v>
      </c>
      <c r="B100">
        <v>211468</v>
      </c>
      <c r="C100">
        <v>1</v>
      </c>
      <c r="D100" t="s">
        <v>16</v>
      </c>
      <c r="E100" t="s">
        <v>27</v>
      </c>
      <c r="F100">
        <v>145</v>
      </c>
      <c r="G100">
        <v>0.70085470085470081</v>
      </c>
      <c r="H100">
        <v>12434.99955133163</v>
      </c>
      <c r="I100">
        <v>0.61855625223381772</v>
      </c>
      <c r="J100" s="2"/>
      <c r="K100" s="2" t="s">
        <v>146</v>
      </c>
      <c r="L100" s="2">
        <f t="shared" ref="L100" si="576">IF(L97&lt;=$L$1, 1,0)</f>
        <v>0</v>
      </c>
      <c r="M100" s="2">
        <f t="shared" ref="M100" si="577">IF(M97&lt;=$M$1, 1,0)</f>
        <v>1</v>
      </c>
      <c r="N100" s="2">
        <f t="shared" ref="N100" si="578">IF(N97&lt;=$N$1, 1,0)</f>
        <v>0</v>
      </c>
      <c r="O100" s="2">
        <f t="shared" ref="O100" si="579">IF(O97&lt;=$O$1, 1,0)</f>
        <v>0</v>
      </c>
      <c r="P100" s="2"/>
      <c r="Q100" s="2" t="s">
        <v>147</v>
      </c>
      <c r="R100" s="2"/>
      <c r="S100" s="2"/>
      <c r="T100" s="2"/>
      <c r="U100" s="2">
        <f t="shared" ref="U100" si="580">R99+S99+T99+U99</f>
        <v>3</v>
      </c>
      <c r="V100" s="5"/>
      <c r="W100" s="5"/>
      <c r="X100" s="5" t="s">
        <v>146</v>
      </c>
      <c r="Y100" s="5">
        <f t="shared" ref="Y100" ca="1" si="581">IF(L97&lt;=$Y$1, 1,0)</f>
        <v>0</v>
      </c>
      <c r="Z100" s="5">
        <f t="shared" ref="Z100" ca="1" si="582">IF(M97&lt;=$Z$1, 1,0)</f>
        <v>0</v>
      </c>
      <c r="AA100" s="5">
        <f t="shared" ref="AA100" ca="1" si="583">IF(N97&lt;=$AA$1, 1,0)</f>
        <v>0</v>
      </c>
      <c r="AB100" s="5">
        <f t="shared" ref="AB100" ca="1" si="584">IF(O97&lt;=$AB$1, 1,0)</f>
        <v>0</v>
      </c>
      <c r="AC100" s="5"/>
      <c r="AD100" s="5" t="s">
        <v>147</v>
      </c>
      <c r="AE100" s="5"/>
      <c r="AF100" s="5"/>
      <c r="AG100" s="5"/>
      <c r="AH100" s="5">
        <f t="shared" ref="AH100" ca="1" si="585">AE99+AF99+AG99+AH99</f>
        <v>0</v>
      </c>
    </row>
    <row r="101" spans="1:34" ht="16">
      <c r="A101" s="1">
        <v>96</v>
      </c>
      <c r="B101">
        <v>211556</v>
      </c>
      <c r="C101">
        <v>8</v>
      </c>
      <c r="D101" t="s">
        <v>8</v>
      </c>
      <c r="E101" t="s">
        <v>28</v>
      </c>
      <c r="F101">
        <v>315</v>
      </c>
      <c r="G101">
        <v>0.8035714285714286</v>
      </c>
      <c r="H101">
        <v>17405.224601675309</v>
      </c>
      <c r="I101">
        <v>1.163761003920504</v>
      </c>
      <c r="J101" s="2"/>
      <c r="K101" s="2" t="s">
        <v>97</v>
      </c>
      <c r="L101" s="3">
        <f t="shared" ref="L101" si="586" xml:space="preserve"> (F101 - F108) / F108</f>
        <v>1.6923076923076923</v>
      </c>
      <c r="M101" s="3">
        <f t="shared" ref="M101" si="587" xml:space="preserve"> (G101 - G108) / G108</f>
        <v>5.5194805194805296E-2</v>
      </c>
      <c r="N101" s="3">
        <f t="shared" ref="N101" si="588" xml:space="preserve"> (H101 - H108) / H108</f>
        <v>0.40397591391367016</v>
      </c>
      <c r="O101" s="3">
        <f t="shared" ref="O101" si="589" xml:space="preserve"> (I101 - I108) / I108</f>
        <v>3.0952707847174986E-2</v>
      </c>
      <c r="P101" s="2"/>
      <c r="Q101" s="2"/>
      <c r="R101" s="2"/>
      <c r="S101" s="2"/>
      <c r="T101" s="2"/>
      <c r="U101" s="2"/>
      <c r="V101" s="5"/>
      <c r="W101" s="5"/>
      <c r="X101" s="5"/>
      <c r="Y101" s="6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6">
      <c r="A102" s="1">
        <v>97</v>
      </c>
      <c r="B102">
        <v>211556</v>
      </c>
      <c r="C102">
        <v>7</v>
      </c>
      <c r="D102" t="s">
        <v>10</v>
      </c>
      <c r="E102" t="s">
        <v>28</v>
      </c>
      <c r="F102">
        <v>282</v>
      </c>
      <c r="G102">
        <v>0.778169014084507</v>
      </c>
      <c r="H102">
        <v>15573.72788651138</v>
      </c>
      <c r="I102">
        <v>1.232487622124856</v>
      </c>
      <c r="J102" s="2"/>
      <c r="K102" s="2" t="s">
        <v>96</v>
      </c>
      <c r="L102" s="2">
        <f t="shared" ref="L102" si="590" xml:space="preserve"> SLOPE(F101:F108, $C101:$C108)</f>
        <v>34.035714285714285</v>
      </c>
      <c r="M102" s="2">
        <f t="shared" ref="M102" si="591" xml:space="preserve"> SLOPE(G101:G108, $C101:$C108)</f>
        <v>7.3250835280553751E-3</v>
      </c>
      <c r="N102" s="2">
        <f t="shared" ref="N102" si="592" xml:space="preserve"> SLOPE(H101:H108, $C101:$C108)</f>
        <v>1073.3046043167394</v>
      </c>
      <c r="O102" s="2">
        <f t="shared" ref="O102" si="593" xml:space="preserve"> SLOPE(I101:I108, $C101:$C108)</f>
        <v>-1.670297778830062E-2</v>
      </c>
      <c r="P102" s="2"/>
      <c r="Q102" s="2"/>
      <c r="R102" s="2"/>
      <c r="S102" s="2"/>
      <c r="T102" s="2"/>
      <c r="U102" s="2"/>
      <c r="V102" s="5"/>
      <c r="W102" s="5"/>
      <c r="X102" s="5"/>
      <c r="Y102" s="6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6">
      <c r="A103" s="1">
        <v>98</v>
      </c>
      <c r="B103">
        <v>211556</v>
      </c>
      <c r="C103">
        <v>6</v>
      </c>
      <c r="D103" t="s">
        <v>11</v>
      </c>
      <c r="E103" t="s">
        <v>28</v>
      </c>
      <c r="F103">
        <v>284</v>
      </c>
      <c r="G103">
        <v>0.85051546391752575</v>
      </c>
      <c r="H103">
        <v>14787.95818598581</v>
      </c>
      <c r="I103">
        <v>1.2276526548413129</v>
      </c>
      <c r="J103" s="2"/>
      <c r="K103" s="2" t="s">
        <v>98</v>
      </c>
      <c r="L103" s="2">
        <f t="shared" ref="L103" si="594" xml:space="preserve"> INTERCEPT(F101:F108,$C101:$C108)</f>
        <v>46.714285714285722</v>
      </c>
      <c r="M103" s="2">
        <f t="shared" ref="M103" si="595" xml:space="preserve"> INTERCEPT(G101:G108,$C101:$C108)</f>
        <v>0.75506613098529085</v>
      </c>
      <c r="N103" s="2">
        <f t="shared" ref="N103" si="596" xml:space="preserve"> INTERCEPT(H101:H108,$C101:$C108)</f>
        <v>8389.9231690943543</v>
      </c>
      <c r="O103" s="2">
        <f t="shared" ref="O103" si="597" xml:space="preserve"> INTERCEPT(I101:I108,$C101:$C108)</f>
        <v>1.3835893225239286</v>
      </c>
      <c r="P103" s="2"/>
      <c r="Q103" s="2"/>
      <c r="R103" s="2"/>
      <c r="S103" s="2"/>
      <c r="T103" s="2"/>
      <c r="U103" s="2"/>
      <c r="V103" s="5"/>
      <c r="W103" s="5"/>
      <c r="X103" s="5"/>
      <c r="Y103" s="6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6">
      <c r="A104" s="1">
        <v>99</v>
      </c>
      <c r="B104">
        <v>211556</v>
      </c>
      <c r="C104">
        <v>5</v>
      </c>
      <c r="D104" t="s">
        <v>12</v>
      </c>
      <c r="E104" t="s">
        <v>28</v>
      </c>
      <c r="F104">
        <v>194</v>
      </c>
      <c r="G104">
        <v>0.80476190476190479</v>
      </c>
      <c r="H104">
        <v>13874.414549085561</v>
      </c>
      <c r="I104">
        <v>1.2662999185554691</v>
      </c>
      <c r="J104" s="2"/>
      <c r="K104" s="2" t="s">
        <v>106</v>
      </c>
      <c r="L104" s="2">
        <f t="shared" ref="L104" si="598" xml:space="preserve"> L103 + (11*L102)</f>
        <v>421.10714285714283</v>
      </c>
      <c r="M104" s="2">
        <f t="shared" ref="M104" si="599" xml:space="preserve"> M103 + (11*M102)</f>
        <v>0.8356420497939</v>
      </c>
      <c r="N104" s="2">
        <f t="shared" ref="N104" si="600" xml:space="preserve"> N103 + (11*N102)</f>
        <v>20196.27381657849</v>
      </c>
      <c r="O104" s="2">
        <f t="shared" ref="O104" si="601" xml:space="preserve"> O103 + (11*O102)</f>
        <v>1.1998565668526218</v>
      </c>
      <c r="P104" s="2"/>
      <c r="Q104" s="2"/>
      <c r="R104" s="2"/>
      <c r="S104" s="2"/>
      <c r="T104" s="2"/>
      <c r="U104" s="2"/>
      <c r="V104" s="5"/>
      <c r="W104" s="5"/>
      <c r="X104" s="5"/>
      <c r="Y104" s="6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6">
      <c r="A105" s="1">
        <v>100</v>
      </c>
      <c r="B105">
        <v>211556</v>
      </c>
      <c r="C105">
        <v>4</v>
      </c>
      <c r="D105" t="s">
        <v>13</v>
      </c>
      <c r="E105" t="s">
        <v>28</v>
      </c>
      <c r="F105">
        <v>211</v>
      </c>
      <c r="G105">
        <v>0.76470588235294112</v>
      </c>
      <c r="H105">
        <v>13645.03245869047</v>
      </c>
      <c r="I105">
        <v>1.5685227924726941</v>
      </c>
      <c r="J105" s="2"/>
      <c r="K105" s="2" t="s">
        <v>99</v>
      </c>
      <c r="L105" s="2">
        <f t="shared" ref="L105" si="602" xml:space="preserve"> (L104 - F108) / F108</f>
        <v>2.5992063492063489</v>
      </c>
      <c r="M105" s="2">
        <f t="shared" ref="M105" si="603" xml:space="preserve"> (M104 - G108) / G108</f>
        <v>9.7307742153606117E-2</v>
      </c>
      <c r="N105" s="2">
        <f t="shared" ref="N105" si="604" xml:space="preserve"> (N104 - H108) / H108</f>
        <v>0.62911324836062421</v>
      </c>
      <c r="O105" s="2">
        <f t="shared" ref="O105" si="605" xml:space="preserve"> (O104 - I108) / I108</f>
        <v>6.2929048539784191E-2</v>
      </c>
      <c r="P105" s="2"/>
      <c r="Q105" s="2"/>
      <c r="R105" s="2"/>
      <c r="S105" s="2"/>
      <c r="T105" s="2"/>
      <c r="U105" s="2"/>
      <c r="V105" s="5"/>
      <c r="W105" s="5"/>
      <c r="X105" s="5"/>
      <c r="Y105" s="6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6">
      <c r="A106" s="1">
        <v>101</v>
      </c>
      <c r="B106">
        <v>211556</v>
      </c>
      <c r="C106">
        <v>3</v>
      </c>
      <c r="D106" t="s">
        <v>14</v>
      </c>
      <c r="E106" t="s">
        <v>28</v>
      </c>
      <c r="F106">
        <v>104</v>
      </c>
      <c r="G106">
        <v>0.77173913043478259</v>
      </c>
      <c r="H106">
        <v>11506.639096238479</v>
      </c>
      <c r="I106">
        <v>1.604254227476879</v>
      </c>
      <c r="J106" s="2"/>
      <c r="K106" s="2" t="s">
        <v>144</v>
      </c>
      <c r="L106" s="2">
        <f t="shared" ref="L106" si="606">IF(L101&lt;=$L$1,1,0)</f>
        <v>0</v>
      </c>
      <c r="M106" s="2">
        <f t="shared" ref="M106" si="607">IF(M101&lt;=$M$1,1,0)</f>
        <v>1</v>
      </c>
      <c r="N106" s="2">
        <f t="shared" ref="N106" si="608">IF(N101&lt;=$N$1,1,0)</f>
        <v>0</v>
      </c>
      <c r="O106" s="2">
        <f t="shared" ref="O106" si="609">IF(O101&lt;=$O$1,1,0)</f>
        <v>0</v>
      </c>
      <c r="P106" s="2"/>
      <c r="Q106" s="2"/>
      <c r="R106" s="2"/>
      <c r="S106" s="2"/>
      <c r="T106" s="2"/>
      <c r="U106" s="2"/>
      <c r="V106" s="5"/>
      <c r="W106" s="5"/>
      <c r="X106" s="5" t="s">
        <v>144</v>
      </c>
      <c r="Y106" s="5">
        <f t="shared" ref="Y106" ca="1" si="610">IF(L101&lt;=$Y$1,1,0)</f>
        <v>0</v>
      </c>
      <c r="Z106" s="5">
        <f t="shared" ref="Z106" ca="1" si="611">IF(M101&lt;=$Z$1,1,0)</f>
        <v>0</v>
      </c>
      <c r="AA106" s="5">
        <f t="shared" ref="AA106" ca="1" si="612">IF(N101&lt;=$AA$1,1,0)</f>
        <v>0</v>
      </c>
      <c r="AB106" s="5">
        <f t="shared" ref="AB106" ca="1" si="613">IF(O101&lt;=$AB$1,1,0)</f>
        <v>1</v>
      </c>
      <c r="AC106" s="5"/>
      <c r="AD106" s="5"/>
      <c r="AE106" s="5"/>
      <c r="AF106" s="5"/>
      <c r="AG106" s="5"/>
      <c r="AH106" s="5"/>
    </row>
    <row r="107" spans="1:34" ht="16">
      <c r="A107" s="1">
        <v>102</v>
      </c>
      <c r="B107">
        <v>211556</v>
      </c>
      <c r="C107">
        <v>2</v>
      </c>
      <c r="D107" t="s">
        <v>15</v>
      </c>
      <c r="E107" t="s">
        <v>28</v>
      </c>
      <c r="F107">
        <v>92</v>
      </c>
      <c r="G107">
        <v>0.76923076923076927</v>
      </c>
      <c r="H107">
        <v>6568.2580342390074</v>
      </c>
      <c r="I107">
        <v>1.275608221242547</v>
      </c>
      <c r="J107" s="2"/>
      <c r="K107" s="2" t="s">
        <v>145</v>
      </c>
      <c r="L107" s="2">
        <f t="shared" ref="L107" si="614">IF(L101&lt;=$L$2, 1, 0)</f>
        <v>0</v>
      </c>
      <c r="M107" s="2">
        <f t="shared" ref="M107" si="615">IF(M101&lt;=$M$2, 1, 0)</f>
        <v>1</v>
      </c>
      <c r="N107" s="2">
        <f t="shared" ref="N107" si="616">IF(N101&lt;=$N$2, 1, 0)</f>
        <v>0</v>
      </c>
      <c r="O107" s="2">
        <f t="shared" ref="O107" si="617">IF(O101&lt;=$O$2, 1, 0)</f>
        <v>0</v>
      </c>
      <c r="P107" s="2"/>
      <c r="Q107" s="2" t="s">
        <v>148</v>
      </c>
      <c r="R107" s="2">
        <f t="shared" ref="R107" si="618" xml:space="preserve"> L106+L107+L108</f>
        <v>0</v>
      </c>
      <c r="S107" s="2">
        <f t="shared" ref="S107" si="619">M106+M107+M108</f>
        <v>3</v>
      </c>
      <c r="T107" s="2">
        <f t="shared" ref="T107" si="620">N106+N107+N108</f>
        <v>0</v>
      </c>
      <c r="U107" s="2">
        <f t="shared" ref="U107" si="621">O106+O107+O108</f>
        <v>0</v>
      </c>
      <c r="V107" s="5"/>
      <c r="W107" s="5"/>
      <c r="X107" s="5" t="s">
        <v>145</v>
      </c>
      <c r="Y107" s="5">
        <f t="shared" ref="Y107" ca="1" si="622">IF(L101&lt;=$Y$2, 1, 0)</f>
        <v>0</v>
      </c>
      <c r="Z107" s="5">
        <f t="shared" ref="Z107" ca="1" si="623">IF(M101&lt;=$Z$2, 1, 0)</f>
        <v>0</v>
      </c>
      <c r="AA107" s="5">
        <f t="shared" ref="AA107" ca="1" si="624">IF(N101&lt;=$AA$2, 1, 0)</f>
        <v>0</v>
      </c>
      <c r="AB107" s="5">
        <f t="shared" ref="AB107" ca="1" si="625">IF(O101&lt;=$AB$2, 1, 0)</f>
        <v>0</v>
      </c>
      <c r="AC107" s="5"/>
      <c r="AD107" s="5" t="s">
        <v>148</v>
      </c>
      <c r="AE107" s="5">
        <f t="shared" ref="AE107" ca="1" si="626" xml:space="preserve"> Y106+Y107+Y108</f>
        <v>0</v>
      </c>
      <c r="AF107" s="5">
        <f t="shared" ref="AF107" ca="1" si="627">Z106+Z107+Z108</f>
        <v>0</v>
      </c>
      <c r="AG107" s="5">
        <f t="shared" ref="AG107" ca="1" si="628">AA106+AA107+AA108</f>
        <v>0</v>
      </c>
      <c r="AH107" s="5">
        <f t="shared" ref="AH107" ca="1" si="629">AB106+AB107+AB108</f>
        <v>2</v>
      </c>
    </row>
    <row r="108" spans="1:34" ht="16">
      <c r="A108" s="1">
        <v>103</v>
      </c>
      <c r="B108">
        <v>211556</v>
      </c>
      <c r="C108">
        <v>1</v>
      </c>
      <c r="D108" t="s">
        <v>16</v>
      </c>
      <c r="E108" t="s">
        <v>28</v>
      </c>
      <c r="F108">
        <v>117</v>
      </c>
      <c r="G108">
        <v>0.7615384615384615</v>
      </c>
      <c r="H108">
        <v>12397.09629573143</v>
      </c>
      <c r="I108">
        <v>1.128820939178343</v>
      </c>
      <c r="J108" s="2"/>
      <c r="K108" s="2" t="s">
        <v>146</v>
      </c>
      <c r="L108" s="2">
        <f t="shared" ref="L108" si="630">IF(L105&lt;=$L$1, 1,0)</f>
        <v>0</v>
      </c>
      <c r="M108" s="2">
        <f t="shared" ref="M108" si="631">IF(M105&lt;=$M$1, 1,0)</f>
        <v>1</v>
      </c>
      <c r="N108" s="2">
        <f t="shared" ref="N108" si="632">IF(N105&lt;=$N$1, 1,0)</f>
        <v>0</v>
      </c>
      <c r="O108" s="2">
        <f t="shared" ref="O108" si="633">IF(O105&lt;=$O$1, 1,0)</f>
        <v>0</v>
      </c>
      <c r="P108" s="2"/>
      <c r="Q108" s="2" t="s">
        <v>147</v>
      </c>
      <c r="R108" s="2"/>
      <c r="S108" s="2"/>
      <c r="T108" s="2"/>
      <c r="U108" s="2">
        <f t="shared" ref="U108" si="634">R107+S107+T107+U107</f>
        <v>3</v>
      </c>
      <c r="V108" s="5"/>
      <c r="W108" s="5"/>
      <c r="X108" s="5" t="s">
        <v>146</v>
      </c>
      <c r="Y108" s="5">
        <f t="shared" ref="Y108" ca="1" si="635">IF(L105&lt;=$Y$1, 1,0)</f>
        <v>0</v>
      </c>
      <c r="Z108" s="5">
        <f t="shared" ref="Z108" ca="1" si="636">IF(M105&lt;=$Z$1, 1,0)</f>
        <v>0</v>
      </c>
      <c r="AA108" s="5">
        <f t="shared" ref="AA108" ca="1" si="637">IF(N105&lt;=$AA$1, 1,0)</f>
        <v>0</v>
      </c>
      <c r="AB108" s="5">
        <f t="shared" ref="AB108" ca="1" si="638">IF(O105&lt;=$AB$1, 1,0)</f>
        <v>1</v>
      </c>
      <c r="AC108" s="5"/>
      <c r="AD108" s="5" t="s">
        <v>147</v>
      </c>
      <c r="AE108" s="5"/>
      <c r="AF108" s="5"/>
      <c r="AG108" s="5"/>
      <c r="AH108" s="5">
        <f t="shared" ref="AH108" ca="1" si="639">AE107+AF107+AG107+AH107</f>
        <v>2</v>
      </c>
    </row>
    <row r="109" spans="1:34" ht="16">
      <c r="A109" s="1">
        <v>104</v>
      </c>
      <c r="B109">
        <v>211583</v>
      </c>
      <c r="C109">
        <v>8</v>
      </c>
      <c r="D109" t="s">
        <v>8</v>
      </c>
      <c r="E109" t="s">
        <v>29</v>
      </c>
      <c r="F109">
        <v>215</v>
      </c>
      <c r="G109">
        <v>0.67682926829268297</v>
      </c>
      <c r="H109">
        <v>12179.25991894107</v>
      </c>
      <c r="I109">
        <v>0.25437514963245678</v>
      </c>
      <c r="J109" s="2"/>
      <c r="K109" s="2" t="s">
        <v>97</v>
      </c>
      <c r="L109" s="3">
        <f t="shared" ref="L109" si="640" xml:space="preserve"> (F109 - F116) / F116</f>
        <v>1.8957345971563982E-2</v>
      </c>
      <c r="M109" s="3">
        <f t="shared" ref="M109" si="641" xml:space="preserve"> (G109 - G116) / G116</f>
        <v>-7.5644599303135787E-2</v>
      </c>
      <c r="N109" s="3">
        <f t="shared" ref="N109" si="642" xml:space="preserve"> (H109 - H116) / H116</f>
        <v>-6.2398070476984736E-2</v>
      </c>
      <c r="O109" s="3">
        <f t="shared" ref="O109" si="643" xml:space="preserve"> (I109 - I116) / I116</f>
        <v>0.60373381633244705</v>
      </c>
      <c r="P109" s="2"/>
      <c r="Q109" s="2"/>
      <c r="R109" s="2"/>
      <c r="S109" s="2"/>
      <c r="T109" s="2"/>
      <c r="U109" s="2"/>
      <c r="V109" s="5"/>
      <c r="W109" s="5"/>
      <c r="X109" s="5"/>
      <c r="Y109" s="6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6">
      <c r="A110" s="1">
        <v>105</v>
      </c>
      <c r="B110">
        <v>211583</v>
      </c>
      <c r="C110">
        <v>7</v>
      </c>
      <c r="D110" t="s">
        <v>10</v>
      </c>
      <c r="E110" t="s">
        <v>29</v>
      </c>
      <c r="F110">
        <v>167</v>
      </c>
      <c r="G110">
        <v>0.71359223300970875</v>
      </c>
      <c r="H110">
        <v>15126.90587814038</v>
      </c>
      <c r="I110">
        <v>0.25367189162282772</v>
      </c>
      <c r="J110" s="2"/>
      <c r="K110" s="2" t="s">
        <v>96</v>
      </c>
      <c r="L110" s="2">
        <f t="shared" ref="L110" si="644" xml:space="preserve"> SLOPE(F109:F116, $C109:$C116)</f>
        <v>-0.15476190476190477</v>
      </c>
      <c r="M110" s="2">
        <f t="shared" ref="M110" si="645" xml:space="preserve"> SLOPE(G109:G116, $C109:$C116)</f>
        <v>-3.4349050390620381E-3</v>
      </c>
      <c r="N110" s="2">
        <f t="shared" ref="N110" si="646" xml:space="preserve"> SLOPE(H109:H116, $C109:$C116)</f>
        <v>-98.181310259437808</v>
      </c>
      <c r="O110" s="2">
        <f t="shared" ref="O110" si="647" xml:space="preserve"> SLOPE(I109:I116, $C109:$C116)</f>
        <v>1.2931034588090281E-2</v>
      </c>
      <c r="P110" s="2"/>
      <c r="Q110" s="2"/>
      <c r="R110" s="2"/>
      <c r="S110" s="2"/>
      <c r="T110" s="2"/>
      <c r="U110" s="2"/>
      <c r="V110" s="5"/>
      <c r="W110" s="5"/>
      <c r="X110" s="5"/>
      <c r="Y110" s="6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6">
      <c r="A111" s="1">
        <v>106</v>
      </c>
      <c r="B111">
        <v>211583</v>
      </c>
      <c r="C111">
        <v>6</v>
      </c>
      <c r="D111" t="s">
        <v>11</v>
      </c>
      <c r="E111" t="s">
        <v>29</v>
      </c>
      <c r="F111">
        <v>207</v>
      </c>
      <c r="G111">
        <v>0.7857142857142857</v>
      </c>
      <c r="H111">
        <v>14722.212641401269</v>
      </c>
      <c r="I111">
        <v>0.26097576738102862</v>
      </c>
      <c r="J111" s="2"/>
      <c r="K111" s="2" t="s">
        <v>98</v>
      </c>
      <c r="L111" s="2">
        <f t="shared" ref="L111" si="648" xml:space="preserve"> INTERCEPT(F109:F116,$C109:$C116)</f>
        <v>204.82142857142858</v>
      </c>
      <c r="M111" s="2">
        <f t="shared" ref="M111" si="649" xml:space="preserve"> INTERCEPT(G109:G116,$C109:$C116)</f>
        <v>0.74841491154727757</v>
      </c>
      <c r="N111" s="2">
        <f t="shared" ref="N111" si="650" xml:space="preserve"> INTERCEPT(H109:H116,$C109:$C116)</f>
        <v>14498.791676458826</v>
      </c>
      <c r="O111" s="2">
        <f t="shared" ref="O111" si="651" xml:space="preserve"> INTERCEPT(I109:I116,$C109:$C116)</f>
        <v>0.17101267430128342</v>
      </c>
      <c r="P111" s="2"/>
      <c r="Q111" s="2"/>
      <c r="R111" s="2"/>
      <c r="S111" s="2"/>
      <c r="T111" s="2"/>
      <c r="U111" s="2"/>
      <c r="V111" s="5"/>
      <c r="W111" s="5"/>
      <c r="X111" s="5"/>
      <c r="Y111" s="6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6">
      <c r="A112" s="1">
        <v>107</v>
      </c>
      <c r="B112">
        <v>211583</v>
      </c>
      <c r="C112">
        <v>5</v>
      </c>
      <c r="D112" t="s">
        <v>12</v>
      </c>
      <c r="E112" t="s">
        <v>29</v>
      </c>
      <c r="F112">
        <v>241</v>
      </c>
      <c r="G112">
        <v>0.79126213592233008</v>
      </c>
      <c r="H112">
        <v>13877.289263374891</v>
      </c>
      <c r="I112">
        <v>0.2444417614967889</v>
      </c>
      <c r="J112" s="2"/>
      <c r="K112" s="2" t="s">
        <v>107</v>
      </c>
      <c r="L112" s="2">
        <f t="shared" ref="L112" si="652" xml:space="preserve"> L111 + (11*L110)</f>
        <v>203.11904761904762</v>
      </c>
      <c r="M112" s="2">
        <f t="shared" ref="M112" si="653" xml:space="preserve"> M111 + (11*M110)</f>
        <v>0.71063095611759519</v>
      </c>
      <c r="N112" s="2">
        <f t="shared" ref="N112" si="654" xml:space="preserve"> N111 + (11*N110)</f>
        <v>13418.797263605011</v>
      </c>
      <c r="O112" s="2">
        <f t="shared" ref="O112" si="655" xml:space="preserve"> O111 + (11*O110)</f>
        <v>0.31325405477027651</v>
      </c>
      <c r="P112" s="2"/>
      <c r="Q112" s="2"/>
      <c r="R112" s="2"/>
      <c r="S112" s="2"/>
      <c r="T112" s="2"/>
      <c r="U112" s="2"/>
      <c r="V112" s="5"/>
      <c r="W112" s="5"/>
      <c r="X112" s="5"/>
      <c r="Y112" s="6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6">
      <c r="A113" s="1">
        <v>108</v>
      </c>
      <c r="B113">
        <v>211583</v>
      </c>
      <c r="C113">
        <v>4</v>
      </c>
      <c r="D113" t="s">
        <v>13</v>
      </c>
      <c r="E113" t="s">
        <v>29</v>
      </c>
      <c r="F113">
        <v>209</v>
      </c>
      <c r="G113">
        <v>0.66129032258064513</v>
      </c>
      <c r="H113">
        <v>13553.448021049289</v>
      </c>
      <c r="I113">
        <v>0.24214235533619111</v>
      </c>
      <c r="J113" s="2"/>
      <c r="K113" s="2" t="s">
        <v>99</v>
      </c>
      <c r="L113" s="2">
        <f t="shared" ref="L113" si="656" xml:space="preserve"> (L112 - F116) / F116</f>
        <v>-3.7350485217783787E-2</v>
      </c>
      <c r="M113" s="2">
        <f t="shared" ref="M113" si="657" xml:space="preserve"> (M112 - G116) / G116</f>
        <v>-2.9481151359398525E-2</v>
      </c>
      <c r="N113" s="2">
        <f t="shared" ref="N113" si="658" xml:space="preserve"> (N112 - H116) / H116</f>
        <v>3.3025839826901167E-2</v>
      </c>
      <c r="O113" s="2">
        <f t="shared" ref="O113" si="659" xml:space="preserve"> (O112 - I116) / I116</f>
        <v>0.97494181905829014</v>
      </c>
      <c r="P113" s="2"/>
      <c r="Q113" s="2"/>
      <c r="R113" s="2"/>
      <c r="S113" s="2"/>
      <c r="T113" s="2"/>
      <c r="U113" s="2"/>
      <c r="V113" s="5"/>
      <c r="W113" s="5"/>
      <c r="X113" s="5"/>
      <c r="Y113" s="6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6">
      <c r="A114" s="1">
        <v>109</v>
      </c>
      <c r="B114">
        <v>211583</v>
      </c>
      <c r="C114">
        <v>3</v>
      </c>
      <c r="D114" t="s">
        <v>14</v>
      </c>
      <c r="E114" t="s">
        <v>29</v>
      </c>
      <c r="F114">
        <v>193</v>
      </c>
      <c r="G114">
        <v>0.77894736842105261</v>
      </c>
      <c r="H114">
        <v>13667.995539420421</v>
      </c>
      <c r="I114">
        <v>0.2296409516152175</v>
      </c>
      <c r="J114" s="2"/>
      <c r="K114" s="2" t="s">
        <v>144</v>
      </c>
      <c r="L114" s="2">
        <f t="shared" ref="L114" si="660">IF(L109&lt;=$L$1,1,0)</f>
        <v>1</v>
      </c>
      <c r="M114" s="2">
        <f t="shared" ref="M114" si="661">IF(M109&lt;=$M$1,1,0)</f>
        <v>1</v>
      </c>
      <c r="N114" s="2">
        <f t="shared" ref="N114" si="662">IF(N109&lt;=$N$1,1,0)</f>
        <v>0</v>
      </c>
      <c r="O114" s="2">
        <f t="shared" ref="O114" si="663">IF(O109&lt;=$O$1,1,0)</f>
        <v>0</v>
      </c>
      <c r="P114" s="2"/>
      <c r="Q114" s="2"/>
      <c r="R114" s="2"/>
      <c r="S114" s="2"/>
      <c r="T114" s="2"/>
      <c r="U114" s="2"/>
      <c r="V114" s="5"/>
      <c r="W114" s="5"/>
      <c r="X114" s="5" t="s">
        <v>144</v>
      </c>
      <c r="Y114" s="5">
        <f t="shared" ref="Y114" ca="1" si="664">IF(L109&lt;=$Y$1,1,0)</f>
        <v>0</v>
      </c>
      <c r="Z114" s="5">
        <f t="shared" ref="Z114" ca="1" si="665">IF(M109&lt;=$Z$1,1,0)</f>
        <v>1</v>
      </c>
      <c r="AA114" s="5">
        <f t="shared" ref="AA114" ca="1" si="666">IF(N109&lt;=$AA$1,1,0)</f>
        <v>1</v>
      </c>
      <c r="AB114" s="5">
        <f t="shared" ref="AB114" ca="1" si="667">IF(O109&lt;=$AB$1,1,0)</f>
        <v>0</v>
      </c>
      <c r="AC114" s="5"/>
      <c r="AD114" s="5"/>
      <c r="AE114" s="5"/>
      <c r="AF114" s="5"/>
      <c r="AG114" s="5"/>
      <c r="AH114" s="5"/>
    </row>
    <row r="115" spans="1:34" ht="16">
      <c r="A115" s="1">
        <v>110</v>
      </c>
      <c r="B115">
        <v>211583</v>
      </c>
      <c r="C115">
        <v>2</v>
      </c>
      <c r="D115" t="s">
        <v>15</v>
      </c>
      <c r="E115" t="s">
        <v>29</v>
      </c>
      <c r="F115">
        <v>190</v>
      </c>
      <c r="G115">
        <v>0.72380952380952379</v>
      </c>
      <c r="H115">
        <v>16338.896713337201</v>
      </c>
      <c r="I115">
        <v>0.18975644193963201</v>
      </c>
      <c r="J115" s="2"/>
      <c r="K115" s="2" t="s">
        <v>145</v>
      </c>
      <c r="L115" s="2">
        <f t="shared" ref="L115" si="668">IF(L109&lt;=$L$2, 1, 0)</f>
        <v>1</v>
      </c>
      <c r="M115" s="2">
        <f t="shared" ref="M115" si="669">IF(M109&lt;=$M$2, 1, 0)</f>
        <v>1</v>
      </c>
      <c r="N115" s="2">
        <f t="shared" ref="N115" si="670">IF(N109&lt;=$N$2, 1, 0)</f>
        <v>0</v>
      </c>
      <c r="O115" s="2">
        <f t="shared" ref="O115" si="671">IF(O109&lt;=$O$2, 1, 0)</f>
        <v>0</v>
      </c>
      <c r="P115" s="2"/>
      <c r="Q115" s="2" t="s">
        <v>148</v>
      </c>
      <c r="R115" s="2">
        <f t="shared" ref="R115" si="672" xml:space="preserve"> L114+L115+L116</f>
        <v>3</v>
      </c>
      <c r="S115" s="2">
        <f t="shared" ref="S115" si="673">M114+M115+M116</f>
        <v>3</v>
      </c>
      <c r="T115" s="2">
        <f t="shared" ref="T115" si="674">N114+N115+N116</f>
        <v>0</v>
      </c>
      <c r="U115" s="2">
        <f t="shared" ref="U115" si="675">O114+O115+O116</f>
        <v>0</v>
      </c>
      <c r="V115" s="5"/>
      <c r="W115" s="5"/>
      <c r="X115" s="5" t="s">
        <v>145</v>
      </c>
      <c r="Y115" s="5">
        <f t="shared" ref="Y115" ca="1" si="676">IF(L109&lt;=$Y$2, 1, 0)</f>
        <v>0</v>
      </c>
      <c r="Z115" s="5">
        <f t="shared" ref="Z115" ca="1" si="677">IF(M109&lt;=$Z$2, 1, 0)</f>
        <v>1</v>
      </c>
      <c r="AA115" s="5">
        <f t="shared" ref="AA115" ca="1" si="678">IF(N109&lt;=$AA$2, 1, 0)</f>
        <v>0</v>
      </c>
      <c r="AB115" s="5">
        <f t="shared" ref="AB115" ca="1" si="679">IF(O109&lt;=$AB$2, 1, 0)</f>
        <v>0</v>
      </c>
      <c r="AC115" s="5"/>
      <c r="AD115" s="5" t="s">
        <v>148</v>
      </c>
      <c r="AE115" s="5">
        <f t="shared" ref="AE115" ca="1" si="680" xml:space="preserve"> Y114+Y115+Y116</f>
        <v>0</v>
      </c>
      <c r="AF115" s="5">
        <f t="shared" ref="AF115" ca="1" si="681">Z114+Z115+Z116</f>
        <v>2</v>
      </c>
      <c r="AG115" s="5">
        <f t="shared" ref="AG115" ca="1" si="682">AA114+AA115+AA116</f>
        <v>1</v>
      </c>
      <c r="AH115" s="5">
        <f t="shared" ref="AH115" ca="1" si="683">AB114+AB115+AB116</f>
        <v>0</v>
      </c>
    </row>
    <row r="116" spans="1:34" ht="16">
      <c r="A116" s="1">
        <v>111</v>
      </c>
      <c r="B116">
        <v>211583</v>
      </c>
      <c r="C116">
        <v>1</v>
      </c>
      <c r="D116" t="s">
        <v>16</v>
      </c>
      <c r="E116" t="s">
        <v>29</v>
      </c>
      <c r="F116">
        <v>211</v>
      </c>
      <c r="G116">
        <v>0.73221757322175729</v>
      </c>
      <c r="H116">
        <v>12989.79826666633</v>
      </c>
      <c r="I116">
        <v>0.15861432055737479</v>
      </c>
      <c r="J116" s="2"/>
      <c r="K116" s="2" t="s">
        <v>146</v>
      </c>
      <c r="L116" s="2">
        <f t="shared" ref="L116" si="684">IF(L113&lt;=$L$1, 1,0)</f>
        <v>1</v>
      </c>
      <c r="M116" s="2">
        <f t="shared" ref="M116" si="685">IF(M113&lt;=$M$1, 1,0)</f>
        <v>1</v>
      </c>
      <c r="N116" s="2">
        <f t="shared" ref="N116" si="686">IF(N113&lt;=$N$1, 1,0)</f>
        <v>0</v>
      </c>
      <c r="O116" s="2">
        <f t="shared" ref="O116" si="687">IF(O113&lt;=$O$1, 1,0)</f>
        <v>0</v>
      </c>
      <c r="P116" s="2"/>
      <c r="Q116" s="2" t="s">
        <v>147</v>
      </c>
      <c r="R116" s="2"/>
      <c r="S116" s="2"/>
      <c r="T116" s="2"/>
      <c r="U116" s="2">
        <f t="shared" ref="U116" si="688">R115+S115+T115+U115</f>
        <v>6</v>
      </c>
      <c r="V116" s="5"/>
      <c r="W116" s="5"/>
      <c r="X116" s="5" t="s">
        <v>146</v>
      </c>
      <c r="Y116" s="5">
        <f t="shared" ref="Y116" ca="1" si="689">IF(L113&lt;=$Y$1, 1,0)</f>
        <v>0</v>
      </c>
      <c r="Z116" s="5">
        <f t="shared" ref="Z116" ca="1" si="690">IF(M113&lt;=$Z$1, 1,0)</f>
        <v>0</v>
      </c>
      <c r="AA116" s="5">
        <f t="shared" ref="AA116" ca="1" si="691">IF(N113&lt;=$AA$1, 1,0)</f>
        <v>0</v>
      </c>
      <c r="AB116" s="5">
        <f t="shared" ref="AB116" ca="1" si="692">IF(O113&lt;=$AB$1, 1,0)</f>
        <v>0</v>
      </c>
      <c r="AC116" s="5"/>
      <c r="AD116" s="5" t="s">
        <v>147</v>
      </c>
      <c r="AE116" s="5"/>
      <c r="AF116" s="5"/>
      <c r="AG116" s="5"/>
      <c r="AH116" s="5">
        <f t="shared" ref="AH116" ca="1" si="693">AE115+AF115+AG115+AH115</f>
        <v>3</v>
      </c>
    </row>
    <row r="117" spans="1:34" ht="16">
      <c r="A117" s="1">
        <v>112</v>
      </c>
      <c r="B117">
        <v>211024</v>
      </c>
      <c r="C117">
        <v>8</v>
      </c>
      <c r="D117" t="s">
        <v>8</v>
      </c>
      <c r="E117" t="s">
        <v>30</v>
      </c>
      <c r="F117">
        <v>105</v>
      </c>
      <c r="G117">
        <v>0.78082191780821919</v>
      </c>
      <c r="H117">
        <v>13719.35769756899</v>
      </c>
      <c r="I117">
        <v>0.22909096692879291</v>
      </c>
      <c r="J117" s="2"/>
      <c r="K117" s="2" t="s">
        <v>97</v>
      </c>
      <c r="L117" s="3">
        <f t="shared" ref="L117" si="694" xml:space="preserve"> (F117 - F124) / F124</f>
        <v>0.11702127659574468</v>
      </c>
      <c r="M117" s="3">
        <f t="shared" ref="M117" si="695" xml:space="preserve"> (G117 - G124) / G124</f>
        <v>-5.4004214963119003E-2</v>
      </c>
      <c r="N117" s="3">
        <f t="shared" ref="N117" si="696" xml:space="preserve"> (H117 - H124) / H124</f>
        <v>0.1603074263904849</v>
      </c>
      <c r="O117" s="3">
        <f t="shared" ref="O117" si="697" xml:space="preserve"> (I117 - I124) / I124</f>
        <v>0.59028972275859604</v>
      </c>
      <c r="P117" s="2"/>
      <c r="Q117" s="2"/>
      <c r="R117" s="2"/>
      <c r="S117" s="2"/>
      <c r="T117" s="2"/>
      <c r="U117" s="2"/>
      <c r="V117" s="5"/>
      <c r="W117" s="5"/>
      <c r="X117" s="5"/>
      <c r="Y117" s="6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6">
      <c r="A118" s="1">
        <v>113</v>
      </c>
      <c r="B118">
        <v>211024</v>
      </c>
      <c r="C118">
        <v>7</v>
      </c>
      <c r="D118" t="s">
        <v>10</v>
      </c>
      <c r="E118" t="s">
        <v>30</v>
      </c>
      <c r="F118">
        <v>106</v>
      </c>
      <c r="G118">
        <v>0.65</v>
      </c>
      <c r="H118">
        <v>11923.387088691999</v>
      </c>
      <c r="I118">
        <v>0.20309821188978849</v>
      </c>
      <c r="J118" s="2"/>
      <c r="K118" s="2" t="s">
        <v>96</v>
      </c>
      <c r="L118" s="2">
        <f t="shared" ref="L118" si="698" xml:space="preserve"> SLOPE(F117:F124, $C117:$C124)</f>
        <v>1.2857142857142858</v>
      </c>
      <c r="M118" s="2">
        <f t="shared" ref="M118" si="699" xml:space="preserve"> SLOPE(G117:G124, $C117:$C124)</f>
        <v>-1.5521763342860959E-2</v>
      </c>
      <c r="N118" s="2">
        <f t="shared" ref="N118" si="700" xml:space="preserve"> SLOPE(H117:H124, $C117:$C124)</f>
        <v>431.18287651506199</v>
      </c>
      <c r="O118" s="2">
        <f t="shared" ref="O118" si="701" xml:space="preserve"> SLOPE(I117:I124, $C117:$C124)</f>
        <v>1.1551741510691082E-2</v>
      </c>
      <c r="P118" s="2"/>
      <c r="Q118" s="2"/>
      <c r="R118" s="2"/>
      <c r="S118" s="2"/>
      <c r="T118" s="2"/>
      <c r="U118" s="2"/>
      <c r="V118" s="5"/>
      <c r="W118" s="5"/>
      <c r="X118" s="5"/>
      <c r="Y118" s="6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6">
      <c r="A119" s="1">
        <v>114</v>
      </c>
      <c r="B119">
        <v>211024</v>
      </c>
      <c r="C119">
        <v>6</v>
      </c>
      <c r="D119" t="s">
        <v>11</v>
      </c>
      <c r="E119" t="s">
        <v>30</v>
      </c>
      <c r="F119">
        <v>104</v>
      </c>
      <c r="G119">
        <v>0.63749999999999996</v>
      </c>
      <c r="H119">
        <v>13576.02016322612</v>
      </c>
      <c r="I119">
        <v>0.17739544441383939</v>
      </c>
      <c r="J119" s="2"/>
      <c r="K119" s="2" t="s">
        <v>98</v>
      </c>
      <c r="L119" s="2">
        <f t="shared" ref="L119" si="702" xml:space="preserve"> INTERCEPT(F117:F124,$C117:$C124)</f>
        <v>91.964285714285708</v>
      </c>
      <c r="M119" s="2">
        <f t="shared" ref="M119" si="703" xml:space="preserve"> INTERCEPT(G117:G124,$C117:$C124)</f>
        <v>0.80134260193364315</v>
      </c>
      <c r="N119" s="2">
        <f t="shared" ref="N119" si="704" xml:space="preserve"> INTERCEPT(H117:H124,$C117:$C124)</f>
        <v>10038.524019460445</v>
      </c>
      <c r="O119" s="2">
        <f t="shared" ref="O119" si="705" xml:space="preserve"> INTERCEPT(I117:I124,$C117:$C124)</f>
        <v>0.11809641473606794</v>
      </c>
      <c r="P119" s="2"/>
      <c r="Q119" s="2"/>
      <c r="R119" s="2"/>
      <c r="S119" s="2"/>
      <c r="T119" s="2"/>
      <c r="U119" s="2"/>
      <c r="V119" s="5"/>
      <c r="W119" s="5"/>
      <c r="X119" s="5"/>
      <c r="Y119" s="6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6">
      <c r="A120" s="1">
        <v>115</v>
      </c>
      <c r="B120">
        <v>211024</v>
      </c>
      <c r="C120">
        <v>5</v>
      </c>
      <c r="D120" t="s">
        <v>12</v>
      </c>
      <c r="E120" t="s">
        <v>30</v>
      </c>
      <c r="F120">
        <v>90</v>
      </c>
      <c r="G120">
        <v>0.68493150684931503</v>
      </c>
      <c r="H120">
        <v>12126.22286362034</v>
      </c>
      <c r="I120">
        <v>0.163236002066557</v>
      </c>
      <c r="J120" s="2"/>
      <c r="K120" s="2" t="s">
        <v>107</v>
      </c>
      <c r="L120" s="2">
        <f t="shared" ref="L120" si="706" xml:space="preserve"> L119 + (11*L118)</f>
        <v>106.10714285714285</v>
      </c>
      <c r="M120" s="2">
        <f t="shared" ref="M120" si="707" xml:space="preserve"> M119 + (11*M118)</f>
        <v>0.63060320516217261</v>
      </c>
      <c r="N120" s="2">
        <f t="shared" ref="N120" si="708" xml:space="preserve"> N119 + (11*N118)</f>
        <v>14781.535661126127</v>
      </c>
      <c r="O120" s="2">
        <f t="shared" ref="O120" si="709" xml:space="preserve"> O119 + (11*O118)</f>
        <v>0.24516557135366984</v>
      </c>
      <c r="P120" s="2"/>
      <c r="Q120" s="2"/>
      <c r="R120" s="2"/>
      <c r="S120" s="2"/>
      <c r="T120" s="2"/>
      <c r="U120" s="2"/>
      <c r="V120" s="5"/>
      <c r="W120" s="5"/>
      <c r="X120" s="5"/>
      <c r="Y120" s="6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6">
      <c r="A121" s="1">
        <v>116</v>
      </c>
      <c r="B121">
        <v>211024</v>
      </c>
      <c r="C121">
        <v>4</v>
      </c>
      <c r="D121" t="s">
        <v>13</v>
      </c>
      <c r="E121" t="s">
        <v>30</v>
      </c>
      <c r="F121">
        <v>80</v>
      </c>
      <c r="G121">
        <v>0.74358974358974361</v>
      </c>
      <c r="H121">
        <v>13091.005642080439</v>
      </c>
      <c r="I121">
        <v>0.1474612975066181</v>
      </c>
      <c r="J121" s="2"/>
      <c r="K121" s="2" t="s">
        <v>99</v>
      </c>
      <c r="L121" s="2">
        <f t="shared" ref="L121" si="710" xml:space="preserve"> (L120 - F124) / F124</f>
        <v>0.12879939209726432</v>
      </c>
      <c r="M121" s="2">
        <f t="shared" ref="M121" si="711" xml:space="preserve"> (M120 - G124) / G124</f>
        <v>-0.23599996297659853</v>
      </c>
      <c r="N121" s="2">
        <f t="shared" ref="N121" si="712" xml:space="preserve"> (N120 - H124) / H124</f>
        <v>0.25014056628172432</v>
      </c>
      <c r="O121" s="2">
        <f t="shared" ref="O121" si="713" xml:space="preserve"> (O120 - I124) / I124</f>
        <v>0.7018754328238791</v>
      </c>
      <c r="P121" s="2"/>
      <c r="Q121" s="2"/>
      <c r="R121" s="2"/>
      <c r="S121" s="2"/>
      <c r="T121" s="2"/>
      <c r="U121" s="2"/>
      <c r="V121" s="5"/>
      <c r="W121" s="5"/>
      <c r="X121" s="5"/>
      <c r="Y121" s="6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6">
      <c r="A122" s="1">
        <v>117</v>
      </c>
      <c r="B122">
        <v>211024</v>
      </c>
      <c r="C122">
        <v>3</v>
      </c>
      <c r="D122" t="s">
        <v>14</v>
      </c>
      <c r="E122" t="s">
        <v>30</v>
      </c>
      <c r="F122">
        <v>97</v>
      </c>
      <c r="G122">
        <v>0.77647058823529413</v>
      </c>
      <c r="H122">
        <v>10712.676828095069</v>
      </c>
      <c r="I122">
        <v>0.14656505411202031</v>
      </c>
      <c r="J122" s="2"/>
      <c r="K122" s="2" t="s">
        <v>144</v>
      </c>
      <c r="L122" s="2">
        <f t="shared" ref="L122" si="714">IF(L117&lt;=$L$1,1,0)</f>
        <v>1</v>
      </c>
      <c r="M122" s="2">
        <f t="shared" ref="M122" si="715">IF(M117&lt;=$M$1,1,0)</f>
        <v>1</v>
      </c>
      <c r="N122" s="2">
        <f t="shared" ref="N122" si="716">IF(N117&lt;=$N$1,1,0)</f>
        <v>0</v>
      </c>
      <c r="O122" s="2">
        <f t="shared" ref="O122" si="717">IF(O117&lt;=$O$1,1,0)</f>
        <v>0</v>
      </c>
      <c r="P122" s="2"/>
      <c r="Q122" s="2"/>
      <c r="R122" s="2"/>
      <c r="S122" s="2"/>
      <c r="T122" s="2"/>
      <c r="U122" s="2"/>
      <c r="V122" s="5"/>
      <c r="W122" s="5"/>
      <c r="X122" s="5" t="s">
        <v>144</v>
      </c>
      <c r="Y122" s="5">
        <f t="shared" ref="Y122" ca="1" si="718">IF(L117&lt;=$Y$1,1,0)</f>
        <v>0</v>
      </c>
      <c r="Z122" s="5">
        <f t="shared" ref="Z122" ca="1" si="719">IF(M117&lt;=$Z$1,1,0)</f>
        <v>1</v>
      </c>
      <c r="AA122" s="5">
        <f t="shared" ref="AA122" ca="1" si="720">IF(N117&lt;=$AA$1,1,0)</f>
        <v>0</v>
      </c>
      <c r="AB122" s="5">
        <f t="shared" ref="AB122" ca="1" si="721">IF(O117&lt;=$AB$1,1,0)</f>
        <v>0</v>
      </c>
      <c r="AC122" s="5"/>
      <c r="AD122" s="5"/>
      <c r="AE122" s="5"/>
      <c r="AF122" s="5"/>
      <c r="AG122" s="5"/>
      <c r="AH122" s="5"/>
    </row>
    <row r="123" spans="1:34" ht="16">
      <c r="A123" s="1">
        <v>118</v>
      </c>
      <c r="B123">
        <v>211024</v>
      </c>
      <c r="C123">
        <v>2</v>
      </c>
      <c r="D123" t="s">
        <v>15</v>
      </c>
      <c r="E123" t="s">
        <v>30</v>
      </c>
      <c r="F123">
        <v>106</v>
      </c>
      <c r="G123">
        <v>0.75324675324675328</v>
      </c>
      <c r="H123">
        <v>8858.2065312445357</v>
      </c>
      <c r="I123">
        <v>0.1497309154864026</v>
      </c>
      <c r="J123" s="2"/>
      <c r="K123" s="2" t="s">
        <v>145</v>
      </c>
      <c r="L123" s="2">
        <f t="shared" ref="L123" si="722">IF(L117&lt;=$L$2, 1, 0)</f>
        <v>1</v>
      </c>
      <c r="M123" s="2">
        <f t="shared" ref="M123" si="723">IF(M117&lt;=$M$2, 1, 0)</f>
        <v>1</v>
      </c>
      <c r="N123" s="2">
        <f t="shared" ref="N123" si="724">IF(N117&lt;=$N$2, 1, 0)</f>
        <v>0</v>
      </c>
      <c r="O123" s="2">
        <f t="shared" ref="O123" si="725">IF(O117&lt;=$O$2, 1, 0)</f>
        <v>0</v>
      </c>
      <c r="P123" s="2"/>
      <c r="Q123" s="2" t="s">
        <v>148</v>
      </c>
      <c r="R123" s="2">
        <f t="shared" ref="R123" si="726" xml:space="preserve"> L122+L123+L124</f>
        <v>3</v>
      </c>
      <c r="S123" s="2">
        <f t="shared" ref="S123" si="727">M122+M123+M124</f>
        <v>3</v>
      </c>
      <c r="T123" s="2">
        <f t="shared" ref="T123" si="728">N122+N123+N124</f>
        <v>0</v>
      </c>
      <c r="U123" s="2">
        <f t="shared" ref="U123" si="729">O122+O123+O124</f>
        <v>0</v>
      </c>
      <c r="V123" s="5"/>
      <c r="W123" s="5"/>
      <c r="X123" s="5" t="s">
        <v>145</v>
      </c>
      <c r="Y123" s="5">
        <f t="shared" ref="Y123" ca="1" si="730">IF(L117&lt;=$Y$2, 1, 0)</f>
        <v>0</v>
      </c>
      <c r="Z123" s="5">
        <f t="shared" ref="Z123" ca="1" si="731">IF(M117&lt;=$Z$2, 1, 0)</f>
        <v>0</v>
      </c>
      <c r="AA123" s="5">
        <f t="shared" ref="AA123" ca="1" si="732">IF(N117&lt;=$AA$2, 1, 0)</f>
        <v>0</v>
      </c>
      <c r="AB123" s="5">
        <f t="shared" ref="AB123" ca="1" si="733">IF(O117&lt;=$AB$2, 1, 0)</f>
        <v>0</v>
      </c>
      <c r="AC123" s="5"/>
      <c r="AD123" s="5" t="s">
        <v>148</v>
      </c>
      <c r="AE123" s="5">
        <f t="shared" ref="AE123" ca="1" si="734" xml:space="preserve"> Y122+Y123+Y124</f>
        <v>0</v>
      </c>
      <c r="AF123" s="5">
        <f t="shared" ref="AF123" ca="1" si="735">Z122+Z123+Z124</f>
        <v>2</v>
      </c>
      <c r="AG123" s="5">
        <f t="shared" ref="AG123" ca="1" si="736">AA122+AA123+AA124</f>
        <v>0</v>
      </c>
      <c r="AH123" s="5">
        <f t="shared" ref="AH123" ca="1" si="737">AB122+AB123+AB124</f>
        <v>0</v>
      </c>
    </row>
    <row r="124" spans="1:34" ht="16">
      <c r="A124" s="1">
        <v>119</v>
      </c>
      <c r="B124">
        <v>211024</v>
      </c>
      <c r="C124">
        <v>1</v>
      </c>
      <c r="D124" t="s">
        <v>16</v>
      </c>
      <c r="E124" t="s">
        <v>30</v>
      </c>
      <c r="F124">
        <v>94</v>
      </c>
      <c r="G124">
        <v>0.82539682539682535</v>
      </c>
      <c r="H124">
        <v>11823.898895698299</v>
      </c>
      <c r="I124">
        <v>0.14405611986940359</v>
      </c>
      <c r="J124" s="2"/>
      <c r="K124" s="2" t="s">
        <v>146</v>
      </c>
      <c r="L124" s="2">
        <f t="shared" ref="L124" si="738">IF(L121&lt;=$L$1, 1,0)</f>
        <v>1</v>
      </c>
      <c r="M124" s="2">
        <f t="shared" ref="M124" si="739">IF(M121&lt;=$M$1, 1,0)</f>
        <v>1</v>
      </c>
      <c r="N124" s="2">
        <f t="shared" ref="N124" si="740">IF(N121&lt;=$N$1, 1,0)</f>
        <v>0</v>
      </c>
      <c r="O124" s="2">
        <f t="shared" ref="O124" si="741">IF(O121&lt;=$O$1, 1,0)</f>
        <v>0</v>
      </c>
      <c r="P124" s="2"/>
      <c r="Q124" s="2" t="s">
        <v>147</v>
      </c>
      <c r="R124" s="2"/>
      <c r="S124" s="2"/>
      <c r="T124" s="2"/>
      <c r="U124" s="2">
        <f t="shared" ref="U124" si="742">R123+S123+T123+U123</f>
        <v>6</v>
      </c>
      <c r="V124" s="5"/>
      <c r="W124" s="5"/>
      <c r="X124" s="5" t="s">
        <v>146</v>
      </c>
      <c r="Y124" s="5">
        <f t="shared" ref="Y124" ca="1" si="743">IF(L121&lt;=$Y$1, 1,0)</f>
        <v>0</v>
      </c>
      <c r="Z124" s="5">
        <f t="shared" ref="Z124" ca="1" si="744">IF(M121&lt;=$Z$1, 1,0)</f>
        <v>1</v>
      </c>
      <c r="AA124" s="5">
        <f t="shared" ref="AA124" ca="1" si="745">IF(N121&lt;=$AA$1, 1,0)</f>
        <v>0</v>
      </c>
      <c r="AB124" s="5">
        <f t="shared" ref="AB124" ca="1" si="746">IF(O121&lt;=$AB$1, 1,0)</f>
        <v>0</v>
      </c>
      <c r="AC124" s="5"/>
      <c r="AD124" s="5" t="s">
        <v>147</v>
      </c>
      <c r="AE124" s="5"/>
      <c r="AF124" s="5"/>
      <c r="AG124" s="5"/>
      <c r="AH124" s="5">
        <f t="shared" ref="AH124" ca="1" si="747">AE123+AF123+AG123+AH123</f>
        <v>2</v>
      </c>
    </row>
    <row r="125" spans="1:34" ht="16">
      <c r="A125" s="1">
        <v>120</v>
      </c>
      <c r="B125">
        <v>211893</v>
      </c>
      <c r="C125">
        <v>8</v>
      </c>
      <c r="D125" t="s">
        <v>8</v>
      </c>
      <c r="E125" t="s">
        <v>31</v>
      </c>
      <c r="F125">
        <v>22</v>
      </c>
      <c r="G125">
        <v>1</v>
      </c>
      <c r="H125">
        <v>-6795.6210439682418</v>
      </c>
      <c r="I125">
        <v>7.4187481588358164</v>
      </c>
      <c r="J125" s="2"/>
      <c r="K125" s="2" t="s">
        <v>97</v>
      </c>
      <c r="L125" s="3">
        <f t="shared" ref="L125" si="748" xml:space="preserve"> (F125 - F132) / F132</f>
        <v>-0.21428571428571427</v>
      </c>
      <c r="M125" s="3">
        <f t="shared" ref="M125" si="749" xml:space="preserve"> (G125 - G132) / G132</f>
        <v>4.5454545454545421E-2</v>
      </c>
      <c r="N125" s="3">
        <f t="shared" ref="N125" si="750" xml:space="preserve"> (H125 - H132) / H132</f>
        <v>0.32884714263520065</v>
      </c>
      <c r="O125" s="3">
        <f t="shared" ref="O125" si="751" xml:space="preserve"> (I125 - I132) / I132</f>
        <v>0.26370188924886528</v>
      </c>
      <c r="P125" s="2"/>
      <c r="Q125" s="2"/>
      <c r="R125" s="2"/>
      <c r="S125" s="2"/>
      <c r="T125" s="2"/>
      <c r="U125" s="2"/>
      <c r="V125" s="5"/>
      <c r="W125" s="5"/>
      <c r="X125" s="5"/>
      <c r="Y125" s="6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6">
      <c r="A126" s="1">
        <v>121</v>
      </c>
      <c r="B126">
        <v>211893</v>
      </c>
      <c r="C126">
        <v>7</v>
      </c>
      <c r="D126" t="s">
        <v>10</v>
      </c>
      <c r="E126" t="s">
        <v>31</v>
      </c>
      <c r="F126">
        <v>26</v>
      </c>
      <c r="G126">
        <v>1</v>
      </c>
      <c r="H126">
        <v>-2215.3981218508361</v>
      </c>
      <c r="I126">
        <v>7.6549290814717201</v>
      </c>
      <c r="J126" s="2"/>
      <c r="K126" s="2" t="s">
        <v>96</v>
      </c>
      <c r="L126" s="2">
        <f t="shared" ref="L126" si="752" xml:space="preserve"> SLOPE(F125:F132, $C125:$C132)</f>
        <v>-0.9642857142857143</v>
      </c>
      <c r="M126" s="2">
        <f t="shared" ref="M126" si="753" xml:space="preserve"> SLOPE(G125:G132, $C125:$C132)</f>
        <v>9.4055013309671635E-3</v>
      </c>
      <c r="N126" s="2">
        <f t="shared" ref="N126" si="754" xml:space="preserve"> SLOPE(H125:H132, $C125:$C132)</f>
        <v>-136.80492714690877</v>
      </c>
      <c r="O126" s="2">
        <f t="shared" ref="O126" si="755" xml:space="preserve"> SLOPE(I125:I132, $C125:$C132)</f>
        <v>0.23111397935087699</v>
      </c>
      <c r="P126" s="2"/>
      <c r="Q126" s="2"/>
      <c r="R126" s="2"/>
      <c r="S126" s="2"/>
      <c r="T126" s="2"/>
      <c r="U126" s="2"/>
      <c r="V126" s="5"/>
      <c r="W126" s="5"/>
      <c r="X126" s="5"/>
      <c r="Y126" s="6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6">
      <c r="A127" s="1">
        <v>122</v>
      </c>
      <c r="B127">
        <v>211893</v>
      </c>
      <c r="C127">
        <v>6</v>
      </c>
      <c r="D127" t="s">
        <v>11</v>
      </c>
      <c r="E127" t="s">
        <v>31</v>
      </c>
      <c r="F127">
        <v>19</v>
      </c>
      <c r="G127">
        <v>1</v>
      </c>
      <c r="H127">
        <v>-3371.9584607221359</v>
      </c>
      <c r="I127">
        <v>6.7738784462946686</v>
      </c>
      <c r="J127" s="2"/>
      <c r="K127" s="2" t="s">
        <v>98</v>
      </c>
      <c r="L127" s="2">
        <f t="shared" ref="L127" si="756" xml:space="preserve"> INTERCEPT(F125:F132,$C125:$C132)</f>
        <v>27.964285714285715</v>
      </c>
      <c r="M127" s="2">
        <f t="shared" ref="M127" si="757" xml:space="preserve"> INTERCEPT(G125:G132,$C125:$C132)</f>
        <v>0.93259760425909499</v>
      </c>
      <c r="N127" s="2">
        <f t="shared" ref="N127" si="758" xml:space="preserve"> INTERCEPT(H125:H132,$C125:$C132)</f>
        <v>-3548.6725305773111</v>
      </c>
      <c r="O127" s="2">
        <f t="shared" ref="O127" si="759" xml:space="preserve"> INTERCEPT(I125:I132,$C125:$C132)</f>
        <v>5.6225527232038495</v>
      </c>
      <c r="P127" s="2"/>
      <c r="Q127" s="2"/>
      <c r="R127" s="2"/>
      <c r="S127" s="2"/>
      <c r="T127" s="2"/>
      <c r="U127" s="2"/>
      <c r="V127" s="5"/>
      <c r="W127" s="5"/>
      <c r="X127" s="5"/>
      <c r="Y127" s="6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6">
      <c r="A128" s="1">
        <v>123</v>
      </c>
      <c r="B128">
        <v>211893</v>
      </c>
      <c r="C128">
        <v>5</v>
      </c>
      <c r="D128" t="s">
        <v>12</v>
      </c>
      <c r="E128" t="s">
        <v>31</v>
      </c>
      <c r="F128">
        <v>18</v>
      </c>
      <c r="G128">
        <v>0.95</v>
      </c>
      <c r="H128">
        <v>-6003.1053829813582</v>
      </c>
      <c r="I128">
        <v>6.56292140912816</v>
      </c>
      <c r="J128" s="2"/>
      <c r="K128" s="2" t="s">
        <v>108</v>
      </c>
      <c r="L128" s="2">
        <f t="shared" ref="L128" si="760" xml:space="preserve"> L127 + (11*L126)</f>
        <v>17.357142857142858</v>
      </c>
      <c r="M128" s="2">
        <f t="shared" ref="M128" si="761" xml:space="preserve"> M127 + (11*M126)</f>
        <v>1.0360581188997338</v>
      </c>
      <c r="N128" s="2">
        <f t="shared" ref="N128" si="762" xml:space="preserve"> N127 + (11*N126)</f>
        <v>-5053.5267291933078</v>
      </c>
      <c r="O128" s="2">
        <f t="shared" ref="O128" si="763" xml:space="preserve"> O127 + (11*O126)</f>
        <v>8.1648064960634965</v>
      </c>
      <c r="P128" s="2"/>
      <c r="Q128" s="2"/>
      <c r="R128" s="2"/>
      <c r="S128" s="2"/>
      <c r="T128" s="2"/>
      <c r="U128" s="2"/>
      <c r="V128" s="5"/>
      <c r="W128" s="5"/>
      <c r="X128" s="5"/>
      <c r="Y128" s="6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6">
      <c r="A129" s="1">
        <v>124</v>
      </c>
      <c r="B129">
        <v>211893</v>
      </c>
      <c r="C129">
        <v>4</v>
      </c>
      <c r="D129" t="s">
        <v>13</v>
      </c>
      <c r="E129" t="s">
        <v>31</v>
      </c>
      <c r="F129">
        <v>21</v>
      </c>
      <c r="G129">
        <v>1</v>
      </c>
      <c r="H129">
        <v>-4705.2468286985186</v>
      </c>
      <c r="I129">
        <v>6.3635810286172019</v>
      </c>
      <c r="J129" s="2"/>
      <c r="K129" s="2" t="s">
        <v>99</v>
      </c>
      <c r="L129" s="2">
        <f t="shared" ref="L129" si="764" xml:space="preserve"> (L128 - F132) / F132</f>
        <v>-0.38010204081632654</v>
      </c>
      <c r="M129" s="2">
        <f t="shared" ref="M129" si="765" xml:space="preserve"> (M128 - G132) / G132</f>
        <v>8.3151669758812538E-2</v>
      </c>
      <c r="N129" s="2">
        <f t="shared" ref="N129" si="766" xml:space="preserve"> (N128 - H132) / H132</f>
        <v>-1.1810030184119604E-2</v>
      </c>
      <c r="O129" s="2">
        <f t="shared" ref="O129" si="767" xml:space="preserve"> (O128 - I132) / I132</f>
        <v>0.39078469487310069</v>
      </c>
      <c r="P129" s="2"/>
      <c r="Q129" s="2"/>
      <c r="R129" s="2"/>
      <c r="S129" s="2"/>
      <c r="T129" s="2"/>
      <c r="U129" s="2"/>
      <c r="V129" s="5"/>
      <c r="W129" s="5"/>
      <c r="X129" s="5"/>
      <c r="Y129" s="6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6">
      <c r="A130" s="1">
        <v>125</v>
      </c>
      <c r="B130">
        <v>211893</v>
      </c>
      <c r="C130">
        <v>3</v>
      </c>
      <c r="D130" t="s">
        <v>14</v>
      </c>
      <c r="E130" t="s">
        <v>31</v>
      </c>
      <c r="F130">
        <v>26</v>
      </c>
      <c r="G130">
        <v>1</v>
      </c>
      <c r="H130">
        <v>-1387.2627786311409</v>
      </c>
      <c r="I130">
        <v>6.5301726673432716</v>
      </c>
      <c r="J130" s="2"/>
      <c r="K130" s="2" t="s">
        <v>144</v>
      </c>
      <c r="L130" s="2">
        <f t="shared" ref="L130" si="768">IF(L125&lt;=$L$1,1,0)</f>
        <v>1</v>
      </c>
      <c r="M130" s="2">
        <f t="shared" ref="M130" si="769">IF(M125&lt;=$M$1,1,0)</f>
        <v>1</v>
      </c>
      <c r="N130" s="2">
        <f t="shared" ref="N130" si="770">IF(N125&lt;=$N$1,1,0)</f>
        <v>0</v>
      </c>
      <c r="O130" s="2">
        <f t="shared" ref="O130" si="771">IF(O125&lt;=$O$1,1,0)</f>
        <v>0</v>
      </c>
      <c r="P130" s="2"/>
      <c r="Q130" s="2"/>
      <c r="R130" s="2"/>
      <c r="S130" s="2"/>
      <c r="T130" s="2"/>
      <c r="U130" s="2"/>
      <c r="V130" s="5"/>
      <c r="W130" s="5"/>
      <c r="X130" s="5" t="s">
        <v>144</v>
      </c>
      <c r="Y130" s="5">
        <f t="shared" ref="Y130" ca="1" si="772">IF(L125&lt;=$Y$1,1,0)</f>
        <v>1</v>
      </c>
      <c r="Z130" s="5">
        <f t="shared" ref="Z130" ca="1" si="773">IF(M125&lt;=$Z$1,1,0)</f>
        <v>0</v>
      </c>
      <c r="AA130" s="5">
        <f t="shared" ref="AA130" ca="1" si="774">IF(N125&lt;=$AA$1,1,0)</f>
        <v>0</v>
      </c>
      <c r="AB130" s="5">
        <f t="shared" ref="AB130" ca="1" si="775">IF(O125&lt;=$AB$1,1,0)</f>
        <v>0</v>
      </c>
      <c r="AC130" s="5"/>
      <c r="AD130" s="5"/>
      <c r="AE130" s="5"/>
      <c r="AF130" s="5"/>
      <c r="AG130" s="5"/>
      <c r="AH130" s="5"/>
    </row>
    <row r="131" spans="1:34" ht="16">
      <c r="A131" s="1">
        <v>126</v>
      </c>
      <c r="B131">
        <v>211893</v>
      </c>
      <c r="C131">
        <v>2</v>
      </c>
      <c r="D131" t="s">
        <v>15</v>
      </c>
      <c r="E131" t="s">
        <v>31</v>
      </c>
      <c r="F131">
        <v>29</v>
      </c>
      <c r="G131">
        <v>0.8928571428571429</v>
      </c>
      <c r="H131">
        <v>-3721.8426990687249</v>
      </c>
      <c r="I131">
        <v>6.1256468914499322</v>
      </c>
      <c r="J131" s="2"/>
      <c r="K131" s="2" t="s">
        <v>145</v>
      </c>
      <c r="L131" s="2">
        <f t="shared" ref="L131" si="776">IF(L125&lt;=$L$2, 1, 0)</f>
        <v>1</v>
      </c>
      <c r="M131" s="2">
        <f t="shared" ref="M131" si="777">IF(M125&lt;=$M$2, 1, 0)</f>
        <v>1</v>
      </c>
      <c r="N131" s="2">
        <f t="shared" ref="N131" si="778">IF(N125&lt;=$N$2, 1, 0)</f>
        <v>0</v>
      </c>
      <c r="O131" s="2">
        <f t="shared" ref="O131" si="779">IF(O125&lt;=$O$2, 1, 0)</f>
        <v>0</v>
      </c>
      <c r="P131" s="2"/>
      <c r="Q131" s="2" t="s">
        <v>148</v>
      </c>
      <c r="R131" s="2">
        <f t="shared" ref="R131" si="780" xml:space="preserve"> L130+L131+L132</f>
        <v>3</v>
      </c>
      <c r="S131" s="2">
        <f t="shared" ref="S131" si="781">M130+M131+M132</f>
        <v>3</v>
      </c>
      <c r="T131" s="2">
        <f t="shared" ref="T131" si="782">N130+N131+N132</f>
        <v>0</v>
      </c>
      <c r="U131" s="2">
        <f t="shared" ref="U131" si="783">O130+O131+O132</f>
        <v>0</v>
      </c>
      <c r="V131" s="5"/>
      <c r="W131" s="5"/>
      <c r="X131" s="5" t="s">
        <v>145</v>
      </c>
      <c r="Y131" s="5">
        <f t="shared" ref="Y131" ca="1" si="784">IF(L125&lt;=$Y$2, 1, 0)</f>
        <v>0</v>
      </c>
      <c r="Z131" s="5">
        <f t="shared" ref="Z131" ca="1" si="785">IF(M125&lt;=$Z$2, 1, 0)</f>
        <v>0</v>
      </c>
      <c r="AA131" s="5">
        <f t="shared" ref="AA131" ca="1" si="786">IF(N125&lt;=$AA$2, 1, 0)</f>
        <v>0</v>
      </c>
      <c r="AB131" s="5">
        <f t="shared" ref="AB131" ca="1" si="787">IF(O125&lt;=$AB$2, 1, 0)</f>
        <v>0</v>
      </c>
      <c r="AC131" s="5"/>
      <c r="AD131" s="5" t="s">
        <v>148</v>
      </c>
      <c r="AE131" s="5">
        <f t="shared" ref="AE131" ca="1" si="788" xml:space="preserve"> Y130+Y131+Y132</f>
        <v>2</v>
      </c>
      <c r="AF131" s="5">
        <f t="shared" ref="AF131" ca="1" si="789">Z130+Z131+Z132</f>
        <v>0</v>
      </c>
      <c r="AG131" s="5">
        <f t="shared" ref="AG131" ca="1" si="790">AA130+AA131+AA132</f>
        <v>1</v>
      </c>
      <c r="AH131" s="5">
        <f t="shared" ref="AH131" ca="1" si="791">AB130+AB131+AB132</f>
        <v>0</v>
      </c>
    </row>
    <row r="132" spans="1:34" ht="16">
      <c r="A132" s="1">
        <v>127</v>
      </c>
      <c r="B132">
        <v>211893</v>
      </c>
      <c r="C132">
        <v>1</v>
      </c>
      <c r="D132" t="s">
        <v>16</v>
      </c>
      <c r="E132" t="s">
        <v>31</v>
      </c>
      <c r="F132">
        <v>28</v>
      </c>
      <c r="G132">
        <v>0.95652173913043481</v>
      </c>
      <c r="H132">
        <v>-5113.9223059862479</v>
      </c>
      <c r="I132">
        <v>5.8706473591215911</v>
      </c>
      <c r="J132" s="2"/>
      <c r="K132" s="2" t="s">
        <v>146</v>
      </c>
      <c r="L132" s="2">
        <f t="shared" ref="L132" si="792">IF(L129&lt;=$L$1, 1,0)</f>
        <v>1</v>
      </c>
      <c r="M132" s="2">
        <f t="shared" ref="M132" si="793">IF(M129&lt;=$M$1, 1,0)</f>
        <v>1</v>
      </c>
      <c r="N132" s="2">
        <f t="shared" ref="N132" si="794">IF(N129&lt;=$N$1, 1,0)</f>
        <v>0</v>
      </c>
      <c r="O132" s="2">
        <f t="shared" ref="O132" si="795">IF(O129&lt;=$O$1, 1,0)</f>
        <v>0</v>
      </c>
      <c r="P132" s="2"/>
      <c r="Q132" s="2" t="s">
        <v>147</v>
      </c>
      <c r="R132" s="2"/>
      <c r="S132" s="2"/>
      <c r="T132" s="2"/>
      <c r="U132" s="2">
        <f t="shared" ref="U132" si="796">R131+S131+T131+U131</f>
        <v>6</v>
      </c>
      <c r="V132" s="5"/>
      <c r="W132" s="5"/>
      <c r="X132" s="5" t="s">
        <v>146</v>
      </c>
      <c r="Y132" s="5">
        <f t="shared" ref="Y132" ca="1" si="797">IF(L129&lt;=$Y$1, 1,0)</f>
        <v>1</v>
      </c>
      <c r="Z132" s="5">
        <f t="shared" ref="Z132" ca="1" si="798">IF(M129&lt;=$Z$1, 1,0)</f>
        <v>0</v>
      </c>
      <c r="AA132" s="5">
        <f t="shared" ref="AA132" ca="1" si="799">IF(N129&lt;=$AA$1, 1,0)</f>
        <v>1</v>
      </c>
      <c r="AB132" s="5">
        <f t="shared" ref="AB132" ca="1" si="800">IF(O129&lt;=$AB$1, 1,0)</f>
        <v>0</v>
      </c>
      <c r="AC132" s="5"/>
      <c r="AD132" s="5" t="s">
        <v>147</v>
      </c>
      <c r="AE132" s="5"/>
      <c r="AF132" s="5"/>
      <c r="AG132" s="5"/>
      <c r="AH132" s="5">
        <f t="shared" ref="AH132" ca="1" si="801">AE131+AF131+AG131+AH131</f>
        <v>3</v>
      </c>
    </row>
    <row r="133" spans="1:34" ht="16">
      <c r="A133" s="1">
        <v>128</v>
      </c>
      <c r="B133">
        <v>211981</v>
      </c>
      <c r="C133">
        <v>8</v>
      </c>
      <c r="D133" t="s">
        <v>8</v>
      </c>
      <c r="E133" t="s">
        <v>32</v>
      </c>
      <c r="F133">
        <v>377</v>
      </c>
      <c r="G133">
        <v>0.72234762979683975</v>
      </c>
      <c r="H133">
        <v>15247.31565924116</v>
      </c>
      <c r="I133">
        <v>0.5620914434827694</v>
      </c>
      <c r="J133" s="2"/>
      <c r="K133" s="2" t="s">
        <v>97</v>
      </c>
      <c r="L133" s="3">
        <f t="shared" ref="L133" si="802" xml:space="preserve"> (F133 - F140) / F140</f>
        <v>-0.18924731182795698</v>
      </c>
      <c r="M133" s="3">
        <f t="shared" ref="M133" si="803" xml:space="preserve"> (G133 - G140) / G140</f>
        <v>-1.8348092840192062E-2</v>
      </c>
      <c r="N133" s="3">
        <f t="shared" ref="N133" si="804" xml:space="preserve"> (H133 - H140) / H140</f>
        <v>6.544895675728396E-2</v>
      </c>
      <c r="O133" s="3">
        <f t="shared" ref="O133" si="805" xml:space="preserve"> (I133 - I140) / I140</f>
        <v>-7.8486604150436956E-2</v>
      </c>
      <c r="P133" s="2"/>
      <c r="Q133" s="2"/>
      <c r="R133" s="2"/>
      <c r="S133" s="2"/>
      <c r="T133" s="2"/>
      <c r="U133" s="2"/>
      <c r="V133" s="5"/>
      <c r="W133" s="5"/>
      <c r="X133" s="5"/>
      <c r="Y133" s="6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6">
      <c r="A134" s="1">
        <v>129</v>
      </c>
      <c r="B134">
        <v>211981</v>
      </c>
      <c r="C134">
        <v>7</v>
      </c>
      <c r="D134" t="s">
        <v>10</v>
      </c>
      <c r="E134" t="s">
        <v>32</v>
      </c>
      <c r="F134">
        <v>447</v>
      </c>
      <c r="G134">
        <v>0.72019464720194648</v>
      </c>
      <c r="H134">
        <v>15077.29593999503</v>
      </c>
      <c r="I134">
        <v>0.56453255483865583</v>
      </c>
      <c r="J134" s="2"/>
      <c r="K134" s="2" t="s">
        <v>96</v>
      </c>
      <c r="L134" s="2">
        <f t="shared" ref="L134" si="806" xml:space="preserve"> SLOPE(F133:F140, $C133:$C140)</f>
        <v>-8.3571428571428577</v>
      </c>
      <c r="M134" s="2">
        <f t="shared" ref="M134" si="807" xml:space="preserve"> SLOPE(G133:G140, $C133:$C140)</f>
        <v>6.0966847845208714E-4</v>
      </c>
      <c r="N134" s="2">
        <f t="shared" ref="N134" si="808" xml:space="preserve"> SLOPE(H133:H140, $C133:$C140)</f>
        <v>92.042343201445348</v>
      </c>
      <c r="O134" s="2">
        <f t="shared" ref="O134" si="809" xml:space="preserve"> SLOPE(I133:I140, $C133:$C140)</f>
        <v>-4.9591179290736339E-3</v>
      </c>
      <c r="P134" s="2"/>
      <c r="Q134" s="2"/>
      <c r="R134" s="2"/>
      <c r="S134" s="2"/>
      <c r="T134" s="2"/>
      <c r="U134" s="2"/>
      <c r="V134" s="5"/>
      <c r="W134" s="5"/>
      <c r="X134" s="5"/>
      <c r="Y134" s="6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6">
      <c r="A135" s="1">
        <v>130</v>
      </c>
      <c r="B135">
        <v>211981</v>
      </c>
      <c r="C135">
        <v>6</v>
      </c>
      <c r="D135" t="s">
        <v>11</v>
      </c>
      <c r="E135" t="s">
        <v>32</v>
      </c>
      <c r="F135">
        <v>418</v>
      </c>
      <c r="G135">
        <v>0.70731707317073167</v>
      </c>
      <c r="H135">
        <v>15730.0475253074</v>
      </c>
      <c r="I135">
        <v>0.55872897595641202</v>
      </c>
      <c r="J135" s="2"/>
      <c r="K135" s="2" t="s">
        <v>98</v>
      </c>
      <c r="L135" s="2">
        <f t="shared" ref="L135" si="810" xml:space="preserve"> INTERCEPT(F133:F140,$C133:$C140)</f>
        <v>480.35714285714289</v>
      </c>
      <c r="M135" s="2">
        <f t="shared" ref="M135" si="811" xml:space="preserve"> INTERCEPT(G133:G140,$C133:$C140)</f>
        <v>0.70157614179210603</v>
      </c>
      <c r="N135" s="2">
        <f t="shared" ref="N135" si="812" xml:space="preserve"> INTERCEPT(H133:H140,$C133:$C140)</f>
        <v>14944.255161438194</v>
      </c>
      <c r="O135" s="2">
        <f t="shared" ref="O135" si="813" xml:space="preserve"> INTERCEPT(I133:I140,$C133:$C140)</f>
        <v>0.58396532397080103</v>
      </c>
      <c r="P135" s="2"/>
      <c r="Q135" s="2"/>
      <c r="R135" s="2"/>
      <c r="S135" s="2"/>
      <c r="T135" s="2"/>
      <c r="U135" s="2"/>
      <c r="V135" s="5"/>
      <c r="W135" s="5"/>
      <c r="X135" s="5"/>
      <c r="Y135" s="6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6">
      <c r="A136" s="1">
        <v>131</v>
      </c>
      <c r="B136">
        <v>211981</v>
      </c>
      <c r="C136">
        <v>5</v>
      </c>
      <c r="D136" t="s">
        <v>12</v>
      </c>
      <c r="E136" t="s">
        <v>32</v>
      </c>
      <c r="F136">
        <v>451</v>
      </c>
      <c r="G136">
        <v>0.65180467091295113</v>
      </c>
      <c r="H136">
        <v>16069.48567413831</v>
      </c>
      <c r="I136">
        <v>0.50053466035740346</v>
      </c>
      <c r="J136" s="2"/>
      <c r="K136" s="2" t="s">
        <v>108</v>
      </c>
      <c r="L136" s="2">
        <f t="shared" ref="L136" si="814" xml:space="preserve"> L135 + (11*L134)</f>
        <v>388.42857142857144</v>
      </c>
      <c r="M136" s="2">
        <f t="shared" ref="M136" si="815" xml:space="preserve"> M135 + (11*M134)</f>
        <v>0.70828249505507901</v>
      </c>
      <c r="N136" s="2">
        <f t="shared" ref="N136" si="816" xml:space="preserve"> N135 + (11*N134)</f>
        <v>15956.720936654092</v>
      </c>
      <c r="O136" s="2">
        <f t="shared" ref="O136" si="817" xml:space="preserve"> O135 + (11*O134)</f>
        <v>0.52941502675099106</v>
      </c>
      <c r="P136" s="2"/>
      <c r="Q136" s="2"/>
      <c r="R136" s="2"/>
      <c r="S136" s="2"/>
      <c r="T136" s="2"/>
      <c r="U136" s="2"/>
      <c r="V136" s="5"/>
      <c r="W136" s="5"/>
      <c r="X136" s="5"/>
      <c r="Y136" s="6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6">
      <c r="A137" s="1">
        <v>132</v>
      </c>
      <c r="B137">
        <v>211981</v>
      </c>
      <c r="C137">
        <v>4</v>
      </c>
      <c r="D137" t="s">
        <v>13</v>
      </c>
      <c r="E137" t="s">
        <v>32</v>
      </c>
      <c r="F137">
        <v>479</v>
      </c>
      <c r="G137">
        <v>0.70347648261758688</v>
      </c>
      <c r="H137">
        <v>16312.63184403937</v>
      </c>
      <c r="I137">
        <v>0.55267607804822394</v>
      </c>
      <c r="J137" s="2"/>
      <c r="K137" s="2" t="s">
        <v>99</v>
      </c>
      <c r="L137" s="2">
        <f t="shared" ref="L137" si="818" xml:space="preserve"> (L136 - F140) / F140</f>
        <v>-0.1646697388632872</v>
      </c>
      <c r="M137" s="2">
        <f t="shared" ref="M137" si="819" xml:space="preserve"> (M136 - G140) / G140</f>
        <v>-3.7462250309764356E-2</v>
      </c>
      <c r="N137" s="2">
        <f t="shared" ref="N137" si="820" xml:space="preserve"> (N136 - H140) / H140</f>
        <v>0.11502064069363774</v>
      </c>
      <c r="O137" s="2">
        <f t="shared" ref="O137" si="821" xml:space="preserve"> (O136 - I140) / I140</f>
        <v>-0.13205752414189134</v>
      </c>
      <c r="P137" s="2"/>
      <c r="Q137" s="2"/>
      <c r="R137" s="2"/>
      <c r="S137" s="2"/>
      <c r="T137" s="2"/>
      <c r="U137" s="2"/>
      <c r="V137" s="5"/>
      <c r="W137" s="5"/>
      <c r="X137" s="5"/>
      <c r="Y137" s="6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6">
      <c r="A138" s="1">
        <v>133</v>
      </c>
      <c r="B138">
        <v>211981</v>
      </c>
      <c r="C138">
        <v>3</v>
      </c>
      <c r="D138" t="s">
        <v>14</v>
      </c>
      <c r="E138" t="s">
        <v>32</v>
      </c>
      <c r="F138">
        <v>489</v>
      </c>
      <c r="G138">
        <v>0.72115384615384615</v>
      </c>
      <c r="H138">
        <v>14721.10362830904</v>
      </c>
      <c r="I138">
        <v>0.59758500639107126</v>
      </c>
      <c r="J138" s="2"/>
      <c r="K138" s="2" t="s">
        <v>144</v>
      </c>
      <c r="L138" s="2">
        <f t="shared" ref="L138" si="822">IF(L133&lt;=$L$1,1,0)</f>
        <v>1</v>
      </c>
      <c r="M138" s="2">
        <f t="shared" ref="M138" si="823">IF(M133&lt;=$M$1,1,0)</f>
        <v>1</v>
      </c>
      <c r="N138" s="2">
        <f t="shared" ref="N138" si="824">IF(N133&lt;=$N$1,1,0)</f>
        <v>0</v>
      </c>
      <c r="O138" s="2">
        <f t="shared" ref="O138" si="825">IF(O133&lt;=$O$1,1,0)</f>
        <v>1</v>
      </c>
      <c r="P138" s="2"/>
      <c r="Q138" s="2"/>
      <c r="R138" s="2"/>
      <c r="S138" s="2"/>
      <c r="T138" s="2"/>
      <c r="U138" s="2"/>
      <c r="V138" s="5"/>
      <c r="W138" s="5"/>
      <c r="X138" s="5" t="s">
        <v>144</v>
      </c>
      <c r="Y138" s="5">
        <f t="shared" ref="Y138" ca="1" si="826">IF(L133&lt;=$Y$1,1,0)</f>
        <v>1</v>
      </c>
      <c r="Z138" s="5">
        <f t="shared" ref="Z138" ca="1" si="827">IF(M133&lt;=$Z$1,1,0)</f>
        <v>0</v>
      </c>
      <c r="AA138" s="5">
        <f t="shared" ref="AA138" ca="1" si="828">IF(N133&lt;=$AA$1,1,0)</f>
        <v>0</v>
      </c>
      <c r="AB138" s="5">
        <f t="shared" ref="AB138" ca="1" si="829">IF(O133&lt;=$AB$1,1,0)</f>
        <v>1</v>
      </c>
      <c r="AC138" s="5"/>
      <c r="AD138" s="5"/>
      <c r="AE138" s="5"/>
      <c r="AF138" s="5"/>
      <c r="AG138" s="5"/>
      <c r="AH138" s="5"/>
    </row>
    <row r="139" spans="1:34" ht="16">
      <c r="A139" s="1">
        <v>134</v>
      </c>
      <c r="B139">
        <v>211981</v>
      </c>
      <c r="C139">
        <v>2</v>
      </c>
      <c r="D139" t="s">
        <v>15</v>
      </c>
      <c r="E139" t="s">
        <v>32</v>
      </c>
      <c r="F139">
        <v>416</v>
      </c>
      <c r="G139">
        <v>0.67241379310344829</v>
      </c>
      <c r="H139">
        <v>15398.98981162754</v>
      </c>
      <c r="I139">
        <v>0.54708005754825051</v>
      </c>
      <c r="J139" s="2"/>
      <c r="K139" s="2" t="s">
        <v>145</v>
      </c>
      <c r="L139" s="2">
        <f t="shared" ref="L139" si="830">IF(L133&lt;=$L$2, 1, 0)</f>
        <v>1</v>
      </c>
      <c r="M139" s="2">
        <f t="shared" ref="M139" si="831">IF(M133&lt;=$M$2, 1, 0)</f>
        <v>1</v>
      </c>
      <c r="N139" s="2">
        <f t="shared" ref="N139" si="832">IF(N133&lt;=$N$2, 1, 0)</f>
        <v>0</v>
      </c>
      <c r="O139" s="2">
        <f t="shared" ref="O139" si="833">IF(O133&lt;=$O$2, 1, 0)</f>
        <v>0</v>
      </c>
      <c r="P139" s="2"/>
      <c r="Q139" s="2" t="s">
        <v>148</v>
      </c>
      <c r="R139" s="2">
        <f t="shared" ref="R139" si="834" xml:space="preserve"> L138+L139+L140</f>
        <v>3</v>
      </c>
      <c r="S139" s="2">
        <f t="shared" ref="S139" si="835">M138+M139+M140</f>
        <v>3</v>
      </c>
      <c r="T139" s="2">
        <f t="shared" ref="T139" si="836">N138+N139+N140</f>
        <v>0</v>
      </c>
      <c r="U139" s="2">
        <f t="shared" ref="U139" si="837">O138+O139+O140</f>
        <v>2</v>
      </c>
      <c r="V139" s="5"/>
      <c r="W139" s="5"/>
      <c r="X139" s="5" t="s">
        <v>145</v>
      </c>
      <c r="Y139" s="5">
        <f t="shared" ref="Y139" ca="1" si="838">IF(L133&lt;=$Y$2, 1, 0)</f>
        <v>0</v>
      </c>
      <c r="Z139" s="5">
        <f t="shared" ref="Z139" ca="1" si="839">IF(M133&lt;=$Z$2, 1, 0)</f>
        <v>0</v>
      </c>
      <c r="AA139" s="5">
        <f t="shared" ref="AA139" ca="1" si="840">IF(N133&lt;=$AA$2, 1, 0)</f>
        <v>0</v>
      </c>
      <c r="AB139" s="5">
        <f t="shared" ref="AB139" ca="1" si="841">IF(O133&lt;=$AB$2, 1, 0)</f>
        <v>1</v>
      </c>
      <c r="AC139" s="5"/>
      <c r="AD139" s="5" t="s">
        <v>148</v>
      </c>
      <c r="AE139" s="5">
        <f t="shared" ref="AE139" ca="1" si="842" xml:space="preserve"> Y138+Y139+Y140</f>
        <v>1</v>
      </c>
      <c r="AF139" s="5">
        <f t="shared" ref="AF139" ca="1" si="843">Z138+Z139+Z140</f>
        <v>0</v>
      </c>
      <c r="AG139" s="5">
        <f t="shared" ref="AG139" ca="1" si="844">AA138+AA139+AA140</f>
        <v>0</v>
      </c>
      <c r="AH139" s="5">
        <f t="shared" ref="AH139" ca="1" si="845">AB138+AB139+AB140</f>
        <v>3</v>
      </c>
    </row>
    <row r="140" spans="1:34" ht="16">
      <c r="A140" s="1">
        <v>135</v>
      </c>
      <c r="B140">
        <v>211981</v>
      </c>
      <c r="C140">
        <v>1</v>
      </c>
      <c r="D140" t="s">
        <v>16</v>
      </c>
      <c r="E140" t="s">
        <v>32</v>
      </c>
      <c r="F140">
        <v>465</v>
      </c>
      <c r="G140">
        <v>0.73584905660377353</v>
      </c>
      <c r="H140">
        <v>14310.69556409974</v>
      </c>
      <c r="I140">
        <v>0.60996556969697135</v>
      </c>
      <c r="J140" s="2"/>
      <c r="K140" s="2" t="s">
        <v>146</v>
      </c>
      <c r="L140" s="2">
        <f t="shared" ref="L140" si="846">IF(L137&lt;=$L$1, 1,0)</f>
        <v>1</v>
      </c>
      <c r="M140" s="2">
        <f t="shared" ref="M140" si="847">IF(M137&lt;=$M$1, 1,0)</f>
        <v>1</v>
      </c>
      <c r="N140" s="2">
        <f t="shared" ref="N140" si="848">IF(N137&lt;=$N$1, 1,0)</f>
        <v>0</v>
      </c>
      <c r="O140" s="2">
        <f t="shared" ref="O140" si="849">IF(O137&lt;=$O$1, 1,0)</f>
        <v>1</v>
      </c>
      <c r="P140" s="2"/>
      <c r="Q140" s="2" t="s">
        <v>147</v>
      </c>
      <c r="R140" s="2"/>
      <c r="S140" s="2"/>
      <c r="T140" s="2"/>
      <c r="U140" s="2">
        <f t="shared" ref="U140" si="850">R139+S139+T139+U139</f>
        <v>8</v>
      </c>
      <c r="V140" s="5"/>
      <c r="W140" s="5"/>
      <c r="X140" s="5" t="s">
        <v>146</v>
      </c>
      <c r="Y140" s="5">
        <f t="shared" ref="Y140" ca="1" si="851">IF(L137&lt;=$Y$1, 1,0)</f>
        <v>0</v>
      </c>
      <c r="Z140" s="5">
        <f t="shared" ref="Z140" ca="1" si="852">IF(M137&lt;=$Z$1, 1,0)</f>
        <v>0</v>
      </c>
      <c r="AA140" s="5">
        <f t="shared" ref="AA140" ca="1" si="853">IF(N137&lt;=$AA$1, 1,0)</f>
        <v>0</v>
      </c>
      <c r="AB140" s="5">
        <f t="shared" ref="AB140" ca="1" si="854">IF(O137&lt;=$AB$1, 1,0)</f>
        <v>1</v>
      </c>
      <c r="AC140" s="5"/>
      <c r="AD140" s="5" t="s">
        <v>147</v>
      </c>
      <c r="AE140" s="5"/>
      <c r="AF140" s="5"/>
      <c r="AG140" s="5"/>
      <c r="AH140" s="5">
        <f t="shared" ref="AH140" ca="1" si="855">AE139+AF139+AG139+AH139</f>
        <v>4</v>
      </c>
    </row>
    <row r="141" spans="1:34" ht="16">
      <c r="A141" s="1">
        <v>136</v>
      </c>
      <c r="B141">
        <v>210739</v>
      </c>
      <c r="C141">
        <v>8</v>
      </c>
      <c r="D141" t="s">
        <v>8</v>
      </c>
      <c r="E141" t="s">
        <v>33</v>
      </c>
      <c r="F141">
        <v>500</v>
      </c>
      <c r="G141">
        <v>0.80200000000000005</v>
      </c>
      <c r="H141">
        <v>16099.047070200209</v>
      </c>
      <c r="I141">
        <v>1.210524990783072</v>
      </c>
      <c r="J141" s="2"/>
      <c r="K141" s="2" t="s">
        <v>97</v>
      </c>
      <c r="L141" s="3">
        <f t="shared" ref="L141" si="856" xml:space="preserve"> (F141 - F148) / F148</f>
        <v>0.28534704370179947</v>
      </c>
      <c r="M141" s="3">
        <f t="shared" ref="M141" si="857" xml:space="preserve"> (G141 - G148) / G148</f>
        <v>-3.8032345013477055E-2</v>
      </c>
      <c r="N141" s="3">
        <f t="shared" ref="N141" si="858" xml:space="preserve"> (H141 - H148) / H148</f>
        <v>0.20102969815706337</v>
      </c>
      <c r="O141" s="3">
        <f t="shared" ref="O141" si="859" xml:space="preserve"> (I141 - I148) / I148</f>
        <v>0.40065698769692165</v>
      </c>
      <c r="P141" s="2"/>
      <c r="Q141" s="2"/>
      <c r="R141" s="2"/>
      <c r="S141" s="2"/>
      <c r="T141" s="2"/>
      <c r="U141" s="2"/>
      <c r="V141" s="5"/>
      <c r="W141" s="5"/>
      <c r="X141" s="5"/>
      <c r="Y141" s="6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6">
      <c r="A142" s="1">
        <v>137</v>
      </c>
      <c r="B142">
        <v>210739</v>
      </c>
      <c r="C142">
        <v>7</v>
      </c>
      <c r="D142" t="s">
        <v>10</v>
      </c>
      <c r="E142" t="s">
        <v>33</v>
      </c>
      <c r="F142">
        <v>517</v>
      </c>
      <c r="G142">
        <v>0.82660332541567694</v>
      </c>
      <c r="H142">
        <v>15514.402770326289</v>
      </c>
      <c r="I142">
        <v>1.1789087981150139</v>
      </c>
      <c r="J142" s="2"/>
      <c r="K142" s="2" t="s">
        <v>96</v>
      </c>
      <c r="L142" s="2">
        <f t="shared" ref="L142" si="860" xml:space="preserve"> SLOPE(F141:F148, $C141:$C148)</f>
        <v>17.726190476190474</v>
      </c>
      <c r="M142" s="2">
        <f t="shared" ref="M142" si="861" xml:space="preserve"> SLOPE(G141:G148, $C141:$C148)</f>
        <v>-4.8858966249447277E-3</v>
      </c>
      <c r="N142" s="2">
        <f t="shared" ref="N142" si="862" xml:space="preserve"> SLOPE(H141:H148, $C141:$C148)</f>
        <v>347.3598200446803</v>
      </c>
      <c r="O142" s="2">
        <f t="shared" ref="O142" si="863" xml:space="preserve"> SLOPE(I141:I148, $C141:$C148)</f>
        <v>4.2999822893673087E-2</v>
      </c>
      <c r="P142" s="2"/>
      <c r="Q142" s="2"/>
      <c r="R142" s="2"/>
      <c r="S142" s="2"/>
      <c r="T142" s="2"/>
      <c r="U142" s="2"/>
      <c r="V142" s="5"/>
      <c r="W142" s="5"/>
      <c r="X142" s="5"/>
      <c r="Y142" s="6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6">
      <c r="A143" s="1">
        <v>138</v>
      </c>
      <c r="B143">
        <v>210739</v>
      </c>
      <c r="C143">
        <v>6</v>
      </c>
      <c r="D143" t="s">
        <v>11</v>
      </c>
      <c r="E143" t="s">
        <v>33</v>
      </c>
      <c r="F143">
        <v>431</v>
      </c>
      <c r="G143">
        <v>0.81</v>
      </c>
      <c r="H143">
        <v>15244.226819759089</v>
      </c>
      <c r="I143">
        <v>1.107842541554795</v>
      </c>
      <c r="J143" s="2"/>
      <c r="K143" s="2" t="s">
        <v>98</v>
      </c>
      <c r="L143" s="2">
        <f t="shared" ref="L143" si="864" xml:space="preserve"> INTERCEPT(F141:F148,$C141:$C148)</f>
        <v>378.10714285714289</v>
      </c>
      <c r="M143" s="2">
        <f t="shared" ref="M143" si="865" xml:space="preserve"> INTERCEPT(G141:G148,$C141:$C148)</f>
        <v>0.84071022004967122</v>
      </c>
      <c r="N143" s="2">
        <f t="shared" ref="N143" si="866" xml:space="preserve"> INTERCEPT(H141:H148,$C141:$C148)</f>
        <v>13200.975135444472</v>
      </c>
      <c r="O143" s="2">
        <f t="shared" ref="O143" si="867" xml:space="preserve"> INTERCEPT(I141:I148,$C141:$C148)</f>
        <v>0.86088516664099968</v>
      </c>
      <c r="P143" s="2"/>
      <c r="Q143" s="2"/>
      <c r="R143" s="2"/>
      <c r="S143" s="2"/>
      <c r="T143" s="2"/>
      <c r="U143" s="2"/>
      <c r="V143" s="5"/>
      <c r="W143" s="5"/>
      <c r="X143" s="5"/>
      <c r="Y143" s="6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6">
      <c r="A144" s="1">
        <v>139</v>
      </c>
      <c r="B144">
        <v>210739</v>
      </c>
      <c r="C144">
        <v>5</v>
      </c>
      <c r="D144" t="s">
        <v>12</v>
      </c>
      <c r="E144" t="s">
        <v>33</v>
      </c>
      <c r="F144">
        <v>572</v>
      </c>
      <c r="G144">
        <v>0.80652680652680653</v>
      </c>
      <c r="H144">
        <v>15237.870431229099</v>
      </c>
      <c r="I144">
        <v>0.98866898046169549</v>
      </c>
      <c r="J144" s="2"/>
      <c r="K144" s="2" t="s">
        <v>109</v>
      </c>
      <c r="L144" s="2">
        <f t="shared" ref="L144" si="868" xml:space="preserve"> L143 + (11*L142)</f>
        <v>573.09523809523807</v>
      </c>
      <c r="M144" s="2">
        <f t="shared" ref="M144" si="869" xml:space="preserve"> M143 + (11*M142)</f>
        <v>0.78696535717527927</v>
      </c>
      <c r="N144" s="2">
        <f t="shared" ref="N144" si="870" xml:space="preserve"> N143 + (11*N142)</f>
        <v>17021.933155935956</v>
      </c>
      <c r="O144" s="2">
        <f t="shared" ref="O144" si="871" xml:space="preserve"> O143 + (11*O142)</f>
        <v>1.3338832184714036</v>
      </c>
      <c r="P144" s="2"/>
      <c r="Q144" s="2"/>
      <c r="R144" s="2"/>
      <c r="S144" s="2"/>
      <c r="T144" s="2"/>
      <c r="U144" s="2"/>
      <c r="V144" s="5"/>
      <c r="W144" s="5"/>
      <c r="X144" s="5"/>
      <c r="Y144" s="6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6">
      <c r="A145" s="1">
        <v>140</v>
      </c>
      <c r="B145">
        <v>210739</v>
      </c>
      <c r="C145">
        <v>4</v>
      </c>
      <c r="D145" t="s">
        <v>13</v>
      </c>
      <c r="E145" t="s">
        <v>33</v>
      </c>
      <c r="F145">
        <v>429</v>
      </c>
      <c r="G145">
        <v>0.77832512315270941</v>
      </c>
      <c r="H145">
        <v>14141.41560074866</v>
      </c>
      <c r="I145">
        <v>1.060107763741257</v>
      </c>
      <c r="J145" s="2"/>
      <c r="K145" s="2" t="s">
        <v>99</v>
      </c>
      <c r="L145" s="2">
        <f t="shared" ref="L145" si="872" xml:space="preserve"> (L144 - F148) / F148</f>
        <v>0.47325254009058632</v>
      </c>
      <c r="M145" s="2">
        <f t="shared" ref="M145" si="873" xml:space="preserve"> (M144 - G148) / G148</f>
        <v>-5.6065811474395502E-2</v>
      </c>
      <c r="N145" s="2">
        <f t="shared" ref="N145" si="874" xml:space="preserve"> (N144 - H148) / H148</f>
        <v>0.2698793382724875</v>
      </c>
      <c r="O145" s="2">
        <f t="shared" ref="O145" si="875" xml:space="preserve"> (O144 - I148) / I148</f>
        <v>0.54339056603453106</v>
      </c>
      <c r="P145" s="2"/>
      <c r="Q145" s="2"/>
      <c r="R145" s="2"/>
      <c r="S145" s="2"/>
      <c r="T145" s="2"/>
      <c r="U145" s="2"/>
      <c r="V145" s="5"/>
      <c r="W145" s="5"/>
      <c r="X145" s="5"/>
      <c r="Y145" s="6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6">
      <c r="A146" s="1">
        <v>141</v>
      </c>
      <c r="B146">
        <v>210739</v>
      </c>
      <c r="C146">
        <v>3</v>
      </c>
      <c r="D146" t="s">
        <v>14</v>
      </c>
      <c r="E146" t="s">
        <v>33</v>
      </c>
      <c r="F146">
        <v>408</v>
      </c>
      <c r="G146">
        <v>0.84172661870503596</v>
      </c>
      <c r="H146">
        <v>14135.723419889649</v>
      </c>
      <c r="I146">
        <v>1.082648517134472</v>
      </c>
      <c r="J146" s="2"/>
      <c r="K146" s="2" t="s">
        <v>144</v>
      </c>
      <c r="L146" s="2">
        <f t="shared" ref="L146" si="876">IF(L141&lt;=$L$1,1,0)</f>
        <v>0</v>
      </c>
      <c r="M146" s="2">
        <f t="shared" ref="M146" si="877">IF(M141&lt;=$M$1,1,0)</f>
        <v>1</v>
      </c>
      <c r="N146" s="2">
        <f t="shared" ref="N146" si="878">IF(N141&lt;=$N$1,1,0)</f>
        <v>0</v>
      </c>
      <c r="O146" s="2">
        <f t="shared" ref="O146" si="879">IF(O141&lt;=$O$1,1,0)</f>
        <v>0</v>
      </c>
      <c r="P146" s="2"/>
      <c r="Q146" s="2"/>
      <c r="R146" s="2"/>
      <c r="S146" s="2"/>
      <c r="T146" s="2"/>
      <c r="U146" s="2"/>
      <c r="V146" s="5"/>
      <c r="W146" s="5"/>
      <c r="X146" s="5" t="s">
        <v>144</v>
      </c>
      <c r="Y146" s="5">
        <f t="shared" ref="Y146" ca="1" si="880">IF(L141&lt;=$Y$1,1,0)</f>
        <v>0</v>
      </c>
      <c r="Z146" s="5">
        <f t="shared" ref="Z146" ca="1" si="881">IF(M141&lt;=$Z$1,1,0)</f>
        <v>0</v>
      </c>
      <c r="AA146" s="5">
        <f t="shared" ref="AA146" ca="1" si="882">IF(N141&lt;=$AA$1,1,0)</f>
        <v>0</v>
      </c>
      <c r="AB146" s="5">
        <f t="shared" ref="AB146" ca="1" si="883">IF(O141&lt;=$AB$1,1,0)</f>
        <v>0</v>
      </c>
      <c r="AC146" s="5"/>
      <c r="AD146" s="5"/>
      <c r="AE146" s="5"/>
      <c r="AF146" s="5"/>
      <c r="AG146" s="5"/>
      <c r="AH146" s="5"/>
    </row>
    <row r="147" spans="1:34" ht="16">
      <c r="A147" s="1">
        <v>142</v>
      </c>
      <c r="B147">
        <v>210739</v>
      </c>
      <c r="C147">
        <v>2</v>
      </c>
      <c r="D147" t="s">
        <v>15</v>
      </c>
      <c r="E147" t="s">
        <v>33</v>
      </c>
      <c r="F147">
        <v>417</v>
      </c>
      <c r="G147">
        <v>0.85089974293059123</v>
      </c>
      <c r="H147">
        <v>14335.69798085525</v>
      </c>
      <c r="I147">
        <v>0.94211823280000817</v>
      </c>
      <c r="J147" s="2"/>
      <c r="K147" s="2" t="s">
        <v>145</v>
      </c>
      <c r="L147" s="2">
        <f t="shared" ref="L147" si="884">IF(L141&lt;=$L$2, 1, 0)</f>
        <v>1</v>
      </c>
      <c r="M147" s="2">
        <f t="shared" ref="M147" si="885">IF(M141&lt;=$M$2, 1, 0)</f>
        <v>1</v>
      </c>
      <c r="N147" s="2">
        <f t="shared" ref="N147" si="886">IF(N141&lt;=$N$2, 1, 0)</f>
        <v>0</v>
      </c>
      <c r="O147" s="2">
        <f t="shared" ref="O147" si="887">IF(O141&lt;=$O$2, 1, 0)</f>
        <v>0</v>
      </c>
      <c r="P147" s="2"/>
      <c r="Q147" s="2" t="s">
        <v>148</v>
      </c>
      <c r="R147" s="2">
        <f t="shared" ref="R147" si="888" xml:space="preserve"> L146+L147+L148</f>
        <v>1</v>
      </c>
      <c r="S147" s="2">
        <f t="shared" ref="S147" si="889">M146+M147+M148</f>
        <v>3</v>
      </c>
      <c r="T147" s="2">
        <f t="shared" ref="T147" si="890">N146+N147+N148</f>
        <v>0</v>
      </c>
      <c r="U147" s="2">
        <f t="shared" ref="U147" si="891">O146+O147+O148</f>
        <v>0</v>
      </c>
      <c r="V147" s="5"/>
      <c r="W147" s="5"/>
      <c r="X147" s="5" t="s">
        <v>145</v>
      </c>
      <c r="Y147" s="5">
        <f t="shared" ref="Y147" ca="1" si="892">IF(L141&lt;=$Y$2, 1, 0)</f>
        <v>0</v>
      </c>
      <c r="Z147" s="5">
        <f t="shared" ref="Z147" ca="1" si="893">IF(M141&lt;=$Z$2, 1, 0)</f>
        <v>0</v>
      </c>
      <c r="AA147" s="5">
        <f t="shared" ref="AA147" ca="1" si="894">IF(N141&lt;=$AA$2, 1, 0)</f>
        <v>0</v>
      </c>
      <c r="AB147" s="5">
        <f t="shared" ref="AB147" ca="1" si="895">IF(O141&lt;=$AB$2, 1, 0)</f>
        <v>0</v>
      </c>
      <c r="AC147" s="5"/>
      <c r="AD147" s="5" t="s">
        <v>148</v>
      </c>
      <c r="AE147" s="5">
        <f t="shared" ref="AE147" ca="1" si="896" xml:space="preserve"> Y146+Y147+Y148</f>
        <v>0</v>
      </c>
      <c r="AF147" s="5">
        <f t="shared" ref="AF147" ca="1" si="897">Z146+Z147+Z148</f>
        <v>1</v>
      </c>
      <c r="AG147" s="5">
        <f t="shared" ref="AG147" ca="1" si="898">AA146+AA147+AA148</f>
        <v>0</v>
      </c>
      <c r="AH147" s="5">
        <f t="shared" ref="AH147" ca="1" si="899">AB146+AB147+AB148</f>
        <v>0</v>
      </c>
    </row>
    <row r="148" spans="1:34" ht="16">
      <c r="A148" s="1">
        <v>143</v>
      </c>
      <c r="B148">
        <v>210739</v>
      </c>
      <c r="C148">
        <v>1</v>
      </c>
      <c r="D148" t="s">
        <v>16</v>
      </c>
      <c r="E148" t="s">
        <v>33</v>
      </c>
      <c r="F148">
        <v>389</v>
      </c>
      <c r="G148">
        <v>0.83370786516853934</v>
      </c>
      <c r="H148">
        <v>13404.37051215604</v>
      </c>
      <c r="I148">
        <v>0.86425513270991439</v>
      </c>
      <c r="J148" s="2"/>
      <c r="K148" s="2" t="s">
        <v>146</v>
      </c>
      <c r="L148" s="2">
        <f t="shared" ref="L148" si="900">IF(L145&lt;=$L$1, 1,0)</f>
        <v>0</v>
      </c>
      <c r="M148" s="2">
        <f t="shared" ref="M148" si="901">IF(M145&lt;=$M$1, 1,0)</f>
        <v>1</v>
      </c>
      <c r="N148" s="2">
        <f t="shared" ref="N148" si="902">IF(N145&lt;=$N$1, 1,0)</f>
        <v>0</v>
      </c>
      <c r="O148" s="2">
        <f t="shared" ref="O148" si="903">IF(O145&lt;=$O$1, 1,0)</f>
        <v>0</v>
      </c>
      <c r="P148" s="2"/>
      <c r="Q148" s="2" t="s">
        <v>147</v>
      </c>
      <c r="R148" s="2"/>
      <c r="S148" s="2"/>
      <c r="T148" s="2"/>
      <c r="U148" s="2">
        <f t="shared" ref="U148" si="904">R147+S147+T147+U147</f>
        <v>4</v>
      </c>
      <c r="V148" s="5"/>
      <c r="W148" s="5"/>
      <c r="X148" s="5" t="s">
        <v>146</v>
      </c>
      <c r="Y148" s="5">
        <f t="shared" ref="Y148" ca="1" si="905">IF(L145&lt;=$Y$1, 1,0)</f>
        <v>0</v>
      </c>
      <c r="Z148" s="5">
        <f t="shared" ref="Z148" ca="1" si="906">IF(M145&lt;=$Z$1, 1,0)</f>
        <v>1</v>
      </c>
      <c r="AA148" s="5">
        <f t="shared" ref="AA148" ca="1" si="907">IF(N145&lt;=$AA$1, 1,0)</f>
        <v>0</v>
      </c>
      <c r="AB148" s="5">
        <f t="shared" ref="AB148" ca="1" si="908">IF(O145&lt;=$AB$1, 1,0)</f>
        <v>0</v>
      </c>
      <c r="AC148" s="5"/>
      <c r="AD148" s="5" t="s">
        <v>147</v>
      </c>
      <c r="AE148" s="5"/>
      <c r="AF148" s="5"/>
      <c r="AG148" s="5"/>
      <c r="AH148" s="5">
        <f t="shared" ref="AH148" ca="1" si="909">AE147+AF147+AG147+AH147</f>
        <v>1</v>
      </c>
    </row>
    <row r="149" spans="1:34" ht="16">
      <c r="A149" s="1">
        <v>144</v>
      </c>
      <c r="B149">
        <v>212009</v>
      </c>
      <c r="C149">
        <v>8</v>
      </c>
      <c r="D149" t="s">
        <v>8</v>
      </c>
      <c r="E149" t="s">
        <v>34</v>
      </c>
      <c r="F149">
        <v>453</v>
      </c>
      <c r="G149">
        <v>0.87203791469194314</v>
      </c>
      <c r="H149">
        <v>27580.313796324412</v>
      </c>
      <c r="I149">
        <v>3.5046747660269979</v>
      </c>
      <c r="J149" s="2"/>
      <c r="K149" s="2" t="s">
        <v>97</v>
      </c>
      <c r="L149" s="3">
        <f t="shared" ref="L149" si="910" xml:space="preserve"> (F149 - F156) / F156</f>
        <v>-0.24750830564784054</v>
      </c>
      <c r="M149" s="3">
        <f t="shared" ref="M149" si="911" xml:space="preserve"> (G149 - G156) / G156</f>
        <v>-3.7954787852543255E-2</v>
      </c>
      <c r="N149" s="3">
        <f t="shared" ref="N149" si="912" xml:space="preserve"> (H149 - H156) / H156</f>
        <v>0.1183074459375527</v>
      </c>
      <c r="O149" s="3">
        <f t="shared" ref="O149" si="913" xml:space="preserve"> (I149 - I156) / I156</f>
        <v>0.2487061277106711</v>
      </c>
      <c r="P149" s="2"/>
      <c r="Q149" s="2"/>
      <c r="R149" s="2"/>
      <c r="S149" s="2"/>
      <c r="T149" s="2"/>
      <c r="U149" s="2"/>
      <c r="V149" s="5"/>
      <c r="W149" s="5"/>
      <c r="X149" s="5"/>
      <c r="Y149" s="6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6">
      <c r="A150" s="1">
        <v>145</v>
      </c>
      <c r="B150">
        <v>212009</v>
      </c>
      <c r="C150">
        <v>7</v>
      </c>
      <c r="D150" t="s">
        <v>10</v>
      </c>
      <c r="E150" t="s">
        <v>34</v>
      </c>
      <c r="F150">
        <v>635</v>
      </c>
      <c r="G150">
        <v>0.91542288557213936</v>
      </c>
      <c r="H150">
        <v>23950.048408510222</v>
      </c>
      <c r="I150">
        <v>3.2142532835837772</v>
      </c>
      <c r="J150" s="2"/>
      <c r="K150" s="2" t="s">
        <v>96</v>
      </c>
      <c r="L150" s="2">
        <f t="shared" ref="L150" si="914" xml:space="preserve"> SLOPE(F149:F156, $C149:$C156)</f>
        <v>-13.75</v>
      </c>
      <c r="M150" s="2">
        <f t="shared" ref="M150" si="915" xml:space="preserve"> SLOPE(G149:G156, $C149:$C156)</f>
        <v>-2.2127609323697411E-3</v>
      </c>
      <c r="N150" s="2">
        <f t="shared" ref="N150" si="916" xml:space="preserve"> SLOPE(H149:H156, $C149:$C156)</f>
        <v>151.91848744925332</v>
      </c>
      <c r="O150" s="2">
        <f t="shared" ref="O150" si="917" xml:space="preserve"> SLOPE(I149:I156, $C149:$C156)</f>
        <v>6.6553074805859355E-2</v>
      </c>
      <c r="P150" s="2"/>
      <c r="Q150" s="2"/>
      <c r="R150" s="2"/>
      <c r="S150" s="2"/>
      <c r="T150" s="2"/>
      <c r="U150" s="2"/>
      <c r="V150" s="5"/>
      <c r="W150" s="5"/>
      <c r="X150" s="5"/>
      <c r="Y150" s="6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6">
      <c r="A151" s="1">
        <v>146</v>
      </c>
      <c r="B151">
        <v>212009</v>
      </c>
      <c r="C151">
        <v>6</v>
      </c>
      <c r="D151" t="s">
        <v>11</v>
      </c>
      <c r="E151" t="s">
        <v>34</v>
      </c>
      <c r="F151">
        <v>607</v>
      </c>
      <c r="G151">
        <v>0.90163934426229508</v>
      </c>
      <c r="H151">
        <v>26687.569813150301</v>
      </c>
      <c r="I151">
        <v>3.1574397826559588</v>
      </c>
      <c r="J151" s="2"/>
      <c r="K151" s="2" t="s">
        <v>98</v>
      </c>
      <c r="L151" s="2">
        <f t="shared" ref="L151" si="918" xml:space="preserve"> INTERCEPT(F149:F156,$C149:$C156)</f>
        <v>672.25</v>
      </c>
      <c r="M151" s="2">
        <f t="shared" ref="M151" si="919" xml:space="preserve"> INTERCEPT(G149:G156,$C149:$C156)</f>
        <v>0.91177512545684958</v>
      </c>
      <c r="N151" s="2">
        <f t="shared" ref="N151" si="920" xml:space="preserve"> INTERCEPT(H149:H156,$C149:$C156)</f>
        <v>25052.11761217162</v>
      </c>
      <c r="O151" s="2">
        <f t="shared" ref="O151" si="921" xml:space="preserve"> INTERCEPT(I149:I156,$C149:$C156)</f>
        <v>2.848865882543286</v>
      </c>
      <c r="P151" s="2"/>
      <c r="Q151" s="2"/>
      <c r="R151" s="2"/>
      <c r="S151" s="2"/>
      <c r="T151" s="2"/>
      <c r="U151" s="2"/>
      <c r="V151" s="5"/>
      <c r="W151" s="5"/>
      <c r="X151" s="5"/>
      <c r="Y151" s="6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6">
      <c r="A152" s="1">
        <v>147</v>
      </c>
      <c r="B152">
        <v>212009</v>
      </c>
      <c r="C152">
        <v>5</v>
      </c>
      <c r="D152" t="s">
        <v>12</v>
      </c>
      <c r="E152" t="s">
        <v>34</v>
      </c>
      <c r="F152">
        <v>610</v>
      </c>
      <c r="G152">
        <v>0.89711934156378603</v>
      </c>
      <c r="H152">
        <v>24859.460572832759</v>
      </c>
      <c r="I152">
        <v>2.9608157735634659</v>
      </c>
      <c r="J152" s="2"/>
      <c r="K152" s="2" t="s">
        <v>109</v>
      </c>
      <c r="L152" s="2">
        <f t="shared" ref="L152" si="922" xml:space="preserve"> L151 + (11*L150)</f>
        <v>521</v>
      </c>
      <c r="M152" s="2">
        <f t="shared" ref="M152" si="923" xml:space="preserve"> M151 + (11*M150)</f>
        <v>0.88743475520078241</v>
      </c>
      <c r="N152" s="2">
        <f t="shared" ref="N152" si="924" xml:space="preserve"> N151 + (11*N150)</f>
        <v>26723.220974113407</v>
      </c>
      <c r="O152" s="2">
        <f t="shared" ref="O152" si="925" xml:space="preserve"> O151 + (11*O150)</f>
        <v>3.5809497054077388</v>
      </c>
      <c r="P152" s="2"/>
      <c r="Q152" s="2"/>
      <c r="R152" s="2"/>
      <c r="S152" s="2"/>
      <c r="T152" s="2"/>
      <c r="U152" s="2"/>
      <c r="V152" s="5"/>
      <c r="W152" s="5"/>
      <c r="X152" s="5"/>
      <c r="Y152" s="6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6">
      <c r="A153" s="1">
        <v>148</v>
      </c>
      <c r="B153">
        <v>212009</v>
      </c>
      <c r="C153">
        <v>4</v>
      </c>
      <c r="D153" t="s">
        <v>13</v>
      </c>
      <c r="E153" t="s">
        <v>34</v>
      </c>
      <c r="F153">
        <v>731</v>
      </c>
      <c r="G153">
        <v>0.91922455573505657</v>
      </c>
      <c r="H153">
        <v>26514.028153722731</v>
      </c>
      <c r="I153">
        <v>3.364816512065806</v>
      </c>
      <c r="J153" s="2"/>
      <c r="K153" s="2" t="s">
        <v>99</v>
      </c>
      <c r="L153" s="2">
        <f t="shared" ref="L153" si="926" xml:space="preserve"> (L152 - F156) / F156</f>
        <v>-0.13455149501661129</v>
      </c>
      <c r="M153" s="2">
        <f t="shared" ref="M153" si="927" xml:space="preserve"> (M152 - G156) / G156</f>
        <v>-2.0968764143976071E-2</v>
      </c>
      <c r="N153" s="2">
        <f t="shared" ref="N153" si="928" xml:space="preserve"> (N152 - H156) / H156</f>
        <v>8.3554640294495247E-2</v>
      </c>
      <c r="O153" s="2">
        <f t="shared" ref="O153" si="929" xml:space="preserve"> (O152 - I156) / I156</f>
        <v>0.2758826820428335</v>
      </c>
      <c r="P153" s="2"/>
      <c r="Q153" s="2"/>
      <c r="R153" s="2"/>
      <c r="S153" s="2"/>
      <c r="T153" s="2"/>
      <c r="U153" s="2"/>
      <c r="V153" s="5"/>
      <c r="W153" s="5"/>
      <c r="X153" s="5"/>
      <c r="Y153" s="6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6">
      <c r="A154" s="1">
        <v>149</v>
      </c>
      <c r="B154">
        <v>212009</v>
      </c>
      <c r="C154">
        <v>3</v>
      </c>
      <c r="D154" t="s">
        <v>14</v>
      </c>
      <c r="E154" t="s">
        <v>34</v>
      </c>
      <c r="F154">
        <v>619</v>
      </c>
      <c r="G154">
        <v>0.90415335463258784</v>
      </c>
      <c r="H154">
        <v>26169.300930787031</v>
      </c>
      <c r="I154">
        <v>3.2278140006509299</v>
      </c>
      <c r="J154" s="2"/>
      <c r="K154" s="2" t="s">
        <v>144</v>
      </c>
      <c r="L154" s="2">
        <f t="shared" ref="L154" si="930">IF(L149&lt;=$L$1,1,0)</f>
        <v>1</v>
      </c>
      <c r="M154" s="2">
        <f t="shared" ref="M154" si="931">IF(M149&lt;=$M$1,1,0)</f>
        <v>1</v>
      </c>
      <c r="N154" s="2">
        <f t="shared" ref="N154" si="932">IF(N149&lt;=$N$1,1,0)</f>
        <v>0</v>
      </c>
      <c r="O154" s="2">
        <f t="shared" ref="O154" si="933">IF(O149&lt;=$O$1,1,0)</f>
        <v>0</v>
      </c>
      <c r="P154" s="2"/>
      <c r="Q154" s="2"/>
      <c r="R154" s="2"/>
      <c r="S154" s="2"/>
      <c r="T154" s="2"/>
      <c r="U154" s="2"/>
      <c r="V154" s="5"/>
      <c r="W154" s="5"/>
      <c r="X154" s="5" t="s">
        <v>144</v>
      </c>
      <c r="Y154" s="5">
        <f t="shared" ref="Y154" ca="1" si="934">IF(L149&lt;=$Y$1,1,0)</f>
        <v>1</v>
      </c>
      <c r="Z154" s="5">
        <f t="shared" ref="Z154" ca="1" si="935">IF(M149&lt;=$Z$1,1,0)</f>
        <v>0</v>
      </c>
      <c r="AA154" s="5">
        <f t="shared" ref="AA154" ca="1" si="936">IF(N149&lt;=$AA$1,1,0)</f>
        <v>0</v>
      </c>
      <c r="AB154" s="5">
        <f t="shared" ref="AB154" ca="1" si="937">IF(O149&lt;=$AB$1,1,0)</f>
        <v>0</v>
      </c>
      <c r="AC154" s="5"/>
      <c r="AD154" s="5"/>
      <c r="AE154" s="5"/>
      <c r="AF154" s="5"/>
      <c r="AG154" s="5"/>
      <c r="AH154" s="5"/>
    </row>
    <row r="155" spans="1:34" ht="16">
      <c r="A155" s="1">
        <v>150</v>
      </c>
      <c r="B155">
        <v>212009</v>
      </c>
      <c r="C155">
        <v>2</v>
      </c>
      <c r="D155" t="s">
        <v>15</v>
      </c>
      <c r="E155" t="s">
        <v>34</v>
      </c>
      <c r="F155">
        <v>626</v>
      </c>
      <c r="G155">
        <v>0.8985024958402662</v>
      </c>
      <c r="H155">
        <v>25462.734327122929</v>
      </c>
      <c r="I155">
        <v>2.950378669871796</v>
      </c>
      <c r="J155" s="2"/>
      <c r="K155" s="2" t="s">
        <v>145</v>
      </c>
      <c r="L155" s="2">
        <f t="shared" ref="L155" si="938">IF(L149&lt;=$L$2, 1, 0)</f>
        <v>1</v>
      </c>
      <c r="M155" s="2">
        <f t="shared" ref="M155" si="939">IF(M149&lt;=$M$2, 1, 0)</f>
        <v>1</v>
      </c>
      <c r="N155" s="2">
        <f t="shared" ref="N155" si="940">IF(N149&lt;=$N$2, 1, 0)</f>
        <v>0</v>
      </c>
      <c r="O155" s="2">
        <f t="shared" ref="O155" si="941">IF(O149&lt;=$O$2, 1, 0)</f>
        <v>0</v>
      </c>
      <c r="P155" s="2"/>
      <c r="Q155" s="2" t="s">
        <v>148</v>
      </c>
      <c r="R155" s="2">
        <f t="shared" ref="R155" si="942" xml:space="preserve"> L154+L155+L156</f>
        <v>3</v>
      </c>
      <c r="S155" s="2">
        <f t="shared" ref="S155" si="943">M154+M155+M156</f>
        <v>3</v>
      </c>
      <c r="T155" s="2">
        <f t="shared" ref="T155" si="944">N154+N155+N156</f>
        <v>0</v>
      </c>
      <c r="U155" s="2">
        <f t="shared" ref="U155" si="945">O154+O155+O156</f>
        <v>0</v>
      </c>
      <c r="V155" s="5"/>
      <c r="W155" s="5"/>
      <c r="X155" s="5" t="s">
        <v>145</v>
      </c>
      <c r="Y155" s="5">
        <f t="shared" ref="Y155" ca="1" si="946">IF(L149&lt;=$Y$2, 1, 0)</f>
        <v>1</v>
      </c>
      <c r="Z155" s="5">
        <f t="shared" ref="Z155" ca="1" si="947">IF(M149&lt;=$Z$2, 1, 0)</f>
        <v>0</v>
      </c>
      <c r="AA155" s="5">
        <f t="shared" ref="AA155" ca="1" si="948">IF(N149&lt;=$AA$2, 1, 0)</f>
        <v>0</v>
      </c>
      <c r="AB155" s="5">
        <f t="shared" ref="AB155" ca="1" si="949">IF(O149&lt;=$AB$2, 1, 0)</f>
        <v>0</v>
      </c>
      <c r="AC155" s="5"/>
      <c r="AD155" s="5" t="s">
        <v>148</v>
      </c>
      <c r="AE155" s="5">
        <f t="shared" ref="AE155" ca="1" si="950" xml:space="preserve"> Y154+Y155+Y156</f>
        <v>2</v>
      </c>
      <c r="AF155" s="5">
        <f t="shared" ref="AF155" ca="1" si="951">Z154+Z155+Z156</f>
        <v>0</v>
      </c>
      <c r="AG155" s="5">
        <f t="shared" ref="AG155" ca="1" si="952">AA154+AA155+AA156</f>
        <v>0</v>
      </c>
      <c r="AH155" s="5">
        <f t="shared" ref="AH155" ca="1" si="953">AB154+AB155+AB156</f>
        <v>0</v>
      </c>
    </row>
    <row r="156" spans="1:34" ht="16">
      <c r="A156" s="1">
        <v>151</v>
      </c>
      <c r="B156">
        <v>212009</v>
      </c>
      <c r="C156">
        <v>1</v>
      </c>
      <c r="D156" t="s">
        <v>16</v>
      </c>
      <c r="E156" t="s">
        <v>34</v>
      </c>
      <c r="F156">
        <v>602</v>
      </c>
      <c r="G156">
        <v>0.90644171779141103</v>
      </c>
      <c r="H156">
        <v>24662.550443095701</v>
      </c>
      <c r="I156">
        <v>2.806644964938493</v>
      </c>
      <c r="J156" s="2"/>
      <c r="K156" s="2" t="s">
        <v>146</v>
      </c>
      <c r="L156" s="2">
        <f t="shared" ref="L156" si="954">IF(L153&lt;=$L$1, 1,0)</f>
        <v>1</v>
      </c>
      <c r="M156" s="2">
        <f t="shared" ref="M156" si="955">IF(M153&lt;=$M$1, 1,0)</f>
        <v>1</v>
      </c>
      <c r="N156" s="2">
        <f t="shared" ref="N156" si="956">IF(N153&lt;=$N$1, 1,0)</f>
        <v>0</v>
      </c>
      <c r="O156" s="2">
        <f t="shared" ref="O156" si="957">IF(O153&lt;=$O$1, 1,0)</f>
        <v>0</v>
      </c>
      <c r="P156" s="2"/>
      <c r="Q156" s="2" t="s">
        <v>147</v>
      </c>
      <c r="R156" s="2"/>
      <c r="S156" s="2"/>
      <c r="T156" s="2"/>
      <c r="U156" s="2">
        <f t="shared" ref="U156" si="958">R155+S155+T155+U155</f>
        <v>6</v>
      </c>
      <c r="V156" s="5"/>
      <c r="W156" s="5"/>
      <c r="X156" s="5" t="s">
        <v>146</v>
      </c>
      <c r="Y156" s="5">
        <f t="shared" ref="Y156" ca="1" si="959">IF(L153&lt;=$Y$1, 1,0)</f>
        <v>0</v>
      </c>
      <c r="Z156" s="5">
        <f t="shared" ref="Z156" ca="1" si="960">IF(M153&lt;=$Z$1, 1,0)</f>
        <v>0</v>
      </c>
      <c r="AA156" s="5">
        <f t="shared" ref="AA156" ca="1" si="961">IF(N153&lt;=$AA$1, 1,0)</f>
        <v>0</v>
      </c>
      <c r="AB156" s="5">
        <f t="shared" ref="AB156" ca="1" si="962">IF(O153&lt;=$AB$1, 1,0)</f>
        <v>0</v>
      </c>
      <c r="AC156" s="5"/>
      <c r="AD156" s="5" t="s">
        <v>147</v>
      </c>
      <c r="AE156" s="5"/>
      <c r="AF156" s="5"/>
      <c r="AG156" s="5"/>
      <c r="AH156" s="5">
        <f t="shared" ref="AH156" ca="1" si="963">AE155+AF155+AG155+AH155</f>
        <v>2</v>
      </c>
    </row>
    <row r="157" spans="1:34" ht="16">
      <c r="A157" s="1">
        <v>152</v>
      </c>
      <c r="B157">
        <v>212054</v>
      </c>
      <c r="C157">
        <v>8</v>
      </c>
      <c r="D157" t="s">
        <v>8</v>
      </c>
      <c r="E157" t="s">
        <v>35</v>
      </c>
      <c r="F157">
        <v>3178</v>
      </c>
      <c r="G157">
        <v>0.8851774530271399</v>
      </c>
      <c r="H157">
        <v>26115.24890000503</v>
      </c>
      <c r="I157">
        <v>0.75873724846608603</v>
      </c>
      <c r="J157" s="2"/>
      <c r="K157" s="2" t="s">
        <v>97</v>
      </c>
      <c r="L157" s="3">
        <f t="shared" ref="L157" si="964" xml:space="preserve"> (F157 - F164) / F164</f>
        <v>2.31809401159047E-2</v>
      </c>
      <c r="M157" s="3">
        <f t="shared" ref="M157" si="965" xml:space="preserve"> (G157 - G164) / G164</f>
        <v>4.6902511644096853E-2</v>
      </c>
      <c r="N157" s="3">
        <f t="shared" ref="N157" si="966" xml:space="preserve"> (H157 - H164) / H164</f>
        <v>0.48633423844873702</v>
      </c>
      <c r="O157" s="3">
        <f t="shared" ref="O157" si="967" xml:space="preserve"> (I157 - I164) / I164</f>
        <v>0.18547529294340961</v>
      </c>
      <c r="P157" s="2"/>
      <c r="Q157" s="2"/>
      <c r="R157" s="2"/>
      <c r="S157" s="2"/>
      <c r="T157" s="2"/>
      <c r="U157" s="2"/>
      <c r="V157" s="5"/>
      <c r="W157" s="5"/>
      <c r="X157" s="5"/>
      <c r="Y157" s="6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6">
      <c r="A158" s="1">
        <v>153</v>
      </c>
      <c r="B158">
        <v>212054</v>
      </c>
      <c r="C158">
        <v>7</v>
      </c>
      <c r="D158" t="s">
        <v>10</v>
      </c>
      <c r="E158" t="s">
        <v>35</v>
      </c>
      <c r="F158">
        <v>3361</v>
      </c>
      <c r="G158">
        <v>0.88861689106487152</v>
      </c>
      <c r="H158">
        <v>24333.462857391889</v>
      </c>
      <c r="I158">
        <v>0.76484897469146584</v>
      </c>
      <c r="J158" s="2"/>
      <c r="K158" s="2" t="s">
        <v>96</v>
      </c>
      <c r="L158" s="2">
        <f t="shared" ref="L158" si="968" xml:space="preserve"> SLOPE(F157:F164, $C157:$C164)</f>
        <v>32.726190476190474</v>
      </c>
      <c r="M158" s="2">
        <f t="shared" ref="M158" si="969" xml:space="preserve"> SLOPE(G157:G164, $C157:$C164)</f>
        <v>7.2221336933153621E-3</v>
      </c>
      <c r="N158" s="2">
        <f t="shared" ref="N158" si="970" xml:space="preserve"> SLOPE(H157:H164, $C157:$C164)</f>
        <v>1130.4177738535259</v>
      </c>
      <c r="O158" s="2">
        <f t="shared" ref="O158" si="971" xml:space="preserve"> SLOPE(I157:I164, $C157:$C164)</f>
        <v>1.6186185776020219E-2</v>
      </c>
      <c r="P158" s="2"/>
      <c r="Q158" s="2"/>
      <c r="R158" s="2"/>
      <c r="S158" s="2"/>
      <c r="T158" s="2"/>
      <c r="U158" s="2"/>
      <c r="V158" s="5"/>
      <c r="W158" s="5"/>
      <c r="X158" s="5"/>
      <c r="Y158" s="6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6">
      <c r="A159" s="1">
        <v>154</v>
      </c>
      <c r="B159">
        <v>212054</v>
      </c>
      <c r="C159">
        <v>6</v>
      </c>
      <c r="D159" t="s">
        <v>11</v>
      </c>
      <c r="E159" t="s">
        <v>35</v>
      </c>
      <c r="F159">
        <v>3274</v>
      </c>
      <c r="G159">
        <v>0.89405684754521964</v>
      </c>
      <c r="H159">
        <v>22804.492390753141</v>
      </c>
      <c r="I159">
        <v>0.68368876002732248</v>
      </c>
      <c r="J159" s="2"/>
      <c r="K159" s="2" t="s">
        <v>98</v>
      </c>
      <c r="L159" s="2">
        <f t="shared" ref="L159" si="972" xml:space="preserve"> INTERCEPT(F157:F164,$C157:$C164)</f>
        <v>2845.6071428571427</v>
      </c>
      <c r="M159" s="2">
        <f t="shared" ref="M159" si="973" xml:space="preserve"> INTERCEPT(G157:G164,$C157:$C164)</f>
        <v>0.83672878431249398</v>
      </c>
      <c r="N159" s="2">
        <f t="shared" ref="N159" si="974" xml:space="preserve"> INTERCEPT(H157:H164,$C157:$C164)</f>
        <v>16847.839344005577</v>
      </c>
      <c r="O159" s="2">
        <f t="shared" ref="O159" si="975" xml:space="preserve"> INTERCEPT(I157:I164,$C157:$C164)</f>
        <v>0.61482892324957916</v>
      </c>
      <c r="P159" s="2"/>
      <c r="Q159" s="2"/>
      <c r="R159" s="2"/>
      <c r="S159" s="2"/>
      <c r="T159" s="2"/>
      <c r="U159" s="2"/>
      <c r="V159" s="5"/>
      <c r="W159" s="5"/>
      <c r="X159" s="5"/>
      <c r="Y159" s="6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6">
      <c r="A160" s="1">
        <v>155</v>
      </c>
      <c r="B160">
        <v>212054</v>
      </c>
      <c r="C160">
        <v>5</v>
      </c>
      <c r="D160" t="s">
        <v>12</v>
      </c>
      <c r="E160" t="s">
        <v>35</v>
      </c>
      <c r="F160">
        <v>2327</v>
      </c>
      <c r="G160">
        <v>0.89105631210894365</v>
      </c>
      <c r="H160">
        <v>23553.33496008275</v>
      </c>
      <c r="I160">
        <v>0.64585758499171642</v>
      </c>
      <c r="J160" s="2"/>
      <c r="K160" s="2" t="s">
        <v>110</v>
      </c>
      <c r="L160" s="2">
        <f t="shared" ref="L160" si="976" xml:space="preserve"> L159 + (11*L158)</f>
        <v>3205.5952380952381</v>
      </c>
      <c r="M160" s="2">
        <f t="shared" ref="M160" si="977" xml:space="preserve"> M159 + (11*M158)</f>
        <v>0.91617225493896293</v>
      </c>
      <c r="N160" s="2">
        <f t="shared" ref="N160" si="978" xml:space="preserve"> N159 + (11*N158)</f>
        <v>29282.434856394364</v>
      </c>
      <c r="O160" s="2">
        <f t="shared" ref="O160" si="979" xml:space="preserve"> O159 + (11*O158)</f>
        <v>0.79287696678580155</v>
      </c>
      <c r="P160" s="2"/>
      <c r="Q160" s="2"/>
      <c r="R160" s="2"/>
      <c r="S160" s="2"/>
      <c r="T160" s="2"/>
      <c r="U160" s="2"/>
      <c r="V160" s="5"/>
      <c r="W160" s="5"/>
      <c r="X160" s="5"/>
      <c r="Y160" s="6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6">
      <c r="A161" s="1">
        <v>156</v>
      </c>
      <c r="B161">
        <v>212054</v>
      </c>
      <c r="C161">
        <v>4</v>
      </c>
      <c r="D161" t="s">
        <v>13</v>
      </c>
      <c r="E161" t="s">
        <v>35</v>
      </c>
      <c r="F161">
        <v>2730</v>
      </c>
      <c r="G161">
        <v>0.84486301369863015</v>
      </c>
      <c r="H161">
        <v>21055.955325118401</v>
      </c>
      <c r="I161">
        <v>0.67412822421385366</v>
      </c>
      <c r="J161" s="2"/>
      <c r="K161" s="2" t="s">
        <v>99</v>
      </c>
      <c r="L161" s="2">
        <f t="shared" ref="L161" si="980" xml:space="preserve"> (L160 - F164) / F164</f>
        <v>3.2065434029374784E-2</v>
      </c>
      <c r="M161" s="2">
        <f t="shared" ref="M161" si="981" xml:space="preserve"> (M160 - G164) / G164</f>
        <v>8.3560173741601601E-2</v>
      </c>
      <c r="N161" s="2">
        <f t="shared" ref="N161" si="982" xml:space="preserve"> (N160 - H164) / H164</f>
        <v>0.66659278947922584</v>
      </c>
      <c r="O161" s="2">
        <f t="shared" ref="O161" si="983" xml:space="preserve"> (O160 - I164) / I164</f>
        <v>0.23881627845307155</v>
      </c>
      <c r="P161" s="2"/>
      <c r="Q161" s="2"/>
      <c r="R161" s="2"/>
      <c r="S161" s="2"/>
      <c r="T161" s="2"/>
      <c r="U161" s="2"/>
      <c r="V161" s="5"/>
      <c r="W161" s="5"/>
      <c r="X161" s="5"/>
      <c r="Y161" s="6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6">
      <c r="A162" s="1">
        <v>157</v>
      </c>
      <c r="B162">
        <v>212054</v>
      </c>
      <c r="C162">
        <v>3</v>
      </c>
      <c r="D162" t="s">
        <v>14</v>
      </c>
      <c r="E162" t="s">
        <v>35</v>
      </c>
      <c r="F162">
        <v>2928</v>
      </c>
      <c r="G162">
        <v>0.84014622798271854</v>
      </c>
      <c r="H162">
        <v>21393.479986063041</v>
      </c>
      <c r="I162">
        <v>0.67593026803760592</v>
      </c>
      <c r="J162" s="2"/>
      <c r="K162" s="2" t="s">
        <v>144</v>
      </c>
      <c r="L162" s="2">
        <f t="shared" ref="L162" si="984">IF(L157&lt;=$L$1,1,0)</f>
        <v>1</v>
      </c>
      <c r="M162" s="2">
        <f t="shared" ref="M162" si="985">IF(M157&lt;=$M$1,1,0)</f>
        <v>1</v>
      </c>
      <c r="N162" s="2">
        <f t="shared" ref="N162" si="986">IF(N157&lt;=$N$1,1,0)</f>
        <v>0</v>
      </c>
      <c r="O162" s="2">
        <f t="shared" ref="O162" si="987">IF(O157&lt;=$O$1,1,0)</f>
        <v>0</v>
      </c>
      <c r="P162" s="2"/>
      <c r="Q162" s="2"/>
      <c r="R162" s="2"/>
      <c r="S162" s="2"/>
      <c r="T162" s="2"/>
      <c r="U162" s="2"/>
      <c r="V162" s="5"/>
      <c r="W162" s="5"/>
      <c r="X162" s="5" t="s">
        <v>144</v>
      </c>
      <c r="Y162" s="5">
        <f t="shared" ref="Y162" ca="1" si="988">IF(L157&lt;=$Y$1,1,0)</f>
        <v>0</v>
      </c>
      <c r="Z162" s="5">
        <f t="shared" ref="Z162" ca="1" si="989">IF(M157&lt;=$Z$1,1,0)</f>
        <v>0</v>
      </c>
      <c r="AA162" s="5">
        <f t="shared" ref="AA162" ca="1" si="990">IF(N157&lt;=$AA$1,1,0)</f>
        <v>0</v>
      </c>
      <c r="AB162" s="5">
        <f t="shared" ref="AB162" ca="1" si="991">IF(O157&lt;=$AB$1,1,0)</f>
        <v>0</v>
      </c>
      <c r="AC162" s="5"/>
      <c r="AD162" s="5"/>
      <c r="AE162" s="5"/>
      <c r="AF162" s="5"/>
      <c r="AG162" s="5"/>
      <c r="AH162" s="5"/>
    </row>
    <row r="163" spans="1:34" ht="16">
      <c r="A163" s="1">
        <v>158</v>
      </c>
      <c r="B163">
        <v>212054</v>
      </c>
      <c r="C163">
        <v>2</v>
      </c>
      <c r="D163" t="s">
        <v>15</v>
      </c>
      <c r="E163" t="s">
        <v>35</v>
      </c>
      <c r="F163">
        <v>3039</v>
      </c>
      <c r="G163">
        <v>0.86438992042440321</v>
      </c>
      <c r="H163">
        <v>18651.540453583992</v>
      </c>
      <c r="I163">
        <v>0.65811512512796477</v>
      </c>
      <c r="J163" s="2"/>
      <c r="K163" s="2" t="s">
        <v>145</v>
      </c>
      <c r="L163" s="2">
        <f t="shared" ref="L163" si="992">IF(L157&lt;=$L$2, 1, 0)</f>
        <v>1</v>
      </c>
      <c r="M163" s="2">
        <f t="shared" ref="M163" si="993">IF(M157&lt;=$M$2, 1, 0)</f>
        <v>1</v>
      </c>
      <c r="N163" s="2">
        <f t="shared" ref="N163" si="994">IF(N157&lt;=$N$2, 1, 0)</f>
        <v>0</v>
      </c>
      <c r="O163" s="2">
        <f t="shared" ref="O163" si="995">IF(O157&lt;=$O$2, 1, 0)</f>
        <v>0</v>
      </c>
      <c r="P163" s="2"/>
      <c r="Q163" s="2" t="s">
        <v>148</v>
      </c>
      <c r="R163" s="2">
        <f t="shared" ref="R163" si="996" xml:space="preserve"> L162+L163+L164</f>
        <v>3</v>
      </c>
      <c r="S163" s="2">
        <f t="shared" ref="S163" si="997">M162+M163+M164</f>
        <v>3</v>
      </c>
      <c r="T163" s="2">
        <f t="shared" ref="T163" si="998">N162+N163+N164</f>
        <v>0</v>
      </c>
      <c r="U163" s="2">
        <f t="shared" ref="U163" si="999">O162+O163+O164</f>
        <v>0</v>
      </c>
      <c r="V163" s="5"/>
      <c r="W163" s="5"/>
      <c r="X163" s="5" t="s">
        <v>145</v>
      </c>
      <c r="Y163" s="5">
        <f t="shared" ref="Y163" ca="1" si="1000">IF(L157&lt;=$Y$2, 1, 0)</f>
        <v>0</v>
      </c>
      <c r="Z163" s="5">
        <f t="shared" ref="Z163" ca="1" si="1001">IF(M157&lt;=$Z$2, 1, 0)</f>
        <v>0</v>
      </c>
      <c r="AA163" s="5">
        <f t="shared" ref="AA163" ca="1" si="1002">IF(N157&lt;=$AA$2, 1, 0)</f>
        <v>0</v>
      </c>
      <c r="AB163" s="5">
        <f t="shared" ref="AB163" ca="1" si="1003">IF(O157&lt;=$AB$2, 1, 0)</f>
        <v>0</v>
      </c>
      <c r="AC163" s="5"/>
      <c r="AD163" s="5" t="s">
        <v>148</v>
      </c>
      <c r="AE163" s="5">
        <f t="shared" ref="AE163" ca="1" si="1004" xml:space="preserve"> Y162+Y163+Y164</f>
        <v>0</v>
      </c>
      <c r="AF163" s="5">
        <f t="shared" ref="AF163" ca="1" si="1005">Z162+Z163+Z164</f>
        <v>0</v>
      </c>
      <c r="AG163" s="5">
        <f t="shared" ref="AG163" ca="1" si="1006">AA162+AA163+AA164</f>
        <v>0</v>
      </c>
      <c r="AH163" s="5">
        <f t="shared" ref="AH163" ca="1" si="1007">AB162+AB163+AB164</f>
        <v>0</v>
      </c>
    </row>
    <row r="164" spans="1:34" ht="16">
      <c r="A164" s="1">
        <v>159</v>
      </c>
      <c r="B164">
        <v>212054</v>
      </c>
      <c r="C164">
        <v>1</v>
      </c>
      <c r="D164" t="s">
        <v>16</v>
      </c>
      <c r="E164" t="s">
        <v>35</v>
      </c>
      <c r="F164">
        <v>3106</v>
      </c>
      <c r="G164">
        <v>0.84552042160737817</v>
      </c>
      <c r="H164">
        <v>17570.23973777331</v>
      </c>
      <c r="I164">
        <v>0.64002788837734592</v>
      </c>
      <c r="J164" s="2"/>
      <c r="K164" s="2" t="s">
        <v>146</v>
      </c>
      <c r="L164" s="2">
        <f t="shared" ref="L164" si="1008">IF(L161&lt;=$L$1, 1,0)</f>
        <v>1</v>
      </c>
      <c r="M164" s="2">
        <f t="shared" ref="M164" si="1009">IF(M161&lt;=$M$1, 1,0)</f>
        <v>1</v>
      </c>
      <c r="N164" s="2">
        <f t="shared" ref="N164" si="1010">IF(N161&lt;=$N$1, 1,0)</f>
        <v>0</v>
      </c>
      <c r="O164" s="2">
        <f t="shared" ref="O164" si="1011">IF(O161&lt;=$O$1, 1,0)</f>
        <v>0</v>
      </c>
      <c r="P164" s="2"/>
      <c r="Q164" s="2" t="s">
        <v>147</v>
      </c>
      <c r="R164" s="2"/>
      <c r="S164" s="2"/>
      <c r="T164" s="2"/>
      <c r="U164" s="2">
        <f t="shared" ref="U164" si="1012">R163+S163+T163+U163</f>
        <v>6</v>
      </c>
      <c r="V164" s="5"/>
      <c r="W164" s="5"/>
      <c r="X164" s="5" t="s">
        <v>146</v>
      </c>
      <c r="Y164" s="5">
        <f t="shared" ref="Y164" ca="1" si="1013">IF(L161&lt;=$Y$1, 1,0)</f>
        <v>0</v>
      </c>
      <c r="Z164" s="5">
        <f t="shared" ref="Z164" ca="1" si="1014">IF(M161&lt;=$Z$1, 1,0)</f>
        <v>0</v>
      </c>
      <c r="AA164" s="5">
        <f t="shared" ref="AA164" ca="1" si="1015">IF(N161&lt;=$AA$1, 1,0)</f>
        <v>0</v>
      </c>
      <c r="AB164" s="5">
        <f t="shared" ref="AB164" ca="1" si="1016">IF(O161&lt;=$AB$1, 1,0)</f>
        <v>0</v>
      </c>
      <c r="AC164" s="5"/>
      <c r="AD164" s="5" t="s">
        <v>147</v>
      </c>
      <c r="AE164" s="5"/>
      <c r="AF164" s="5"/>
      <c r="AG164" s="5"/>
      <c r="AH164" s="5">
        <f t="shared" ref="AH164" ca="1" si="1017">AE163+AF163+AG163+AH163</f>
        <v>0</v>
      </c>
    </row>
    <row r="165" spans="1:34" ht="16">
      <c r="A165" s="1">
        <v>160</v>
      </c>
      <c r="B165">
        <v>212106</v>
      </c>
      <c r="C165">
        <v>8</v>
      </c>
      <c r="D165" t="s">
        <v>8</v>
      </c>
      <c r="E165" t="s">
        <v>36</v>
      </c>
      <c r="F165">
        <v>1302</v>
      </c>
      <c r="G165">
        <v>0.85474452554744529</v>
      </c>
      <c r="H165">
        <v>17770.834319644098</v>
      </c>
      <c r="I165">
        <v>1.699268239215836</v>
      </c>
      <c r="J165" s="2"/>
      <c r="K165" s="2" t="s">
        <v>97</v>
      </c>
      <c r="L165" s="3">
        <f t="shared" ref="L165" si="1018" xml:space="preserve"> (F165 - F172) / F172</f>
        <v>-0.14678899082568808</v>
      </c>
      <c r="M165" s="3">
        <f t="shared" ref="M165" si="1019" xml:space="preserve"> (G165 - G172) / G172</f>
        <v>-3.3730872287649448E-2</v>
      </c>
      <c r="N165" s="3">
        <f t="shared" ref="N165" si="1020" xml:space="preserve"> (H165 - H172) / H172</f>
        <v>0.28256784361437115</v>
      </c>
      <c r="O165" s="3">
        <f t="shared" ref="O165" si="1021" xml:space="preserve"> (I165 - I172) / I172</f>
        <v>1.4358725561040773</v>
      </c>
      <c r="P165" s="2"/>
      <c r="Q165" s="2"/>
      <c r="R165" s="2"/>
      <c r="S165" s="2"/>
      <c r="T165" s="2"/>
      <c r="U165" s="2"/>
      <c r="V165" s="5"/>
      <c r="W165" s="5"/>
      <c r="X165" s="5"/>
      <c r="Y165" s="6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6">
      <c r="A166" s="1">
        <v>161</v>
      </c>
      <c r="B166">
        <v>212106</v>
      </c>
      <c r="C166">
        <v>7</v>
      </c>
      <c r="D166" t="s">
        <v>10</v>
      </c>
      <c r="E166" t="s">
        <v>36</v>
      </c>
      <c r="F166">
        <v>1512</v>
      </c>
      <c r="G166">
        <v>0.84310954063604238</v>
      </c>
      <c r="H166">
        <v>16422.159852891549</v>
      </c>
      <c r="I166">
        <v>1.30779334964672</v>
      </c>
      <c r="J166" s="2"/>
      <c r="K166" s="2" t="s">
        <v>96</v>
      </c>
      <c r="L166" s="2">
        <f t="shared" ref="L166" si="1022" xml:space="preserve"> SLOPE(F165:F172, $C165:$C172)</f>
        <v>-11.488095238095237</v>
      </c>
      <c r="M166" s="2">
        <f t="shared" ref="M166" si="1023" xml:space="preserve"> SLOPE(G165:G172, $C165:$C172)</f>
        <v>-5.597065583198689E-3</v>
      </c>
      <c r="N166" s="2">
        <f t="shared" ref="N166" si="1024" xml:space="preserve"> SLOPE(H165:H172, $C165:$C172)</f>
        <v>468.00870210194921</v>
      </c>
      <c r="O166" s="2">
        <f t="shared" ref="O166" si="1025" xml:space="preserve"> SLOPE(I165:I172, $C165:$C172)</f>
        <v>0.11683954936182819</v>
      </c>
      <c r="P166" s="2"/>
      <c r="Q166" s="2"/>
      <c r="R166" s="2"/>
      <c r="S166" s="2"/>
      <c r="T166" s="2"/>
      <c r="U166" s="2"/>
      <c r="V166" s="5"/>
      <c r="W166" s="5"/>
      <c r="X166" s="5"/>
      <c r="Y166" s="6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6">
      <c r="A167" s="1">
        <v>162</v>
      </c>
      <c r="B167">
        <v>212106</v>
      </c>
      <c r="C167">
        <v>6</v>
      </c>
      <c r="D167" t="s">
        <v>11</v>
      </c>
      <c r="E167" t="s">
        <v>36</v>
      </c>
      <c r="F167">
        <v>1562</v>
      </c>
      <c r="G167">
        <v>0.8601602330662782</v>
      </c>
      <c r="H167">
        <v>16515.67460036225</v>
      </c>
      <c r="I167">
        <v>1.1016827860611069</v>
      </c>
      <c r="J167" s="2"/>
      <c r="K167" s="2" t="s">
        <v>98</v>
      </c>
      <c r="L167" s="2">
        <f t="shared" ref="L167" si="1026" xml:space="preserve"> INTERCEPT(F165:F172,$C165:$C172)</f>
        <v>1524.5714285714287</v>
      </c>
      <c r="M167" s="2">
        <f t="shared" ref="M167" si="1027" xml:space="preserve"> INTERCEPT(G165:G172,$C165:$C172)</f>
        <v>0.89191950632096129</v>
      </c>
      <c r="N167" s="2">
        <f t="shared" ref="N167" si="1028" xml:space="preserve"> INTERCEPT(H165:H172,$C165:$C172)</f>
        <v>13779.962062011018</v>
      </c>
      <c r="O167" s="2">
        <f t="shared" ref="O167" si="1029" xml:space="preserve"> INTERCEPT(I165:I172,$C165:$C172)</f>
        <v>0.55395557436259446</v>
      </c>
      <c r="P167" s="2"/>
      <c r="Q167" s="2"/>
      <c r="R167" s="2"/>
      <c r="S167" s="2"/>
      <c r="T167" s="2"/>
      <c r="U167" s="2"/>
      <c r="V167" s="5"/>
      <c r="W167" s="5"/>
      <c r="X167" s="5"/>
      <c r="Y167" s="6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6">
      <c r="A168" s="1">
        <v>163</v>
      </c>
      <c r="B168">
        <v>212106</v>
      </c>
      <c r="C168">
        <v>5</v>
      </c>
      <c r="D168" t="s">
        <v>12</v>
      </c>
      <c r="E168" t="s">
        <v>36</v>
      </c>
      <c r="F168">
        <v>1556</v>
      </c>
      <c r="G168">
        <v>0.86486486486486491</v>
      </c>
      <c r="H168">
        <v>16597.89790767862</v>
      </c>
      <c r="I168">
        <v>0.97772113890683099</v>
      </c>
      <c r="J168" s="2"/>
      <c r="K168" s="2" t="s">
        <v>110</v>
      </c>
      <c r="L168" s="2">
        <f t="shared" ref="L168" si="1030" xml:space="preserve"> L167 + (11*L166)</f>
        <v>1398.202380952381</v>
      </c>
      <c r="M168" s="2">
        <f t="shared" ref="M168" si="1031" xml:space="preserve"> M167 + (11*M166)</f>
        <v>0.83035178490577566</v>
      </c>
      <c r="N168" s="2">
        <f t="shared" ref="N168" si="1032" xml:space="preserve"> N167 + (11*N166)</f>
        <v>18928.05778513246</v>
      </c>
      <c r="O168" s="2">
        <f t="shared" ref="O168" si="1033" xml:space="preserve"> O167 + (11*O166)</f>
        <v>1.8391906173427044</v>
      </c>
      <c r="P168" s="2"/>
      <c r="Q168" s="2"/>
      <c r="R168" s="2"/>
      <c r="S168" s="2"/>
      <c r="T168" s="2"/>
      <c r="U168" s="2"/>
      <c r="V168" s="5"/>
      <c r="W168" s="5"/>
      <c r="X168" s="5"/>
      <c r="Y168" s="6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6">
      <c r="A169" s="1">
        <v>164</v>
      </c>
      <c r="B169">
        <v>212106</v>
      </c>
      <c r="C169">
        <v>4</v>
      </c>
      <c r="D169" t="s">
        <v>13</v>
      </c>
      <c r="E169" t="s">
        <v>36</v>
      </c>
      <c r="F169">
        <v>1435</v>
      </c>
      <c r="G169">
        <v>0.8545611015490534</v>
      </c>
      <c r="H169">
        <v>15579.559874760669</v>
      </c>
      <c r="I169">
        <v>1.0649198279233481</v>
      </c>
      <c r="J169" s="2"/>
      <c r="K169" s="2" t="s">
        <v>99</v>
      </c>
      <c r="L169" s="2">
        <f t="shared" ref="L169" si="1034" xml:space="preserve"> (L168 - F172) / F172</f>
        <v>-8.3746801472882729E-2</v>
      </c>
      <c r="M169" s="2">
        <f t="shared" ref="M169" si="1035" xml:space="preserve"> (M168 - G172) / G172</f>
        <v>-6.1306307423947833E-2</v>
      </c>
      <c r="N169" s="2">
        <f t="shared" ref="N169" si="1036" xml:space="preserve"> (N168 - H172) / H172</f>
        <v>0.36608770419124265</v>
      </c>
      <c r="O169" s="2">
        <f t="shared" ref="O169" si="1037" xml:space="preserve"> (O168 - I172) / I172</f>
        <v>1.6364489412787575</v>
      </c>
      <c r="P169" s="2"/>
      <c r="Q169" s="2"/>
      <c r="R169" s="2"/>
      <c r="S169" s="2"/>
      <c r="T169" s="2"/>
      <c r="U169" s="2"/>
      <c r="V169" s="5"/>
      <c r="W169" s="5"/>
      <c r="X169" s="5"/>
      <c r="Y169" s="6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6">
      <c r="A170" s="1">
        <v>165</v>
      </c>
      <c r="B170">
        <v>212106</v>
      </c>
      <c r="C170">
        <v>3</v>
      </c>
      <c r="D170" t="s">
        <v>14</v>
      </c>
      <c r="E170" t="s">
        <v>36</v>
      </c>
      <c r="F170">
        <v>1343</v>
      </c>
      <c r="G170">
        <v>0.89578713968957868</v>
      </c>
      <c r="H170">
        <v>15480.74093233751</v>
      </c>
      <c r="I170">
        <v>0.99522305762496988</v>
      </c>
      <c r="J170" s="2"/>
      <c r="K170" s="2" t="s">
        <v>144</v>
      </c>
      <c r="L170" s="2">
        <f t="shared" ref="L170" si="1038">IF(L165&lt;=$L$1,1,0)</f>
        <v>1</v>
      </c>
      <c r="M170" s="2">
        <f t="shared" ref="M170" si="1039">IF(M165&lt;=$M$1,1,0)</f>
        <v>1</v>
      </c>
      <c r="N170" s="2">
        <f t="shared" ref="N170" si="1040">IF(N165&lt;=$N$1,1,0)</f>
        <v>0</v>
      </c>
      <c r="O170" s="2">
        <f t="shared" ref="O170" si="1041">IF(O165&lt;=$O$1,1,0)</f>
        <v>0</v>
      </c>
      <c r="P170" s="2"/>
      <c r="Q170" s="2"/>
      <c r="R170" s="2"/>
      <c r="S170" s="2"/>
      <c r="T170" s="2"/>
      <c r="U170" s="2"/>
      <c r="V170" s="5"/>
      <c r="W170" s="5"/>
      <c r="X170" s="5" t="s">
        <v>144</v>
      </c>
      <c r="Y170" s="5">
        <f t="shared" ref="Y170" ca="1" si="1042">IF(L165&lt;=$Y$1,1,0)</f>
        <v>0</v>
      </c>
      <c r="Z170" s="5">
        <f t="shared" ref="Z170" ca="1" si="1043">IF(M165&lt;=$Z$1,1,0)</f>
        <v>0</v>
      </c>
      <c r="AA170" s="5">
        <f t="shared" ref="AA170" ca="1" si="1044">IF(N165&lt;=$AA$1,1,0)</f>
        <v>0</v>
      </c>
      <c r="AB170" s="5">
        <f t="shared" ref="AB170" ca="1" si="1045">IF(O165&lt;=$AB$1,1,0)</f>
        <v>0</v>
      </c>
      <c r="AC170" s="5"/>
      <c r="AD170" s="5"/>
      <c r="AE170" s="5"/>
      <c r="AF170" s="5"/>
      <c r="AG170" s="5"/>
      <c r="AH170" s="5"/>
    </row>
    <row r="171" spans="1:34" ht="16">
      <c r="A171" s="1">
        <v>166</v>
      </c>
      <c r="B171">
        <v>212106</v>
      </c>
      <c r="C171">
        <v>2</v>
      </c>
      <c r="D171" t="s">
        <v>15</v>
      </c>
      <c r="E171" t="s">
        <v>36</v>
      </c>
      <c r="F171">
        <v>1547</v>
      </c>
      <c r="G171">
        <v>0.87605202754399392</v>
      </c>
      <c r="H171">
        <v>14865.4742130952</v>
      </c>
      <c r="I171">
        <v>0.79365851759576456</v>
      </c>
      <c r="J171" s="2"/>
      <c r="K171" s="2" t="s">
        <v>145</v>
      </c>
      <c r="L171" s="2">
        <f t="shared" ref="L171" si="1046">IF(L165&lt;=$L$2, 1, 0)</f>
        <v>1</v>
      </c>
      <c r="M171" s="2">
        <f t="shared" ref="M171" si="1047">IF(M165&lt;=$M$2, 1, 0)</f>
        <v>1</v>
      </c>
      <c r="N171" s="2">
        <f t="shared" ref="N171" si="1048">IF(N165&lt;=$N$2, 1, 0)</f>
        <v>0</v>
      </c>
      <c r="O171" s="2">
        <f t="shared" ref="O171" si="1049">IF(O165&lt;=$O$2, 1, 0)</f>
        <v>0</v>
      </c>
      <c r="P171" s="2"/>
      <c r="Q171" s="2" t="s">
        <v>148</v>
      </c>
      <c r="R171" s="2">
        <f t="shared" ref="R171" si="1050" xml:space="preserve"> L170+L171+L172</f>
        <v>3</v>
      </c>
      <c r="S171" s="2">
        <f t="shared" ref="S171" si="1051">M170+M171+M172</f>
        <v>3</v>
      </c>
      <c r="T171" s="2">
        <f t="shared" ref="T171" si="1052">N170+N171+N172</f>
        <v>0</v>
      </c>
      <c r="U171" s="2">
        <f t="shared" ref="U171" si="1053">O170+O171+O172</f>
        <v>0</v>
      </c>
      <c r="V171" s="5"/>
      <c r="W171" s="5"/>
      <c r="X171" s="5" t="s">
        <v>145</v>
      </c>
      <c r="Y171" s="5">
        <f t="shared" ref="Y171" ca="1" si="1054">IF(L165&lt;=$Y$2, 1, 0)</f>
        <v>0</v>
      </c>
      <c r="Z171" s="5">
        <f t="shared" ref="Z171" ca="1" si="1055">IF(M165&lt;=$Z$2, 1, 0)</f>
        <v>0</v>
      </c>
      <c r="AA171" s="5">
        <f t="shared" ref="AA171" ca="1" si="1056">IF(N165&lt;=$AA$2, 1, 0)</f>
        <v>0</v>
      </c>
      <c r="AB171" s="5">
        <f t="shared" ref="AB171" ca="1" si="1057">IF(O165&lt;=$AB$2, 1, 0)</f>
        <v>0</v>
      </c>
      <c r="AC171" s="5"/>
      <c r="AD171" s="5" t="s">
        <v>148</v>
      </c>
      <c r="AE171" s="5">
        <f t="shared" ref="AE171" ca="1" si="1058" xml:space="preserve"> Y170+Y171+Y172</f>
        <v>0</v>
      </c>
      <c r="AF171" s="5">
        <f t="shared" ref="AF171" ca="1" si="1059">Z170+Z171+Z172</f>
        <v>1</v>
      </c>
      <c r="AG171" s="5">
        <f t="shared" ref="AG171" ca="1" si="1060">AA170+AA171+AA172</f>
        <v>0</v>
      </c>
      <c r="AH171" s="5">
        <f t="shared" ref="AH171" ca="1" si="1061">AB170+AB171+AB172</f>
        <v>0</v>
      </c>
    </row>
    <row r="172" spans="1:34" ht="16">
      <c r="A172" s="1">
        <v>167</v>
      </c>
      <c r="B172">
        <v>212106</v>
      </c>
      <c r="C172">
        <v>1</v>
      </c>
      <c r="D172" t="s">
        <v>16</v>
      </c>
      <c r="E172" t="s">
        <v>36</v>
      </c>
      <c r="F172">
        <v>1526</v>
      </c>
      <c r="G172">
        <v>0.8845822566752799</v>
      </c>
      <c r="H172">
        <v>13855.668070988409</v>
      </c>
      <c r="I172">
        <v>0.69760145495199366</v>
      </c>
      <c r="J172" s="2"/>
      <c r="K172" s="2" t="s">
        <v>146</v>
      </c>
      <c r="L172" s="2">
        <f t="shared" ref="L172" si="1062">IF(L169&lt;=$L$1, 1,0)</f>
        <v>1</v>
      </c>
      <c r="M172" s="2">
        <f t="shared" ref="M172" si="1063">IF(M169&lt;=$M$1, 1,0)</f>
        <v>1</v>
      </c>
      <c r="N172" s="2">
        <f t="shared" ref="N172" si="1064">IF(N169&lt;=$N$1, 1,0)</f>
        <v>0</v>
      </c>
      <c r="O172" s="2">
        <f t="shared" ref="O172" si="1065">IF(O169&lt;=$O$1, 1,0)</f>
        <v>0</v>
      </c>
      <c r="P172" s="2"/>
      <c r="Q172" s="2" t="s">
        <v>147</v>
      </c>
      <c r="R172" s="2"/>
      <c r="S172" s="2"/>
      <c r="T172" s="2"/>
      <c r="U172" s="2">
        <f t="shared" ref="U172" si="1066">R171+S171+T171+U171</f>
        <v>6</v>
      </c>
      <c r="V172" s="5"/>
      <c r="W172" s="5"/>
      <c r="X172" s="5" t="s">
        <v>146</v>
      </c>
      <c r="Y172" s="5">
        <f t="shared" ref="Y172" ca="1" si="1067">IF(L169&lt;=$Y$1, 1,0)</f>
        <v>0</v>
      </c>
      <c r="Z172" s="5">
        <f t="shared" ref="Z172" ca="1" si="1068">IF(M169&lt;=$Z$1, 1,0)</f>
        <v>1</v>
      </c>
      <c r="AA172" s="5">
        <f t="shared" ref="AA172" ca="1" si="1069">IF(N169&lt;=$AA$1, 1,0)</f>
        <v>0</v>
      </c>
      <c r="AB172" s="5">
        <f t="shared" ref="AB172" ca="1" si="1070">IF(O169&lt;=$AB$1, 1,0)</f>
        <v>0</v>
      </c>
      <c r="AC172" s="5"/>
      <c r="AD172" s="5" t="s">
        <v>147</v>
      </c>
      <c r="AE172" s="5"/>
      <c r="AF172" s="5"/>
      <c r="AG172" s="5"/>
      <c r="AH172" s="5">
        <f t="shared" ref="AH172" ca="1" si="1071">AE171+AF171+AG171+AH171</f>
        <v>1</v>
      </c>
    </row>
    <row r="173" spans="1:34" ht="16">
      <c r="A173" s="1">
        <v>168</v>
      </c>
      <c r="B173">
        <v>212133</v>
      </c>
      <c r="C173">
        <v>8</v>
      </c>
      <c r="D173" t="s">
        <v>8</v>
      </c>
      <c r="E173" t="s">
        <v>37</v>
      </c>
      <c r="F173">
        <v>357</v>
      </c>
      <c r="G173">
        <v>0.77811550151975684</v>
      </c>
      <c r="H173">
        <v>13624.53301323165</v>
      </c>
      <c r="I173">
        <v>0.58349478746575811</v>
      </c>
      <c r="J173" s="2"/>
      <c r="K173" s="2" t="s">
        <v>97</v>
      </c>
      <c r="L173" s="3">
        <f t="shared" ref="L173" si="1072" xml:space="preserve"> (F173 - F180) / F180</f>
        <v>-0.22222222222222221</v>
      </c>
      <c r="M173" s="3">
        <f t="shared" ref="M173" si="1073" xml:space="preserve"> (G173 - G180) / G180</f>
        <v>-3.0423901891785583E-2</v>
      </c>
      <c r="N173" s="3">
        <f t="shared" ref="N173" si="1074" xml:space="preserve"> (H173 - H180) / H180</f>
        <v>0.13617562854581372</v>
      </c>
      <c r="O173" s="3">
        <f t="shared" ref="O173" si="1075" xml:space="preserve"> (I173 - I180) / I180</f>
        <v>0.79481816270853811</v>
      </c>
      <c r="P173" s="2"/>
      <c r="Q173" s="2"/>
      <c r="R173" s="2"/>
      <c r="S173" s="2"/>
      <c r="T173" s="2"/>
      <c r="U173" s="2"/>
      <c r="V173" s="5"/>
      <c r="W173" s="5"/>
      <c r="X173" s="5"/>
      <c r="Y173" s="6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6">
      <c r="A174" s="1">
        <v>169</v>
      </c>
      <c r="B174">
        <v>212133</v>
      </c>
      <c r="C174">
        <v>7</v>
      </c>
      <c r="D174" t="s">
        <v>10</v>
      </c>
      <c r="E174" t="s">
        <v>37</v>
      </c>
      <c r="F174">
        <v>423</v>
      </c>
      <c r="G174">
        <v>0.75081967213114753</v>
      </c>
      <c r="H174">
        <v>12892.820562844459</v>
      </c>
      <c r="I174">
        <v>0.55202776941476839</v>
      </c>
      <c r="J174" s="2"/>
      <c r="K174" s="2" t="s">
        <v>96</v>
      </c>
      <c r="L174" s="2">
        <f t="shared" ref="L174" si="1076" xml:space="preserve"> SLOPE(F173:F180, $C173:$C180)</f>
        <v>-11.869047619047619</v>
      </c>
      <c r="M174" s="2">
        <f t="shared" ref="M174" si="1077" xml:space="preserve"> SLOPE(G173:G180, $C173:$C180)</f>
        <v>-5.9932691380004703E-3</v>
      </c>
      <c r="N174" s="2">
        <f t="shared" ref="N174" si="1078" xml:space="preserve"> SLOPE(H173:H180, $C173:$C180)</f>
        <v>184.01420381804368</v>
      </c>
      <c r="O174" s="2">
        <f t="shared" ref="O174" si="1079" xml:space="preserve"> SLOPE(I173:I180, $C173:$C180)</f>
        <v>3.3248751006976433E-2</v>
      </c>
      <c r="P174" s="2"/>
      <c r="Q174" s="2"/>
      <c r="R174" s="2"/>
      <c r="S174" s="2"/>
      <c r="T174" s="2"/>
      <c r="U174" s="2"/>
      <c r="V174" s="5"/>
      <c r="W174" s="5"/>
      <c r="X174" s="5"/>
      <c r="Y174" s="6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6">
      <c r="A175" s="1">
        <v>170</v>
      </c>
      <c r="B175">
        <v>212133</v>
      </c>
      <c r="C175">
        <v>6</v>
      </c>
      <c r="D175" t="s">
        <v>11</v>
      </c>
      <c r="E175" t="s">
        <v>37</v>
      </c>
      <c r="F175">
        <v>381</v>
      </c>
      <c r="G175">
        <v>0.74635568513119532</v>
      </c>
      <c r="H175">
        <v>13033.87533695142</v>
      </c>
      <c r="I175">
        <v>0.50537342196138657</v>
      </c>
      <c r="J175" s="2"/>
      <c r="K175" s="2" t="s">
        <v>98</v>
      </c>
      <c r="L175" s="2">
        <f t="shared" ref="L175" si="1080" xml:space="preserve"> INTERCEPT(F173:F180,$C173:$C180)</f>
        <v>472.53571428571428</v>
      </c>
      <c r="M175" s="2">
        <f t="shared" ref="M175" si="1081" xml:space="preserve"> INTERCEPT(G173:G180,$C173:$C180)</f>
        <v>0.79920323940444549</v>
      </c>
      <c r="N175" s="2">
        <f t="shared" ref="N175" si="1082" xml:space="preserve"> INTERCEPT(H173:H180,$C173:$C180)</f>
        <v>11969.173507487443</v>
      </c>
      <c r="O175" s="2">
        <f t="shared" ref="O175" si="1083" xml:space="preserve"> INTERCEPT(I173:I180,$C173:$C180)</f>
        <v>0.31117534986095108</v>
      </c>
      <c r="P175" s="2"/>
      <c r="Q175" s="2"/>
      <c r="R175" s="2"/>
      <c r="S175" s="2"/>
      <c r="T175" s="2"/>
      <c r="U175" s="2"/>
      <c r="V175" s="5"/>
      <c r="W175" s="5"/>
      <c r="X175" s="5"/>
      <c r="Y175" s="6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6">
      <c r="A176" s="1">
        <v>171</v>
      </c>
      <c r="B176">
        <v>212133</v>
      </c>
      <c r="C176">
        <v>5</v>
      </c>
      <c r="D176" t="s">
        <v>12</v>
      </c>
      <c r="E176" t="s">
        <v>37</v>
      </c>
      <c r="F176">
        <v>442</v>
      </c>
      <c r="G176">
        <v>0.77707006369426757</v>
      </c>
      <c r="H176">
        <v>13129.240852662901</v>
      </c>
      <c r="I176">
        <v>0.43239919786212738</v>
      </c>
      <c r="J176" s="2"/>
      <c r="K176" s="2" t="s">
        <v>111</v>
      </c>
      <c r="L176" s="2">
        <f t="shared" ref="L176" si="1084" xml:space="preserve"> L175 + (11*L174)</f>
        <v>341.97619047619048</v>
      </c>
      <c r="M176" s="2">
        <f t="shared" ref="M176" si="1085" xml:space="preserve"> M175 + (11*M174)</f>
        <v>0.73327727888644034</v>
      </c>
      <c r="N176" s="2">
        <f t="shared" ref="N176" si="1086" xml:space="preserve"> N175 + (11*N174)</f>
        <v>13993.329749485923</v>
      </c>
      <c r="O176" s="2">
        <f t="shared" ref="O176" si="1087" xml:space="preserve"> O175 + (11*O174)</f>
        <v>0.67691161093769181</v>
      </c>
      <c r="P176" s="2"/>
      <c r="Q176" s="2"/>
      <c r="R176" s="2"/>
      <c r="S176" s="2"/>
      <c r="T176" s="2"/>
      <c r="U176" s="2"/>
      <c r="V176" s="5"/>
      <c r="W176" s="5"/>
      <c r="X176" s="5"/>
      <c r="Y176" s="6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6">
      <c r="A177" s="1">
        <v>172</v>
      </c>
      <c r="B177">
        <v>212133</v>
      </c>
      <c r="C177">
        <v>4</v>
      </c>
      <c r="D177" t="s">
        <v>13</v>
      </c>
      <c r="E177" t="s">
        <v>37</v>
      </c>
      <c r="F177">
        <v>395</v>
      </c>
      <c r="G177">
        <v>0.73636363636363633</v>
      </c>
      <c r="H177">
        <v>12326.896974042529</v>
      </c>
      <c r="I177">
        <v>0.4523607226373822</v>
      </c>
      <c r="J177" s="2"/>
      <c r="K177" s="2" t="s">
        <v>99</v>
      </c>
      <c r="L177" s="2">
        <f t="shared" ref="L177" si="1088" xml:space="preserve"> (L176 - F180) / F180</f>
        <v>-0.25495383338520594</v>
      </c>
      <c r="M177" s="2">
        <f t="shared" ref="M177" si="1089" xml:space="preserve"> (M176 - G180) / G180</f>
        <v>-8.6294873311848722E-2</v>
      </c>
      <c r="N177" s="2">
        <f t="shared" ref="N177" si="1090" xml:space="preserve"> (N176 - H180) / H180</f>
        <v>0.16693028730823947</v>
      </c>
      <c r="O177" s="2">
        <f t="shared" ref="O177" si="1091" xml:space="preserve"> (O176 - I180) / I180</f>
        <v>1.0821664219760696</v>
      </c>
      <c r="P177" s="2"/>
      <c r="Q177" s="2"/>
      <c r="R177" s="2"/>
      <c r="S177" s="2"/>
      <c r="T177" s="2"/>
      <c r="U177" s="2"/>
      <c r="V177" s="5"/>
      <c r="W177" s="5"/>
      <c r="X177" s="5"/>
      <c r="Y177" s="6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6">
      <c r="A178" s="1">
        <v>173</v>
      </c>
      <c r="B178">
        <v>212133</v>
      </c>
      <c r="C178">
        <v>3</v>
      </c>
      <c r="D178" t="s">
        <v>14</v>
      </c>
      <c r="E178" t="s">
        <v>37</v>
      </c>
      <c r="F178">
        <v>446</v>
      </c>
      <c r="G178">
        <v>0.78333333333333333</v>
      </c>
      <c r="H178">
        <v>13276.59932622148</v>
      </c>
      <c r="I178">
        <v>0.45292149881201582</v>
      </c>
      <c r="J178" s="2"/>
      <c r="K178" s="2" t="s">
        <v>144</v>
      </c>
      <c r="L178" s="2">
        <f t="shared" ref="L178" si="1092">IF(L173&lt;=$L$1,1,0)</f>
        <v>1</v>
      </c>
      <c r="M178" s="2">
        <f t="shared" ref="M178" si="1093">IF(M173&lt;=$M$1,1,0)</f>
        <v>1</v>
      </c>
      <c r="N178" s="2">
        <f t="shared" ref="N178" si="1094">IF(N173&lt;=$N$1,1,0)</f>
        <v>0</v>
      </c>
      <c r="O178" s="2">
        <f t="shared" ref="O178" si="1095">IF(O173&lt;=$O$1,1,0)</f>
        <v>0</v>
      </c>
      <c r="P178" s="2"/>
      <c r="Q178" s="2"/>
      <c r="R178" s="2"/>
      <c r="S178" s="2"/>
      <c r="T178" s="2"/>
      <c r="U178" s="2"/>
      <c r="V178" s="5"/>
      <c r="W178" s="5"/>
      <c r="X178" s="5" t="s">
        <v>144</v>
      </c>
      <c r="Y178" s="5">
        <f t="shared" ref="Y178" ca="1" si="1096">IF(L173&lt;=$Y$1,1,0)</f>
        <v>1</v>
      </c>
      <c r="Z178" s="5">
        <f t="shared" ref="Z178" ca="1" si="1097">IF(M173&lt;=$Z$1,1,0)</f>
        <v>0</v>
      </c>
      <c r="AA178" s="5">
        <f t="shared" ref="AA178" ca="1" si="1098">IF(N173&lt;=$AA$1,1,0)</f>
        <v>0</v>
      </c>
      <c r="AB178" s="5">
        <f t="shared" ref="AB178" ca="1" si="1099">IF(O173&lt;=$AB$1,1,0)</f>
        <v>0</v>
      </c>
      <c r="AC178" s="5"/>
      <c r="AD178" s="5"/>
      <c r="AE178" s="5"/>
      <c r="AF178" s="5"/>
      <c r="AG178" s="5"/>
      <c r="AH178" s="5"/>
    </row>
    <row r="179" spans="1:34" ht="16">
      <c r="A179" s="1">
        <v>174</v>
      </c>
      <c r="B179">
        <v>212133</v>
      </c>
      <c r="C179">
        <v>2</v>
      </c>
      <c r="D179" t="s">
        <v>15</v>
      </c>
      <c r="E179" t="s">
        <v>37</v>
      </c>
      <c r="F179">
        <v>450</v>
      </c>
      <c r="G179">
        <v>0.80327868852459017</v>
      </c>
      <c r="H179">
        <v>12102.36031141216</v>
      </c>
      <c r="I179">
        <v>0.38268076973813159</v>
      </c>
      <c r="J179" s="2"/>
      <c r="K179" s="2" t="s">
        <v>145</v>
      </c>
      <c r="L179" s="2">
        <f t="shared" ref="L179" si="1100">IF(L173&lt;=$L$2, 1, 0)</f>
        <v>1</v>
      </c>
      <c r="M179" s="2">
        <f t="shared" ref="M179" si="1101">IF(M173&lt;=$M$2, 1, 0)</f>
        <v>1</v>
      </c>
      <c r="N179" s="2">
        <f t="shared" ref="N179" si="1102">IF(N173&lt;=$N$2, 1, 0)</f>
        <v>0</v>
      </c>
      <c r="O179" s="2">
        <f t="shared" ref="O179" si="1103">IF(O173&lt;=$O$2, 1, 0)</f>
        <v>0</v>
      </c>
      <c r="P179" s="2"/>
      <c r="Q179" s="2" t="s">
        <v>148</v>
      </c>
      <c r="R179" s="2">
        <f t="shared" ref="R179" si="1104" xml:space="preserve"> L178+L179+L180</f>
        <v>3</v>
      </c>
      <c r="S179" s="2">
        <f t="shared" ref="S179" si="1105">M178+M179+M180</f>
        <v>3</v>
      </c>
      <c r="T179" s="2">
        <f t="shared" ref="T179" si="1106">N178+N179+N180</f>
        <v>0</v>
      </c>
      <c r="U179" s="2">
        <f t="shared" ref="U179" si="1107">O178+O179+O180</f>
        <v>0</v>
      </c>
      <c r="V179" s="5"/>
      <c r="W179" s="5"/>
      <c r="X179" s="5" t="s">
        <v>145</v>
      </c>
      <c r="Y179" s="5">
        <f t="shared" ref="Y179" ca="1" si="1108">IF(L173&lt;=$Y$2, 1, 0)</f>
        <v>0</v>
      </c>
      <c r="Z179" s="5">
        <f t="shared" ref="Z179" ca="1" si="1109">IF(M173&lt;=$Z$2, 1, 0)</f>
        <v>0</v>
      </c>
      <c r="AA179" s="5">
        <f t="shared" ref="AA179" ca="1" si="1110">IF(N173&lt;=$AA$2, 1, 0)</f>
        <v>0</v>
      </c>
      <c r="AB179" s="5">
        <f t="shared" ref="AB179" ca="1" si="1111">IF(O173&lt;=$AB$2, 1, 0)</f>
        <v>0</v>
      </c>
      <c r="AC179" s="5"/>
      <c r="AD179" s="5" t="s">
        <v>148</v>
      </c>
      <c r="AE179" s="5">
        <f t="shared" ref="AE179" ca="1" si="1112" xml:space="preserve"> Y178+Y179+Y180</f>
        <v>2</v>
      </c>
      <c r="AF179" s="5">
        <f t="shared" ref="AF179" ca="1" si="1113">Z178+Z179+Z180</f>
        <v>1</v>
      </c>
      <c r="AG179" s="5">
        <f t="shared" ref="AG179" ca="1" si="1114">AA178+AA179+AA180</f>
        <v>0</v>
      </c>
      <c r="AH179" s="5">
        <f t="shared" ref="AH179" ca="1" si="1115">AB178+AB179+AB180</f>
        <v>0</v>
      </c>
    </row>
    <row r="180" spans="1:34" ht="16">
      <c r="A180" s="1">
        <v>175</v>
      </c>
      <c r="B180">
        <v>212133</v>
      </c>
      <c r="C180">
        <v>1</v>
      </c>
      <c r="D180" t="s">
        <v>16</v>
      </c>
      <c r="E180" t="s">
        <v>37</v>
      </c>
      <c r="F180">
        <v>459</v>
      </c>
      <c r="G180">
        <v>0.8025316455696202</v>
      </c>
      <c r="H180">
        <v>11991.57301998251</v>
      </c>
      <c r="I180">
        <v>0.32509966724718969</v>
      </c>
      <c r="J180" s="2"/>
      <c r="K180" s="2" t="s">
        <v>146</v>
      </c>
      <c r="L180" s="2">
        <f t="shared" ref="L180" si="1116">IF(L177&lt;=$L$1, 1,0)</f>
        <v>1</v>
      </c>
      <c r="M180" s="2">
        <f t="shared" ref="M180" si="1117">IF(M177&lt;=$M$1, 1,0)</f>
        <v>1</v>
      </c>
      <c r="N180" s="2">
        <f t="shared" ref="N180" si="1118">IF(N177&lt;=$N$1, 1,0)</f>
        <v>0</v>
      </c>
      <c r="O180" s="2">
        <f t="shared" ref="O180" si="1119">IF(O177&lt;=$O$1, 1,0)</f>
        <v>0</v>
      </c>
      <c r="P180" s="2"/>
      <c r="Q180" s="2" t="s">
        <v>147</v>
      </c>
      <c r="R180" s="2"/>
      <c r="S180" s="2"/>
      <c r="T180" s="2"/>
      <c r="U180" s="2">
        <f t="shared" ref="U180" si="1120">R179+S179+T179+U179</f>
        <v>6</v>
      </c>
      <c r="V180" s="5"/>
      <c r="W180" s="5"/>
      <c r="X180" s="5" t="s">
        <v>146</v>
      </c>
      <c r="Y180" s="5">
        <f t="shared" ref="Y180" ca="1" si="1121">IF(L177&lt;=$Y$1, 1,0)</f>
        <v>1</v>
      </c>
      <c r="Z180" s="5">
        <f t="shared" ref="Z180" ca="1" si="1122">IF(M177&lt;=$Z$1, 1,0)</f>
        <v>1</v>
      </c>
      <c r="AA180" s="5">
        <f t="shared" ref="AA180" ca="1" si="1123">IF(N177&lt;=$AA$1, 1,0)</f>
        <v>0</v>
      </c>
      <c r="AB180" s="5">
        <f t="shared" ref="AB180" ca="1" si="1124">IF(O177&lt;=$AB$1, 1,0)</f>
        <v>0</v>
      </c>
      <c r="AC180" s="5"/>
      <c r="AD180" s="5" t="s">
        <v>147</v>
      </c>
      <c r="AE180" s="5"/>
      <c r="AF180" s="5"/>
      <c r="AG180" s="5"/>
      <c r="AH180" s="5">
        <f t="shared" ref="AH180" ca="1" si="1125">AE179+AF179+AG179+AH179</f>
        <v>3</v>
      </c>
    </row>
    <row r="181" spans="1:34" ht="16">
      <c r="A181" s="1">
        <v>176</v>
      </c>
      <c r="B181">
        <v>212197</v>
      </c>
      <c r="C181">
        <v>8</v>
      </c>
      <c r="D181" t="s">
        <v>8</v>
      </c>
      <c r="E181" t="s">
        <v>38</v>
      </c>
      <c r="F181">
        <v>377</v>
      </c>
      <c r="G181">
        <v>0.87305699481865284</v>
      </c>
      <c r="H181">
        <v>14874.187952370959</v>
      </c>
      <c r="I181">
        <v>1.160753919856355</v>
      </c>
      <c r="J181" s="2"/>
      <c r="K181" s="2" t="s">
        <v>97</v>
      </c>
      <c r="L181" s="3">
        <f t="shared" ref="L181" si="1126" xml:space="preserve"> (F181 - F188) / F188</f>
        <v>-0.25049701789264411</v>
      </c>
      <c r="M181" s="3">
        <f t="shared" ref="M181" si="1127" xml:space="preserve"> (G181 - G188) / G188</f>
        <v>1.6246296930140316E-2</v>
      </c>
      <c r="N181" s="3">
        <f t="shared" ref="N181" si="1128" xml:space="preserve"> (H181 - H188) / H188</f>
        <v>-7.5754699644457441E-2</v>
      </c>
      <c r="O181" s="3">
        <f t="shared" ref="O181" si="1129" xml:space="preserve"> (I181 - I188) / I188</f>
        <v>0.35205150930807011</v>
      </c>
      <c r="P181" s="2"/>
      <c r="Q181" s="2"/>
      <c r="R181" s="2"/>
      <c r="S181" s="2"/>
      <c r="T181" s="2"/>
      <c r="U181" s="2"/>
      <c r="V181" s="5"/>
      <c r="W181" s="5"/>
      <c r="X181" s="5"/>
      <c r="Y181" s="6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6">
      <c r="A182" s="1">
        <v>177</v>
      </c>
      <c r="B182">
        <v>212197</v>
      </c>
      <c r="C182">
        <v>7</v>
      </c>
      <c r="D182" t="s">
        <v>10</v>
      </c>
      <c r="E182" t="s">
        <v>38</v>
      </c>
      <c r="F182">
        <v>386</v>
      </c>
      <c r="G182">
        <v>0.8878048780487805</v>
      </c>
      <c r="H182">
        <v>16785.697227677279</v>
      </c>
      <c r="I182">
        <v>1.252814956325828</v>
      </c>
      <c r="J182" s="2"/>
      <c r="K182" s="2" t="s">
        <v>96</v>
      </c>
      <c r="L182" s="2">
        <f t="shared" ref="L182" si="1130" xml:space="preserve"> SLOPE(F181:F188, $C181:$C188)</f>
        <v>-21.083333333333332</v>
      </c>
      <c r="M182" s="2">
        <f t="shared" ref="M182" si="1131" xml:space="preserve"> SLOPE(G181:G188, $C181:$C188)</f>
        <v>8.6237368472627165E-3</v>
      </c>
      <c r="N182" s="2">
        <f t="shared" ref="N182" si="1132" xml:space="preserve"> SLOPE(H181:H188, $C181:$C188)</f>
        <v>-142.07182511942497</v>
      </c>
      <c r="O182" s="2">
        <f t="shared" ref="O182" si="1133" xml:space="preserve"> SLOPE(I181:I188, $C181:$C188)</f>
        <v>4.8046033186014893E-2</v>
      </c>
      <c r="P182" s="2"/>
      <c r="Q182" s="2"/>
      <c r="R182" s="2"/>
      <c r="S182" s="2"/>
      <c r="T182" s="2"/>
      <c r="U182" s="2"/>
      <c r="V182" s="5"/>
      <c r="W182" s="5"/>
      <c r="X182" s="5"/>
      <c r="Y182" s="6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6">
      <c r="A183" s="1">
        <v>178</v>
      </c>
      <c r="B183">
        <v>212197</v>
      </c>
      <c r="C183">
        <v>6</v>
      </c>
      <c r="D183" t="s">
        <v>11</v>
      </c>
      <c r="E183" t="s">
        <v>38</v>
      </c>
      <c r="F183">
        <v>411</v>
      </c>
      <c r="G183">
        <v>0.86877828054298645</v>
      </c>
      <c r="H183">
        <v>16845.57685327213</v>
      </c>
      <c r="I183">
        <v>1.1356922094448809</v>
      </c>
      <c r="J183" s="2"/>
      <c r="K183" s="2" t="s">
        <v>98</v>
      </c>
      <c r="L183" s="2">
        <f t="shared" ref="L183" si="1134" xml:space="preserve"> INTERCEPT(F181:F188,$C181:$C188)</f>
        <v>545</v>
      </c>
      <c r="M183" s="2">
        <f t="shared" ref="M183" si="1135" xml:space="preserve"> INTERCEPT(G181:G188,$C181:$C188)</f>
        <v>0.80992935292581336</v>
      </c>
      <c r="N183" s="2">
        <f t="shared" ref="N183" si="1136" xml:space="preserve"> INTERCEPT(H181:H188,$C181:$C188)</f>
        <v>17602.243148152109</v>
      </c>
      <c r="O183" s="2">
        <f t="shared" ref="O183" si="1137" xml:space="preserve"> INTERCEPT(I181:I188,$C181:$C188)</f>
        <v>0.84529339027852579</v>
      </c>
      <c r="P183" s="2"/>
      <c r="Q183" s="2"/>
      <c r="R183" s="2"/>
      <c r="S183" s="2"/>
      <c r="T183" s="2"/>
      <c r="U183" s="2"/>
      <c r="V183" s="5"/>
      <c r="W183" s="5"/>
      <c r="X183" s="5"/>
      <c r="Y183" s="6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6">
      <c r="A184" s="1">
        <v>179</v>
      </c>
      <c r="B184">
        <v>212197</v>
      </c>
      <c r="C184">
        <v>5</v>
      </c>
      <c r="D184" t="s">
        <v>12</v>
      </c>
      <c r="E184" t="s">
        <v>38</v>
      </c>
      <c r="F184">
        <v>443</v>
      </c>
      <c r="G184">
        <v>0.86904761904761907</v>
      </c>
      <c r="H184">
        <v>18384.183193027311</v>
      </c>
      <c r="I184">
        <v>1.0644378268842669</v>
      </c>
      <c r="J184" s="2"/>
      <c r="K184" s="2" t="s">
        <v>111</v>
      </c>
      <c r="L184" s="2">
        <f t="shared" ref="L184" si="1138" xml:space="preserve"> L183 + (11*L182)</f>
        <v>313.08333333333337</v>
      </c>
      <c r="M184" s="2">
        <f t="shared" ref="M184" si="1139" xml:space="preserve"> M183 + (11*M182)</f>
        <v>0.90479045824570326</v>
      </c>
      <c r="N184" s="2">
        <f t="shared" ref="N184" si="1140" xml:space="preserve"> N183 + (11*N182)</f>
        <v>16039.453071838434</v>
      </c>
      <c r="O184" s="2">
        <f t="shared" ref="O184" si="1141" xml:space="preserve"> O183 + (11*O182)</f>
        <v>1.3737997553246895</v>
      </c>
      <c r="P184" s="2"/>
      <c r="Q184" s="2"/>
      <c r="R184" s="2"/>
      <c r="S184" s="2"/>
      <c r="T184" s="2"/>
      <c r="U184" s="2"/>
      <c r="V184" s="5"/>
      <c r="W184" s="5"/>
      <c r="X184" s="5"/>
      <c r="Y184" s="6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6">
      <c r="A185" s="1">
        <v>180</v>
      </c>
      <c r="B185">
        <v>212197</v>
      </c>
      <c r="C185">
        <v>4</v>
      </c>
      <c r="D185" t="s">
        <v>13</v>
      </c>
      <c r="E185" t="s">
        <v>38</v>
      </c>
      <c r="F185">
        <v>504</v>
      </c>
      <c r="G185">
        <v>0.82102908277404918</v>
      </c>
      <c r="H185">
        <v>18142.769048043869</v>
      </c>
      <c r="I185">
        <v>1.0535696726410211</v>
      </c>
      <c r="J185" s="2"/>
      <c r="K185" s="2" t="s">
        <v>99</v>
      </c>
      <c r="L185" s="2">
        <f t="shared" ref="L185" si="1142" xml:space="preserve"> (L184 - F188) / F188</f>
        <v>-0.37756792577866127</v>
      </c>
      <c r="M185" s="2">
        <f t="shared" ref="M185" si="1143" xml:space="preserve"> (M184 - G188) / G188</f>
        <v>5.318433750240173E-2</v>
      </c>
      <c r="N185" s="2">
        <f t="shared" ref="N185" si="1144" xml:space="preserve"> (N184 - H188) / H188</f>
        <v>-3.348003306834527E-3</v>
      </c>
      <c r="O185" s="2">
        <f t="shared" ref="O185" si="1145" xml:space="preserve"> (O184 - I188) / I188</f>
        <v>0.60020827920500641</v>
      </c>
      <c r="P185" s="2"/>
      <c r="Q185" s="2"/>
      <c r="R185" s="2"/>
      <c r="S185" s="2"/>
      <c r="T185" s="2"/>
      <c r="U185" s="2"/>
      <c r="V185" s="5"/>
      <c r="W185" s="5"/>
      <c r="X185" s="5"/>
      <c r="Y185" s="6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6">
      <c r="A186" s="1">
        <v>181</v>
      </c>
      <c r="B186">
        <v>212197</v>
      </c>
      <c r="C186">
        <v>3</v>
      </c>
      <c r="D186" t="s">
        <v>14</v>
      </c>
      <c r="E186" t="s">
        <v>38</v>
      </c>
      <c r="F186">
        <v>447</v>
      </c>
      <c r="G186">
        <v>0.79433962264150948</v>
      </c>
      <c r="H186">
        <v>17390.706712376959</v>
      </c>
      <c r="I186">
        <v>1.0346373122057819</v>
      </c>
      <c r="J186" s="2"/>
      <c r="K186" s="2" t="s">
        <v>144</v>
      </c>
      <c r="L186" s="2">
        <f t="shared" ref="L186" si="1146">IF(L181&lt;=$L$1,1,0)</f>
        <v>1</v>
      </c>
      <c r="M186" s="2">
        <f t="shared" ref="M186" si="1147">IF(M181&lt;=$M$1,1,0)</f>
        <v>1</v>
      </c>
      <c r="N186" s="2">
        <f t="shared" ref="N186" si="1148">IF(N181&lt;=$N$1,1,0)</f>
        <v>0</v>
      </c>
      <c r="O186" s="2">
        <f t="shared" ref="O186" si="1149">IF(O181&lt;=$O$1,1,0)</f>
        <v>0</v>
      </c>
      <c r="P186" s="2"/>
      <c r="Q186" s="2"/>
      <c r="R186" s="2"/>
      <c r="S186" s="2"/>
      <c r="T186" s="2"/>
      <c r="U186" s="2"/>
      <c r="V186" s="5"/>
      <c r="W186" s="5"/>
      <c r="X186" s="5" t="s">
        <v>144</v>
      </c>
      <c r="Y186" s="5">
        <f t="shared" ref="Y186" ca="1" si="1150">IF(L181&lt;=$Y$1,1,0)</f>
        <v>1</v>
      </c>
      <c r="Z186" s="5">
        <f t="shared" ref="Z186" ca="1" si="1151">IF(M181&lt;=$Z$1,1,0)</f>
        <v>0</v>
      </c>
      <c r="AA186" s="5">
        <f t="shared" ref="AA186" ca="1" si="1152">IF(N181&lt;=$AA$1,1,0)</f>
        <v>1</v>
      </c>
      <c r="AB186" s="5">
        <f t="shared" ref="AB186" ca="1" si="1153">IF(O181&lt;=$AB$1,1,0)</f>
        <v>0</v>
      </c>
      <c r="AC186" s="5"/>
      <c r="AD186" s="5"/>
      <c r="AE186" s="5"/>
      <c r="AF186" s="5"/>
      <c r="AG186" s="5"/>
      <c r="AH186" s="5"/>
    </row>
    <row r="187" spans="1:34" ht="16">
      <c r="A187" s="1">
        <v>182</v>
      </c>
      <c r="B187">
        <v>212197</v>
      </c>
      <c r="C187">
        <v>2</v>
      </c>
      <c r="D187" t="s">
        <v>15</v>
      </c>
      <c r="E187" t="s">
        <v>38</v>
      </c>
      <c r="F187">
        <v>530</v>
      </c>
      <c r="G187">
        <v>0.81673306772908372</v>
      </c>
      <c r="H187">
        <v>17186.904888179859</v>
      </c>
      <c r="I187">
        <v>0.9315853290036713</v>
      </c>
      <c r="J187" s="2"/>
      <c r="K187" s="2" t="s">
        <v>145</v>
      </c>
      <c r="L187" s="2">
        <f t="shared" ref="L187" si="1154">IF(L181&lt;=$L$2, 1, 0)</f>
        <v>1</v>
      </c>
      <c r="M187" s="2">
        <f t="shared" ref="M187" si="1155">IF(M181&lt;=$M$2, 1, 0)</f>
        <v>1</v>
      </c>
      <c r="N187" s="2">
        <f t="shared" ref="N187" si="1156">IF(N181&lt;=$N$2, 1, 0)</f>
        <v>0</v>
      </c>
      <c r="O187" s="2">
        <f t="shared" ref="O187" si="1157">IF(O181&lt;=$O$2, 1, 0)</f>
        <v>0</v>
      </c>
      <c r="P187" s="2"/>
      <c r="Q187" s="2" t="s">
        <v>148</v>
      </c>
      <c r="R187" s="2">
        <f t="shared" ref="R187" si="1158" xml:space="preserve"> L186+L187+L188</f>
        <v>3</v>
      </c>
      <c r="S187" s="2">
        <f t="shared" ref="S187" si="1159">M186+M187+M188</f>
        <v>3</v>
      </c>
      <c r="T187" s="2">
        <f t="shared" ref="T187" si="1160">N186+N187+N188</f>
        <v>0</v>
      </c>
      <c r="U187" s="2">
        <f t="shared" ref="U187" si="1161">O186+O187+O188</f>
        <v>0</v>
      </c>
      <c r="V187" s="5"/>
      <c r="W187" s="5"/>
      <c r="X187" s="5" t="s">
        <v>145</v>
      </c>
      <c r="Y187" s="5">
        <f t="shared" ref="Y187" ca="1" si="1162">IF(L181&lt;=$Y$2, 1, 0)</f>
        <v>1</v>
      </c>
      <c r="Z187" s="5">
        <f t="shared" ref="Z187" ca="1" si="1163">IF(M181&lt;=$Z$2, 1, 0)</f>
        <v>0</v>
      </c>
      <c r="AA187" s="5">
        <f t="shared" ref="AA187" ca="1" si="1164">IF(N181&lt;=$AA$2, 1, 0)</f>
        <v>1</v>
      </c>
      <c r="AB187" s="5">
        <f t="shared" ref="AB187" ca="1" si="1165">IF(O181&lt;=$AB$2, 1, 0)</f>
        <v>0</v>
      </c>
      <c r="AC187" s="5"/>
      <c r="AD187" s="5" t="s">
        <v>148</v>
      </c>
      <c r="AE187" s="5">
        <f t="shared" ref="AE187" ca="1" si="1166" xml:space="preserve"> Y186+Y187+Y188</f>
        <v>3</v>
      </c>
      <c r="AF187" s="5">
        <f t="shared" ref="AF187" ca="1" si="1167">Z186+Z187+Z188</f>
        <v>0</v>
      </c>
      <c r="AG187" s="5">
        <f t="shared" ref="AG187" ca="1" si="1168">AA186+AA187+AA188</f>
        <v>2</v>
      </c>
      <c r="AH187" s="5">
        <f t="shared" ref="AH187" ca="1" si="1169">AB186+AB187+AB188</f>
        <v>0</v>
      </c>
    </row>
    <row r="188" spans="1:34" ht="16">
      <c r="A188" s="1">
        <v>183</v>
      </c>
      <c r="B188">
        <v>212197</v>
      </c>
      <c r="C188">
        <v>1</v>
      </c>
      <c r="D188" t="s">
        <v>16</v>
      </c>
      <c r="E188" t="s">
        <v>38</v>
      </c>
      <c r="F188">
        <v>503</v>
      </c>
      <c r="G188">
        <v>0.85909980430528377</v>
      </c>
      <c r="H188">
        <v>16093.33360596921</v>
      </c>
      <c r="I188">
        <v>0.85851309056293712</v>
      </c>
      <c r="J188" s="2"/>
      <c r="K188" s="2" t="s">
        <v>146</v>
      </c>
      <c r="L188" s="2">
        <f t="shared" ref="L188" si="1170">IF(L185&lt;=$L$1, 1,0)</f>
        <v>1</v>
      </c>
      <c r="M188" s="2">
        <f t="shared" ref="M188" si="1171">IF(M185&lt;=$M$1, 1,0)</f>
        <v>1</v>
      </c>
      <c r="N188" s="2">
        <f t="shared" ref="N188" si="1172">IF(N185&lt;=$N$1, 1,0)</f>
        <v>0</v>
      </c>
      <c r="O188" s="2">
        <f t="shared" ref="O188" si="1173">IF(O185&lt;=$O$1, 1,0)</f>
        <v>0</v>
      </c>
      <c r="P188" s="2"/>
      <c r="Q188" s="2" t="s">
        <v>147</v>
      </c>
      <c r="R188" s="2"/>
      <c r="S188" s="2"/>
      <c r="T188" s="2"/>
      <c r="U188" s="2">
        <f t="shared" ref="U188" si="1174">R187+S187+T187+U187</f>
        <v>6</v>
      </c>
      <c r="V188" s="5"/>
      <c r="W188" s="5"/>
      <c r="X188" s="5" t="s">
        <v>146</v>
      </c>
      <c r="Y188" s="5">
        <f t="shared" ref="Y188" ca="1" si="1175">IF(L185&lt;=$Y$1, 1,0)</f>
        <v>1</v>
      </c>
      <c r="Z188" s="5">
        <f t="shared" ref="Z188" ca="1" si="1176">IF(M185&lt;=$Z$1, 1,0)</f>
        <v>0</v>
      </c>
      <c r="AA188" s="5">
        <f t="shared" ref="AA188" ca="1" si="1177">IF(N185&lt;=$AA$1, 1,0)</f>
        <v>0</v>
      </c>
      <c r="AB188" s="5">
        <f t="shared" ref="AB188" ca="1" si="1178">IF(O185&lt;=$AB$1, 1,0)</f>
        <v>0</v>
      </c>
      <c r="AC188" s="5"/>
      <c r="AD188" s="5" t="s">
        <v>147</v>
      </c>
      <c r="AE188" s="5"/>
      <c r="AF188" s="5"/>
      <c r="AG188" s="5"/>
      <c r="AH188" s="5">
        <f t="shared" ref="AH188" ca="1" si="1179">AE187+AF187+AG187+AH187</f>
        <v>5</v>
      </c>
    </row>
    <row r="189" spans="1:34" ht="16">
      <c r="A189" s="1">
        <v>184</v>
      </c>
      <c r="B189">
        <v>212577</v>
      </c>
      <c r="C189">
        <v>8</v>
      </c>
      <c r="D189" t="s">
        <v>8</v>
      </c>
      <c r="E189" t="s">
        <v>39</v>
      </c>
      <c r="F189">
        <v>627</v>
      </c>
      <c r="G189">
        <v>0.90180032733224225</v>
      </c>
      <c r="H189">
        <v>34189.900226915481</v>
      </c>
      <c r="I189">
        <v>2.7322518624744832</v>
      </c>
      <c r="J189" s="2"/>
      <c r="K189" s="2" t="s">
        <v>97</v>
      </c>
      <c r="L189" s="3">
        <f t="shared" ref="L189" si="1180" xml:space="preserve"> (F189 - F196) / F196</f>
        <v>4.6744574290484141E-2</v>
      </c>
      <c r="M189" s="3">
        <f t="shared" ref="M189" si="1181" xml:space="preserve"> (G189 - G196) / G196</f>
        <v>-2.1136735604820722E-2</v>
      </c>
      <c r="N189" s="3">
        <f t="shared" ref="N189" si="1182" xml:space="preserve"> (H189 - H196) / H196</f>
        <v>0.47210288513208298</v>
      </c>
      <c r="O189" s="3">
        <f t="shared" ref="O189" si="1183" xml:space="preserve"> (I189 - I196) / I196</f>
        <v>9.1739690321393327E-2</v>
      </c>
      <c r="P189" s="2"/>
      <c r="Q189" s="2"/>
      <c r="R189" s="2"/>
      <c r="S189" s="2"/>
      <c r="T189" s="2"/>
      <c r="U189" s="2"/>
      <c r="V189" s="5"/>
      <c r="W189" s="5"/>
      <c r="X189" s="5"/>
      <c r="Y189" s="6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6">
      <c r="A190" s="1">
        <v>185</v>
      </c>
      <c r="B190">
        <v>212577</v>
      </c>
      <c r="C190">
        <v>7</v>
      </c>
      <c r="D190" t="s">
        <v>10</v>
      </c>
      <c r="E190" t="s">
        <v>39</v>
      </c>
      <c r="F190">
        <v>611</v>
      </c>
      <c r="G190">
        <v>0.92391304347826086</v>
      </c>
      <c r="H190">
        <v>31842.0784376052</v>
      </c>
      <c r="I190">
        <v>2.7510304810559689</v>
      </c>
      <c r="J190" s="2"/>
      <c r="K190" s="2" t="s">
        <v>96</v>
      </c>
      <c r="L190" s="2">
        <f t="shared" ref="L190" si="1184" xml:space="preserve"> SLOPE(F189:F196, $C189:$C196)</f>
        <v>5.1428571428571432</v>
      </c>
      <c r="M190" s="2">
        <f t="shared" ref="M190" si="1185" xml:space="preserve"> SLOPE(G189:G196, $C189:$C196)</f>
        <v>-1.2278497106621791E-3</v>
      </c>
      <c r="N190" s="2">
        <f t="shared" ref="N190" si="1186" xml:space="preserve"> SLOPE(H189:H196, $C189:$C196)</f>
        <v>1395.5307168119868</v>
      </c>
      <c r="O190" s="2">
        <f t="shared" ref="O190" si="1187" xml:space="preserve"> SLOPE(I189:I196, $C189:$C196)</f>
        <v>2.5113723424724912E-2</v>
      </c>
      <c r="P190" s="2"/>
      <c r="Q190" s="2"/>
      <c r="R190" s="2"/>
      <c r="S190" s="2"/>
      <c r="T190" s="2"/>
      <c r="U190" s="2"/>
      <c r="V190" s="5"/>
      <c r="W190" s="5"/>
      <c r="X190" s="5"/>
      <c r="Y190" s="6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6">
      <c r="A191" s="1">
        <v>186</v>
      </c>
      <c r="B191">
        <v>212577</v>
      </c>
      <c r="C191">
        <v>6</v>
      </c>
      <c r="D191" t="s">
        <v>11</v>
      </c>
      <c r="E191" t="s">
        <v>39</v>
      </c>
      <c r="F191">
        <v>645</v>
      </c>
      <c r="G191">
        <v>0.91549295774647887</v>
      </c>
      <c r="H191">
        <v>27089.890475499331</v>
      </c>
      <c r="I191">
        <v>2.6608601910204772</v>
      </c>
      <c r="J191" s="2"/>
      <c r="K191" s="2" t="s">
        <v>98</v>
      </c>
      <c r="L191" s="2">
        <f t="shared" ref="L191" si="1188" xml:space="preserve"> INTERCEPT(F189:F196,$C189:$C196)</f>
        <v>590.60714285714289</v>
      </c>
      <c r="M191" s="2">
        <f t="shared" ref="M191" si="1189" xml:space="preserve"> INTERCEPT(G189:G196,$C189:$C196)</f>
        <v>0.91996231512253979</v>
      </c>
      <c r="N191" s="2">
        <f t="shared" ref="N191" si="1190" xml:space="preserve"> INTERCEPT(H189:H196,$C189:$C196)</f>
        <v>21610.109491646377</v>
      </c>
      <c r="O191" s="2">
        <f t="shared" ref="O191" si="1191" xml:space="preserve"> INTERCEPT(I189:I196,$C189:$C196)</f>
        <v>2.5129275125485746</v>
      </c>
      <c r="P191" s="2"/>
      <c r="Q191" s="2"/>
      <c r="R191" s="2"/>
      <c r="S191" s="2"/>
      <c r="T191" s="2"/>
      <c r="U191" s="2"/>
      <c r="V191" s="5"/>
      <c r="W191" s="5"/>
      <c r="X191" s="5"/>
      <c r="Y191" s="6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6">
      <c r="A192" s="1">
        <v>187</v>
      </c>
      <c r="B192">
        <v>212577</v>
      </c>
      <c r="C192">
        <v>5</v>
      </c>
      <c r="D192" t="s">
        <v>12</v>
      </c>
      <c r="E192" t="s">
        <v>39</v>
      </c>
      <c r="F192">
        <v>639</v>
      </c>
      <c r="G192">
        <v>0.90540540540540537</v>
      </c>
      <c r="H192">
        <v>28633.7690818587</v>
      </c>
      <c r="I192">
        <v>2.4106684317198059</v>
      </c>
      <c r="J192" s="2"/>
      <c r="K192" s="2" t="s">
        <v>112</v>
      </c>
      <c r="L192" s="2">
        <f t="shared" ref="L192" si="1192" xml:space="preserve"> L191 + (11*L190)</f>
        <v>647.17857142857144</v>
      </c>
      <c r="M192" s="2">
        <f t="shared" ref="M192" si="1193" xml:space="preserve"> M191 + (11*M190)</f>
        <v>0.90645596830525577</v>
      </c>
      <c r="N192" s="2">
        <f t="shared" ref="N192" si="1194" xml:space="preserve"> N191 + (11*N190)</f>
        <v>36960.947376578231</v>
      </c>
      <c r="O192" s="2">
        <f t="shared" ref="O192" si="1195" xml:space="preserve"> O191 + (11*O190)</f>
        <v>2.7891784702205484</v>
      </c>
      <c r="P192" s="2"/>
      <c r="Q192" s="2"/>
      <c r="R192" s="2"/>
      <c r="S192" s="2"/>
      <c r="T192" s="2"/>
      <c r="U192" s="2"/>
      <c r="V192" s="5"/>
      <c r="W192" s="5"/>
      <c r="X192" s="5"/>
      <c r="Y192" s="6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6">
      <c r="A193" s="1">
        <v>188</v>
      </c>
      <c r="B193">
        <v>212577</v>
      </c>
      <c r="C193">
        <v>4</v>
      </c>
      <c r="D193" t="s">
        <v>13</v>
      </c>
      <c r="E193" t="s">
        <v>39</v>
      </c>
      <c r="F193">
        <v>592</v>
      </c>
      <c r="G193">
        <v>0.92047377326565138</v>
      </c>
      <c r="H193">
        <v>28056.44147908931</v>
      </c>
      <c r="I193">
        <v>2.6462842727107372</v>
      </c>
      <c r="J193" s="2"/>
      <c r="K193" s="2" t="s">
        <v>99</v>
      </c>
      <c r="L193" s="2">
        <f t="shared" ref="L193" si="1196" xml:space="preserve"> (L192 - F196) / F196</f>
        <v>8.0431671834009094E-2</v>
      </c>
      <c r="M193" s="2">
        <f t="shared" ref="M193" si="1197" xml:space="preserve"> (M192 - G196) / G196</f>
        <v>-1.6083248948658771E-2</v>
      </c>
      <c r="N193" s="2">
        <f t="shared" ref="N193" si="1198" xml:space="preserve"> (N192 - H196) / H196</f>
        <v>0.5914149181237508</v>
      </c>
      <c r="O193" s="2">
        <f t="shared" ref="O193" si="1199" xml:space="preserve"> (O192 - I196) / I196</f>
        <v>0.1144861427862298</v>
      </c>
      <c r="P193" s="2"/>
      <c r="Q193" s="2"/>
      <c r="R193" s="2"/>
      <c r="S193" s="2"/>
      <c r="T193" s="2"/>
      <c r="U193" s="2"/>
      <c r="V193" s="5"/>
      <c r="W193" s="5"/>
      <c r="X193" s="5"/>
      <c r="Y193" s="6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6">
      <c r="A194" s="1">
        <v>189</v>
      </c>
      <c r="B194">
        <v>212577</v>
      </c>
      <c r="C194">
        <v>3</v>
      </c>
      <c r="D194" t="s">
        <v>14</v>
      </c>
      <c r="E194" t="s">
        <v>39</v>
      </c>
      <c r="F194">
        <v>592</v>
      </c>
      <c r="G194">
        <v>0.90894039735099341</v>
      </c>
      <c r="H194">
        <v>24913.909868854262</v>
      </c>
      <c r="I194">
        <v>2.759542284219171</v>
      </c>
      <c r="J194" s="2"/>
      <c r="K194" s="2" t="s">
        <v>144</v>
      </c>
      <c r="L194" s="2">
        <f t="shared" ref="L194" si="1200">IF(L189&lt;=$L$1,1,0)</f>
        <v>1</v>
      </c>
      <c r="M194" s="2">
        <f t="shared" ref="M194" si="1201">IF(M189&lt;=$M$1,1,0)</f>
        <v>1</v>
      </c>
      <c r="N194" s="2">
        <f t="shared" ref="N194" si="1202">IF(N189&lt;=$N$1,1,0)</f>
        <v>0</v>
      </c>
      <c r="O194" s="2">
        <f t="shared" ref="O194" si="1203">IF(O189&lt;=$O$1,1,0)</f>
        <v>0</v>
      </c>
      <c r="P194" s="2"/>
      <c r="Q194" s="2"/>
      <c r="R194" s="2"/>
      <c r="S194" s="2"/>
      <c r="T194" s="2"/>
      <c r="U194" s="2"/>
      <c r="V194" s="5"/>
      <c r="W194" s="5"/>
      <c r="X194" s="5" t="s">
        <v>144</v>
      </c>
      <c r="Y194" s="5">
        <f t="shared" ref="Y194" ca="1" si="1204">IF(L189&lt;=$Y$1,1,0)</f>
        <v>0</v>
      </c>
      <c r="Z194" s="5">
        <f t="shared" ref="Z194" ca="1" si="1205">IF(M189&lt;=$Z$1,1,0)</f>
        <v>0</v>
      </c>
      <c r="AA194" s="5">
        <f t="shared" ref="AA194" ca="1" si="1206">IF(N189&lt;=$AA$1,1,0)</f>
        <v>0</v>
      </c>
      <c r="AB194" s="5">
        <f t="shared" ref="AB194" ca="1" si="1207">IF(O189&lt;=$AB$1,1,0)</f>
        <v>0</v>
      </c>
      <c r="AC194" s="5"/>
      <c r="AD194" s="5"/>
      <c r="AE194" s="5"/>
      <c r="AF194" s="5"/>
      <c r="AG194" s="5"/>
      <c r="AH194" s="5"/>
    </row>
    <row r="195" spans="1:34" ht="16">
      <c r="A195" s="1">
        <v>190</v>
      </c>
      <c r="B195">
        <v>212577</v>
      </c>
      <c r="C195">
        <v>2</v>
      </c>
      <c r="D195" t="s">
        <v>15</v>
      </c>
      <c r="E195" t="s">
        <v>39</v>
      </c>
      <c r="F195">
        <v>605</v>
      </c>
      <c r="G195">
        <v>0.91819699499165275</v>
      </c>
      <c r="H195">
        <v>25168.781096564839</v>
      </c>
      <c r="I195">
        <v>2.5442178945045111</v>
      </c>
      <c r="J195" s="2"/>
      <c r="K195" s="2" t="s">
        <v>145</v>
      </c>
      <c r="L195" s="2">
        <f t="shared" ref="L195" si="1208">IF(L189&lt;=$L$2, 1, 0)</f>
        <v>1</v>
      </c>
      <c r="M195" s="2">
        <f t="shared" ref="M195" si="1209">IF(M189&lt;=$M$2, 1, 0)</f>
        <v>1</v>
      </c>
      <c r="N195" s="2">
        <f t="shared" ref="N195" si="1210">IF(N189&lt;=$N$2, 1, 0)</f>
        <v>0</v>
      </c>
      <c r="O195" s="2">
        <f t="shared" ref="O195" si="1211">IF(O189&lt;=$O$2, 1, 0)</f>
        <v>0</v>
      </c>
      <c r="P195" s="2"/>
      <c r="Q195" s="2" t="s">
        <v>148</v>
      </c>
      <c r="R195" s="2">
        <f t="shared" ref="R195" si="1212" xml:space="preserve"> L194+L195+L196</f>
        <v>3</v>
      </c>
      <c r="S195" s="2">
        <f t="shared" ref="S195" si="1213">M194+M195+M196</f>
        <v>3</v>
      </c>
      <c r="T195" s="2">
        <f t="shared" ref="T195" si="1214">N194+N195+N196</f>
        <v>0</v>
      </c>
      <c r="U195" s="2">
        <f t="shared" ref="U195" si="1215">O194+O195+O196</f>
        <v>0</v>
      </c>
      <c r="V195" s="5"/>
      <c r="W195" s="5"/>
      <c r="X195" s="5" t="s">
        <v>145</v>
      </c>
      <c r="Y195" s="5">
        <f t="shared" ref="Y195" ca="1" si="1216">IF(L189&lt;=$Y$2, 1, 0)</f>
        <v>0</v>
      </c>
      <c r="Z195" s="5">
        <f t="shared" ref="Z195" ca="1" si="1217">IF(M189&lt;=$Z$2, 1, 0)</f>
        <v>0</v>
      </c>
      <c r="AA195" s="5">
        <f t="shared" ref="AA195" ca="1" si="1218">IF(N189&lt;=$AA$2, 1, 0)</f>
        <v>0</v>
      </c>
      <c r="AB195" s="5">
        <f t="shared" ref="AB195" ca="1" si="1219">IF(O189&lt;=$AB$2, 1, 0)</f>
        <v>0</v>
      </c>
      <c r="AC195" s="5"/>
      <c r="AD195" s="5" t="s">
        <v>148</v>
      </c>
      <c r="AE195" s="5">
        <f t="shared" ref="AE195" ca="1" si="1220" xml:space="preserve"> Y194+Y195+Y196</f>
        <v>0</v>
      </c>
      <c r="AF195" s="5">
        <f t="shared" ref="AF195" ca="1" si="1221">Z194+Z195+Z196</f>
        <v>0</v>
      </c>
      <c r="AG195" s="5">
        <f t="shared" ref="AG195" ca="1" si="1222">AA194+AA195+AA196</f>
        <v>0</v>
      </c>
      <c r="AH195" s="5">
        <f t="shared" ref="AH195" ca="1" si="1223">AB194+AB195+AB196</f>
        <v>0</v>
      </c>
    </row>
    <row r="196" spans="1:34" ht="16">
      <c r="A196" s="1">
        <v>191</v>
      </c>
      <c r="B196">
        <v>212577</v>
      </c>
      <c r="C196">
        <v>1</v>
      </c>
      <c r="D196" t="s">
        <v>16</v>
      </c>
      <c r="E196" t="s">
        <v>39</v>
      </c>
      <c r="F196">
        <v>599</v>
      </c>
      <c r="G196">
        <v>0.92127303182579567</v>
      </c>
      <c r="H196">
        <v>23225.211072015409</v>
      </c>
      <c r="I196">
        <v>2.502658725973538</v>
      </c>
      <c r="J196" s="2"/>
      <c r="K196" s="2" t="s">
        <v>146</v>
      </c>
      <c r="L196" s="2">
        <f t="shared" ref="L196" si="1224">IF(L193&lt;=$L$1, 1,0)</f>
        <v>1</v>
      </c>
      <c r="M196" s="2">
        <f t="shared" ref="M196" si="1225">IF(M193&lt;=$M$1, 1,0)</f>
        <v>1</v>
      </c>
      <c r="N196" s="2">
        <f t="shared" ref="N196" si="1226">IF(N193&lt;=$N$1, 1,0)</f>
        <v>0</v>
      </c>
      <c r="O196" s="2">
        <f t="shared" ref="O196" si="1227">IF(O193&lt;=$O$1, 1,0)</f>
        <v>0</v>
      </c>
      <c r="P196" s="2"/>
      <c r="Q196" s="2" t="s">
        <v>147</v>
      </c>
      <c r="R196" s="2"/>
      <c r="S196" s="2"/>
      <c r="T196" s="2"/>
      <c r="U196" s="2">
        <f t="shared" ref="U196" si="1228">R195+S195+T195+U195</f>
        <v>6</v>
      </c>
      <c r="V196" s="5"/>
      <c r="W196" s="5"/>
      <c r="X196" s="5" t="s">
        <v>146</v>
      </c>
      <c r="Y196" s="5">
        <f t="shared" ref="Y196" ca="1" si="1229">IF(L193&lt;=$Y$1, 1,0)</f>
        <v>0</v>
      </c>
      <c r="Z196" s="5">
        <f t="shared" ref="Z196" ca="1" si="1230">IF(M193&lt;=$Z$1, 1,0)</f>
        <v>0</v>
      </c>
      <c r="AA196" s="5">
        <f t="shared" ref="AA196" ca="1" si="1231">IF(N193&lt;=$AA$1, 1,0)</f>
        <v>0</v>
      </c>
      <c r="AB196" s="5">
        <f t="shared" ref="AB196" ca="1" si="1232">IF(O193&lt;=$AB$1, 1,0)</f>
        <v>0</v>
      </c>
      <c r="AC196" s="5"/>
      <c r="AD196" s="5" t="s">
        <v>147</v>
      </c>
      <c r="AE196" s="5"/>
      <c r="AF196" s="5"/>
      <c r="AG196" s="5"/>
      <c r="AH196" s="5">
        <f t="shared" ref="AH196" ca="1" si="1233">AE195+AF195+AG195+AH195</f>
        <v>0</v>
      </c>
    </row>
    <row r="197" spans="1:34" ht="16">
      <c r="A197" s="1">
        <v>192</v>
      </c>
      <c r="B197">
        <v>212601</v>
      </c>
      <c r="C197">
        <v>8</v>
      </c>
      <c r="D197" t="s">
        <v>8</v>
      </c>
      <c r="E197" t="s">
        <v>40</v>
      </c>
      <c r="F197">
        <v>734</v>
      </c>
      <c r="G197">
        <v>0.82171581769436997</v>
      </c>
      <c r="H197">
        <v>13221.358226082881</v>
      </c>
      <c r="I197">
        <v>0.73093954778252412</v>
      </c>
      <c r="J197" s="2"/>
      <c r="K197" s="2" t="s">
        <v>97</v>
      </c>
      <c r="L197" s="3">
        <f t="shared" ref="L197" si="1234" xml:space="preserve"> (F197 - F204) / F204</f>
        <v>0.16507936507936508</v>
      </c>
      <c r="M197" s="3">
        <f t="shared" ref="M197" si="1235" xml:space="preserve"> (G197 - G204) / G204</f>
        <v>2.5142540593366097E-2</v>
      </c>
      <c r="N197" s="3">
        <f t="shared" ref="N197" si="1236" xml:space="preserve"> (H197 - H204) / H204</f>
        <v>0.16019521005503984</v>
      </c>
      <c r="O197" s="3">
        <f t="shared" ref="O197" si="1237" xml:space="preserve"> (I197 - I204) / I204</f>
        <v>0.28149048242340918</v>
      </c>
      <c r="P197" s="2"/>
      <c r="Q197" s="2"/>
      <c r="R197" s="2"/>
      <c r="S197" s="2"/>
      <c r="T197" s="2"/>
      <c r="U197" s="2"/>
      <c r="V197" s="5"/>
      <c r="W197" s="5"/>
      <c r="X197" s="5"/>
      <c r="Y197" s="6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6">
      <c r="A198" s="1">
        <v>193</v>
      </c>
      <c r="B198">
        <v>212601</v>
      </c>
      <c r="C198">
        <v>7</v>
      </c>
      <c r="D198" t="s">
        <v>10</v>
      </c>
      <c r="E198" t="s">
        <v>40</v>
      </c>
      <c r="F198">
        <v>771</v>
      </c>
      <c r="G198">
        <v>0.83061889250814336</v>
      </c>
      <c r="H198">
        <v>12374.65793047634</v>
      </c>
      <c r="I198">
        <v>0.72226904154518945</v>
      </c>
      <c r="J198" s="2"/>
      <c r="K198" s="2" t="s">
        <v>96</v>
      </c>
      <c r="L198" s="2">
        <f t="shared" ref="L198" si="1238" xml:space="preserve"> SLOPE(F197:F204, $C197:$C204)</f>
        <v>19.44047619047619</v>
      </c>
      <c r="M198" s="2">
        <f t="shared" ref="M198" si="1239" xml:space="preserve"> SLOPE(G197:G204, $C197:$C204)</f>
        <v>4.0402098974319407E-3</v>
      </c>
      <c r="N198" s="2">
        <f t="shared" ref="N198" si="1240" xml:space="preserve"> SLOPE(H197:H204, $C197:$C204)</f>
        <v>228.29657218826395</v>
      </c>
      <c r="O198" s="2">
        <f t="shared" ref="O198" si="1241" xml:space="preserve"> SLOPE(I197:I204, $C197:$C204)</f>
        <v>1.359837307620727E-2</v>
      </c>
      <c r="P198" s="2"/>
      <c r="Q198" s="2"/>
      <c r="R198" s="2"/>
      <c r="S198" s="2"/>
      <c r="T198" s="2"/>
      <c r="U198" s="2"/>
      <c r="V198" s="5"/>
      <c r="W198" s="5"/>
      <c r="X198" s="5"/>
      <c r="Y198" s="6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6">
      <c r="A199" s="1">
        <v>194</v>
      </c>
      <c r="B199">
        <v>212601</v>
      </c>
      <c r="C199">
        <v>6</v>
      </c>
      <c r="D199" t="s">
        <v>11</v>
      </c>
      <c r="E199" t="s">
        <v>40</v>
      </c>
      <c r="F199">
        <v>645</v>
      </c>
      <c r="G199">
        <v>0.8517298187808896</v>
      </c>
      <c r="H199">
        <v>12809.3145452723</v>
      </c>
      <c r="I199">
        <v>0.62133498400907872</v>
      </c>
      <c r="J199" s="2"/>
      <c r="K199" s="2" t="s">
        <v>98</v>
      </c>
      <c r="L199" s="2">
        <f t="shared" ref="L199" si="1242" xml:space="preserve"> INTERCEPT(F197:F204,$C197:$C204)</f>
        <v>568.39285714285711</v>
      </c>
      <c r="M199" s="2">
        <f t="shared" ref="M199" si="1243" xml:space="preserve"> INTERCEPT(G197:G204,$C197:$C204)</f>
        <v>0.80101041638173232</v>
      </c>
      <c r="N199" s="2">
        <f t="shared" ref="N199" si="1244" xml:space="preserve"> INTERCEPT(H197:H204,$C197:$C204)</f>
        <v>11154.804084373556</v>
      </c>
      <c r="O199" s="2">
        <f t="shared" ref="O199" si="1245" xml:space="preserve"> INTERCEPT(I197:I204,$C197:$C204)</f>
        <v>0.61095392977783913</v>
      </c>
      <c r="P199" s="2"/>
      <c r="Q199" s="2"/>
      <c r="R199" s="2"/>
      <c r="S199" s="2"/>
      <c r="T199" s="2"/>
      <c r="U199" s="2"/>
      <c r="V199" s="5"/>
      <c r="W199" s="5"/>
      <c r="X199" s="5"/>
      <c r="Y199" s="6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6">
      <c r="A200" s="1">
        <v>195</v>
      </c>
      <c r="B200">
        <v>212601</v>
      </c>
      <c r="C200">
        <v>5</v>
      </c>
      <c r="D200" t="s">
        <v>12</v>
      </c>
      <c r="E200" t="s">
        <v>40</v>
      </c>
      <c r="F200">
        <v>631</v>
      </c>
      <c r="G200">
        <v>0.78003384094754658</v>
      </c>
      <c r="H200">
        <v>11814.483693939461</v>
      </c>
      <c r="I200">
        <v>0.64932560408655227</v>
      </c>
      <c r="J200" s="2"/>
      <c r="K200" s="2" t="s">
        <v>112</v>
      </c>
      <c r="L200" s="2">
        <f t="shared" ref="L200" si="1246" xml:space="preserve"> L199 + (11*L198)</f>
        <v>782.23809523809518</v>
      </c>
      <c r="M200" s="2">
        <f t="shared" ref="M200" si="1247" xml:space="preserve"> M199 + (11*M198)</f>
        <v>0.84545272525348369</v>
      </c>
      <c r="N200" s="2">
        <f t="shared" ref="N200" si="1248" xml:space="preserve"> N199 + (11*N198)</f>
        <v>13666.066378444459</v>
      </c>
      <c r="O200" s="2">
        <f t="shared" ref="O200" si="1249" xml:space="preserve"> O199 + (11*O198)</f>
        <v>0.7605360336161191</v>
      </c>
      <c r="P200" s="2"/>
      <c r="Q200" s="2"/>
      <c r="R200" s="2"/>
      <c r="S200" s="2"/>
      <c r="T200" s="2"/>
      <c r="U200" s="2"/>
      <c r="V200" s="5"/>
      <c r="W200" s="5"/>
      <c r="X200" s="5"/>
      <c r="Y200" s="6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6">
      <c r="A201" s="1">
        <v>196</v>
      </c>
      <c r="B201">
        <v>212601</v>
      </c>
      <c r="C201">
        <v>4</v>
      </c>
      <c r="D201" t="s">
        <v>13</v>
      </c>
      <c r="E201" t="s">
        <v>40</v>
      </c>
      <c r="F201">
        <v>618</v>
      </c>
      <c r="G201">
        <v>0.84467713787085519</v>
      </c>
      <c r="H201">
        <v>12434.640138514251</v>
      </c>
      <c r="I201">
        <v>0.71097933732730167</v>
      </c>
      <c r="J201" s="2"/>
      <c r="K201" s="2" t="s">
        <v>99</v>
      </c>
      <c r="L201" s="2">
        <f t="shared" ref="L201" si="1250" xml:space="preserve"> (L200 - F204) / F204</f>
        <v>0.2416477702191987</v>
      </c>
      <c r="M201" s="2">
        <f t="shared" ref="M201" si="1251" xml:space="preserve"> (M200 - G204) / G204</f>
        <v>5.4755836573546969E-2</v>
      </c>
      <c r="N201" s="2">
        <f t="shared" ref="N201" si="1252" xml:space="preserve"> (N200 - H204) / H204</f>
        <v>0.19921905763708897</v>
      </c>
      <c r="O201" s="2">
        <f t="shared" ref="O201" si="1253" xml:space="preserve"> (O200 - I204) / I204</f>
        <v>0.33337933564525701</v>
      </c>
      <c r="P201" s="2"/>
      <c r="Q201" s="2"/>
      <c r="R201" s="2"/>
      <c r="S201" s="2"/>
      <c r="T201" s="2"/>
      <c r="U201" s="2"/>
      <c r="V201" s="5"/>
      <c r="W201" s="5"/>
      <c r="X201" s="5"/>
      <c r="Y201" s="6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6">
      <c r="A202" s="1">
        <v>197</v>
      </c>
      <c r="B202">
        <v>212601</v>
      </c>
      <c r="C202">
        <v>3</v>
      </c>
      <c r="D202" t="s">
        <v>14</v>
      </c>
      <c r="E202" t="s">
        <v>40</v>
      </c>
      <c r="F202">
        <v>596</v>
      </c>
      <c r="G202">
        <v>0.83531409168081494</v>
      </c>
      <c r="H202">
        <v>11875.60553852999</v>
      </c>
      <c r="I202">
        <v>0.73218827027661493</v>
      </c>
      <c r="J202" s="2"/>
      <c r="K202" s="2" t="s">
        <v>144</v>
      </c>
      <c r="L202" s="2">
        <f t="shared" ref="L202" si="1254">IF(L197&lt;=$L$1,1,0)</f>
        <v>1</v>
      </c>
      <c r="M202" s="2">
        <f t="shared" ref="M202" si="1255">IF(M197&lt;=$M$1,1,0)</f>
        <v>1</v>
      </c>
      <c r="N202" s="2">
        <f t="shared" ref="N202" si="1256">IF(N197&lt;=$N$1,1,0)</f>
        <v>0</v>
      </c>
      <c r="O202" s="2">
        <f t="shared" ref="O202" si="1257">IF(O197&lt;=$O$1,1,0)</f>
        <v>0</v>
      </c>
      <c r="P202" s="2"/>
      <c r="Q202" s="2"/>
      <c r="R202" s="2"/>
      <c r="S202" s="2"/>
      <c r="T202" s="2"/>
      <c r="U202" s="2"/>
      <c r="V202" s="5"/>
      <c r="W202" s="5"/>
      <c r="X202" s="5" t="s">
        <v>144</v>
      </c>
      <c r="Y202" s="5">
        <f t="shared" ref="Y202" ca="1" si="1258">IF(L197&lt;=$Y$1,1,0)</f>
        <v>0</v>
      </c>
      <c r="Z202" s="5">
        <f t="shared" ref="Z202" ca="1" si="1259">IF(M197&lt;=$Z$1,1,0)</f>
        <v>0</v>
      </c>
      <c r="AA202" s="5">
        <f t="shared" ref="AA202" ca="1" si="1260">IF(N197&lt;=$AA$1,1,0)</f>
        <v>0</v>
      </c>
      <c r="AB202" s="5">
        <f t="shared" ref="AB202" ca="1" si="1261">IF(O197&lt;=$AB$1,1,0)</f>
        <v>0</v>
      </c>
      <c r="AC202" s="5"/>
      <c r="AD202" s="5"/>
      <c r="AE202" s="5"/>
      <c r="AF202" s="5"/>
      <c r="AG202" s="5"/>
      <c r="AH202" s="5"/>
    </row>
    <row r="203" spans="1:34" ht="16">
      <c r="A203" s="1">
        <v>198</v>
      </c>
      <c r="B203">
        <v>212601</v>
      </c>
      <c r="C203">
        <v>2</v>
      </c>
      <c r="D203" t="s">
        <v>15</v>
      </c>
      <c r="E203" t="s">
        <v>40</v>
      </c>
      <c r="F203">
        <v>622</v>
      </c>
      <c r="G203">
        <v>0.78787878787878785</v>
      </c>
      <c r="H203">
        <v>11531.24432992764</v>
      </c>
      <c r="I203">
        <v>0.63975373790677226</v>
      </c>
      <c r="J203" s="2"/>
      <c r="K203" s="2" t="s">
        <v>145</v>
      </c>
      <c r="L203" s="2">
        <f t="shared" ref="L203" si="1262">IF(L197&lt;=$L$2, 1, 0)</f>
        <v>1</v>
      </c>
      <c r="M203" s="2">
        <f t="shared" ref="M203" si="1263">IF(M197&lt;=$M$2, 1, 0)</f>
        <v>1</v>
      </c>
      <c r="N203" s="2">
        <f t="shared" ref="N203" si="1264">IF(N197&lt;=$N$2, 1, 0)</f>
        <v>0</v>
      </c>
      <c r="O203" s="2">
        <f t="shared" ref="O203" si="1265">IF(O197&lt;=$O$2, 1, 0)</f>
        <v>0</v>
      </c>
      <c r="P203" s="2"/>
      <c r="Q203" s="2" t="s">
        <v>148</v>
      </c>
      <c r="R203" s="2">
        <f t="shared" ref="R203" si="1266" xml:space="preserve"> L202+L203+L204</f>
        <v>2</v>
      </c>
      <c r="S203" s="2">
        <f t="shared" ref="S203" si="1267">M202+M203+M204</f>
        <v>3</v>
      </c>
      <c r="T203" s="2">
        <f t="shared" ref="T203" si="1268">N202+N203+N204</f>
        <v>0</v>
      </c>
      <c r="U203" s="2">
        <f t="shared" ref="U203" si="1269">O202+O203+O204</f>
        <v>0</v>
      </c>
      <c r="V203" s="5"/>
      <c r="W203" s="5"/>
      <c r="X203" s="5" t="s">
        <v>145</v>
      </c>
      <c r="Y203" s="5">
        <f t="shared" ref="Y203" ca="1" si="1270">IF(L197&lt;=$Y$2, 1, 0)</f>
        <v>0</v>
      </c>
      <c r="Z203" s="5">
        <f t="shared" ref="Z203" ca="1" si="1271">IF(M197&lt;=$Z$2, 1, 0)</f>
        <v>0</v>
      </c>
      <c r="AA203" s="5">
        <f t="shared" ref="AA203" ca="1" si="1272">IF(N197&lt;=$AA$2, 1, 0)</f>
        <v>0</v>
      </c>
      <c r="AB203" s="5">
        <f t="shared" ref="AB203" ca="1" si="1273">IF(O197&lt;=$AB$2, 1, 0)</f>
        <v>0</v>
      </c>
      <c r="AC203" s="5"/>
      <c r="AD203" s="5" t="s">
        <v>148</v>
      </c>
      <c r="AE203" s="5">
        <f t="shared" ref="AE203" ca="1" si="1274" xml:space="preserve"> Y202+Y203+Y204</f>
        <v>0</v>
      </c>
      <c r="AF203" s="5">
        <f t="shared" ref="AF203" ca="1" si="1275">Z202+Z203+Z204</f>
        <v>0</v>
      </c>
      <c r="AG203" s="5">
        <f t="shared" ref="AG203" ca="1" si="1276">AA202+AA203+AA204</f>
        <v>0</v>
      </c>
      <c r="AH203" s="5">
        <f t="shared" ref="AH203" ca="1" si="1277">AB202+AB203+AB204</f>
        <v>0</v>
      </c>
    </row>
    <row r="204" spans="1:34" ht="16">
      <c r="A204" s="1">
        <v>199</v>
      </c>
      <c r="B204">
        <v>212601</v>
      </c>
      <c r="C204">
        <v>1</v>
      </c>
      <c r="D204" t="s">
        <v>16</v>
      </c>
      <c r="E204" t="s">
        <v>40</v>
      </c>
      <c r="F204">
        <v>630</v>
      </c>
      <c r="G204">
        <v>0.80156249999999996</v>
      </c>
      <c r="H204">
        <v>11395.804871023091</v>
      </c>
      <c r="I204">
        <v>0.57038234603214089</v>
      </c>
      <c r="J204" s="2"/>
      <c r="K204" s="2" t="s">
        <v>146</v>
      </c>
      <c r="L204" s="2">
        <f t="shared" ref="L204" si="1278">IF(L201&lt;=$L$1, 1,0)</f>
        <v>0</v>
      </c>
      <c r="M204" s="2">
        <f t="shared" ref="M204" si="1279">IF(M201&lt;=$M$1, 1,0)</f>
        <v>1</v>
      </c>
      <c r="N204" s="2">
        <f t="shared" ref="N204" si="1280">IF(N201&lt;=$N$1, 1,0)</f>
        <v>0</v>
      </c>
      <c r="O204" s="2">
        <f t="shared" ref="O204" si="1281">IF(O201&lt;=$O$1, 1,0)</f>
        <v>0</v>
      </c>
      <c r="P204" s="2"/>
      <c r="Q204" s="2" t="s">
        <v>147</v>
      </c>
      <c r="R204" s="2"/>
      <c r="S204" s="2"/>
      <c r="T204" s="2"/>
      <c r="U204" s="2">
        <f t="shared" ref="U204" si="1282">R203+S203+T203+U203</f>
        <v>5</v>
      </c>
      <c r="V204" s="5"/>
      <c r="W204" s="5"/>
      <c r="X204" s="5" t="s">
        <v>146</v>
      </c>
      <c r="Y204" s="5">
        <f t="shared" ref="Y204" ca="1" si="1283">IF(L201&lt;=$Y$1, 1,0)</f>
        <v>0</v>
      </c>
      <c r="Z204" s="5">
        <f t="shared" ref="Z204" ca="1" si="1284">IF(M201&lt;=$Z$1, 1,0)</f>
        <v>0</v>
      </c>
      <c r="AA204" s="5">
        <f t="shared" ref="AA204" ca="1" si="1285">IF(N201&lt;=$AA$1, 1,0)</f>
        <v>0</v>
      </c>
      <c r="AB204" s="5">
        <f t="shared" ref="AB204" ca="1" si="1286">IF(O201&lt;=$AB$1, 1,0)</f>
        <v>0</v>
      </c>
      <c r="AC204" s="5"/>
      <c r="AD204" s="5" t="s">
        <v>147</v>
      </c>
      <c r="AE204" s="5"/>
      <c r="AF204" s="5"/>
      <c r="AG204" s="5"/>
      <c r="AH204" s="5">
        <f t="shared" ref="AH204" ca="1" si="1287">AE203+AF203+AG203+AH203</f>
        <v>0</v>
      </c>
    </row>
    <row r="205" spans="1:34" ht="16">
      <c r="A205" s="1">
        <v>200</v>
      </c>
      <c r="B205">
        <v>212656</v>
      </c>
      <c r="C205">
        <v>8</v>
      </c>
      <c r="D205" t="s">
        <v>8</v>
      </c>
      <c r="E205" t="s">
        <v>41</v>
      </c>
      <c r="F205">
        <v>314</v>
      </c>
      <c r="G205">
        <v>0.72847682119205293</v>
      </c>
      <c r="H205">
        <v>12831.160871478171</v>
      </c>
      <c r="I205">
        <v>1.2712913826351331</v>
      </c>
      <c r="J205" s="2"/>
      <c r="K205" s="2" t="s">
        <v>97</v>
      </c>
      <c r="L205" s="3">
        <f t="shared" ref="L205" si="1288" xml:space="preserve"> (F205 - F212) / F212</f>
        <v>-7.6470588235294124E-2</v>
      </c>
      <c r="M205" s="3">
        <f t="shared" ref="M205" si="1289" xml:space="preserve"> (G205 - G212) / G212</f>
        <v>-8.3529160435804328E-2</v>
      </c>
      <c r="N205" s="3">
        <f t="shared" ref="N205" si="1290" xml:space="preserve"> (H205 - H212) / H212</f>
        <v>0.19322417031004063</v>
      </c>
      <c r="O205" s="3">
        <f t="shared" ref="O205" si="1291" xml:space="preserve"> (I205 - I212) / I212</f>
        <v>0.51636043526297182</v>
      </c>
      <c r="P205" s="2"/>
      <c r="Q205" s="2"/>
      <c r="R205" s="2"/>
      <c r="S205" s="2"/>
      <c r="T205" s="2"/>
      <c r="U205" s="2"/>
      <c r="V205" s="5"/>
      <c r="W205" s="5"/>
      <c r="X205" s="5"/>
      <c r="Y205" s="6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6">
      <c r="A206" s="1">
        <v>201</v>
      </c>
      <c r="B206">
        <v>212656</v>
      </c>
      <c r="C206">
        <v>7</v>
      </c>
      <c r="D206" t="s">
        <v>10</v>
      </c>
      <c r="E206" t="s">
        <v>41</v>
      </c>
      <c r="F206">
        <v>306</v>
      </c>
      <c r="G206">
        <v>0.76333333333333331</v>
      </c>
      <c r="H206">
        <v>12145.747563531289</v>
      </c>
      <c r="I206">
        <v>1.242649719763629</v>
      </c>
      <c r="J206" s="2"/>
      <c r="K206" s="2" t="s">
        <v>96</v>
      </c>
      <c r="L206" s="2">
        <f t="shared" ref="L206" si="1292" xml:space="preserve"> SLOPE(F205:F212, $C205:$C212)</f>
        <v>-5.0357142857142856</v>
      </c>
      <c r="M206" s="2">
        <f t="shared" ref="M206" si="1293" xml:space="preserve"> SLOPE(G205:G212, $C205:$C212)</f>
        <v>-7.8013308345916341E-3</v>
      </c>
      <c r="N206" s="2">
        <f t="shared" ref="N206" si="1294" xml:space="preserve"> SLOPE(H205:H212, $C205:$C212)</f>
        <v>185.71695145118852</v>
      </c>
      <c r="O206" s="2">
        <f t="shared" ref="O206" si="1295" xml:space="preserve"> SLOPE(I205:I212, $C205:$C212)</f>
        <v>5.6705886363257643E-2</v>
      </c>
      <c r="P206" s="2"/>
      <c r="Q206" s="2"/>
      <c r="R206" s="2"/>
      <c r="S206" s="2"/>
      <c r="T206" s="2"/>
      <c r="U206" s="2"/>
      <c r="V206" s="5"/>
      <c r="W206" s="5"/>
      <c r="X206" s="5"/>
      <c r="Y206" s="6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6">
      <c r="A207" s="1">
        <v>202</v>
      </c>
      <c r="B207">
        <v>212656</v>
      </c>
      <c r="C207">
        <v>6</v>
      </c>
      <c r="D207" t="s">
        <v>11</v>
      </c>
      <c r="E207" t="s">
        <v>41</v>
      </c>
      <c r="F207">
        <v>303</v>
      </c>
      <c r="G207">
        <v>0.79584775086505188</v>
      </c>
      <c r="H207">
        <v>12071.899876073199</v>
      </c>
      <c r="I207">
        <v>1.0468650555293579</v>
      </c>
      <c r="J207" s="2"/>
      <c r="K207" s="2" t="s">
        <v>98</v>
      </c>
      <c r="L207" s="2">
        <f t="shared" ref="L207" si="1296" xml:space="preserve"> INTERCEPT(F205:F212,$C205:$C212)</f>
        <v>340.78571428571428</v>
      </c>
      <c r="M207" s="2">
        <f t="shared" ref="M207" si="1297" xml:space="preserve"> INTERCEPT(G205:G212,$C205:$C212)</f>
        <v>0.82736925745377365</v>
      </c>
      <c r="N207" s="2">
        <f t="shared" ref="N207" si="1298" xml:space="preserve"> INTERCEPT(H205:H212,$C205:$C212)</f>
        <v>11340.756608740703</v>
      </c>
      <c r="O207" s="2">
        <f t="shared" ref="O207" si="1299" xml:space="preserve"> INTERCEPT(I205:I212,$C205:$C212)</f>
        <v>0.79752534986360191</v>
      </c>
      <c r="P207" s="2"/>
      <c r="Q207" s="2"/>
      <c r="R207" s="2"/>
      <c r="S207" s="2"/>
      <c r="T207" s="2"/>
      <c r="U207" s="2"/>
      <c r="V207" s="5"/>
      <c r="W207" s="5"/>
      <c r="X207" s="5"/>
      <c r="Y207" s="6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6">
      <c r="A208" s="1">
        <v>203</v>
      </c>
      <c r="B208">
        <v>212656</v>
      </c>
      <c r="C208">
        <v>5</v>
      </c>
      <c r="D208" t="s">
        <v>12</v>
      </c>
      <c r="E208" t="s">
        <v>41</v>
      </c>
      <c r="F208">
        <v>292</v>
      </c>
      <c r="G208">
        <v>0.81155015197568392</v>
      </c>
      <c r="H208">
        <v>12320.697785956931</v>
      </c>
      <c r="I208">
        <v>1.0415268534677591</v>
      </c>
      <c r="J208" s="2"/>
      <c r="K208" s="2" t="s">
        <v>113</v>
      </c>
      <c r="L208" s="2">
        <f t="shared" ref="L208" si="1300" xml:space="preserve"> L207 + (11*L206)</f>
        <v>285.39285714285711</v>
      </c>
      <c r="M208" s="2">
        <f t="shared" ref="M208" si="1301" xml:space="preserve"> M207 + (11*M206)</f>
        <v>0.74155461827326574</v>
      </c>
      <c r="N208" s="2">
        <f t="shared" ref="N208" si="1302" xml:space="preserve"> N207 + (11*N206)</f>
        <v>13383.643074703778</v>
      </c>
      <c r="O208" s="2">
        <f t="shared" ref="O208" si="1303" xml:space="preserve"> O207 + (11*O206)</f>
        <v>1.421290099859436</v>
      </c>
      <c r="P208" s="2"/>
      <c r="Q208" s="2"/>
      <c r="R208" s="2"/>
      <c r="S208" s="2"/>
      <c r="T208" s="2"/>
      <c r="U208" s="2"/>
      <c r="V208" s="5"/>
      <c r="W208" s="5"/>
      <c r="X208" s="5"/>
      <c r="Y208" s="6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6">
      <c r="A209" s="1">
        <v>204</v>
      </c>
      <c r="B209">
        <v>212656</v>
      </c>
      <c r="C209">
        <v>4</v>
      </c>
      <c r="D209" t="s">
        <v>13</v>
      </c>
      <c r="E209" t="s">
        <v>41</v>
      </c>
      <c r="F209">
        <v>337</v>
      </c>
      <c r="G209">
        <v>0.83279742765273312</v>
      </c>
      <c r="H209">
        <v>13316.798894282139</v>
      </c>
      <c r="I209">
        <v>1.064104643091889</v>
      </c>
      <c r="J209" s="2"/>
      <c r="K209" s="2" t="s">
        <v>99</v>
      </c>
      <c r="L209" s="2">
        <f t="shared" ref="L209" si="1304" xml:space="preserve"> (L208 - F212) / F212</f>
        <v>-0.16060924369747909</v>
      </c>
      <c r="M209" s="2">
        <f t="shared" ref="M209" si="1305" xml:space="preserve"> (M208 - G212) / G212</f>
        <v>-6.7076447978794654E-2</v>
      </c>
      <c r="N209" s="2">
        <f t="shared" ref="N209" si="1306" xml:space="preserve"> (N208 - H212) / H212</f>
        <v>0.24460183793950066</v>
      </c>
      <c r="O209" s="2">
        <f t="shared" ref="O209" si="1307" xml:space="preserve"> (O208 - I212) / I212</f>
        <v>0.69527466629289403</v>
      </c>
      <c r="P209" s="2"/>
      <c r="Q209" s="2"/>
      <c r="R209" s="2"/>
      <c r="S209" s="2"/>
      <c r="T209" s="2"/>
      <c r="U209" s="2"/>
      <c r="V209" s="5"/>
      <c r="W209" s="5"/>
      <c r="X209" s="5"/>
      <c r="Y209" s="6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6">
      <c r="A210" s="1">
        <v>205</v>
      </c>
      <c r="B210">
        <v>212656</v>
      </c>
      <c r="C210">
        <v>3</v>
      </c>
      <c r="D210" t="s">
        <v>14</v>
      </c>
      <c r="E210" t="s">
        <v>41</v>
      </c>
      <c r="F210">
        <v>315</v>
      </c>
      <c r="G210">
        <v>0.8413173652694611</v>
      </c>
      <c r="H210">
        <v>12484.12920320991</v>
      </c>
      <c r="I210">
        <v>0.99282041100084151</v>
      </c>
      <c r="J210" s="2"/>
      <c r="K210" s="2" t="s">
        <v>144</v>
      </c>
      <c r="L210" s="2">
        <f t="shared" ref="L210" si="1308">IF(L205&lt;=$L$1,1,0)</f>
        <v>1</v>
      </c>
      <c r="M210" s="2">
        <f t="shared" ref="M210" si="1309">IF(M205&lt;=$M$1,1,0)</f>
        <v>1</v>
      </c>
      <c r="N210" s="2">
        <f t="shared" ref="N210" si="1310">IF(N205&lt;=$N$1,1,0)</f>
        <v>0</v>
      </c>
      <c r="O210" s="2">
        <f t="shared" ref="O210" si="1311">IF(O205&lt;=$O$1,1,0)</f>
        <v>0</v>
      </c>
      <c r="P210" s="2"/>
      <c r="Q210" s="2"/>
      <c r="R210" s="2"/>
      <c r="S210" s="2"/>
      <c r="T210" s="2"/>
      <c r="U210" s="2"/>
      <c r="V210" s="5"/>
      <c r="W210" s="5"/>
      <c r="X210" s="5" t="s">
        <v>144</v>
      </c>
      <c r="Y210" s="5">
        <f t="shared" ref="Y210" ca="1" si="1312">IF(L205&lt;=$Y$1,1,0)</f>
        <v>0</v>
      </c>
      <c r="Z210" s="5">
        <f t="shared" ref="Z210" ca="1" si="1313">IF(M205&lt;=$Z$1,1,0)</f>
        <v>1</v>
      </c>
      <c r="AA210" s="5">
        <f t="shared" ref="AA210" ca="1" si="1314">IF(N205&lt;=$AA$1,1,0)</f>
        <v>0</v>
      </c>
      <c r="AB210" s="5">
        <f t="shared" ref="AB210" ca="1" si="1315">IF(O205&lt;=$AB$1,1,0)</f>
        <v>0</v>
      </c>
      <c r="AC210" s="5"/>
      <c r="AD210" s="5"/>
      <c r="AE210" s="5"/>
      <c r="AF210" s="5"/>
      <c r="AG210" s="5"/>
      <c r="AH210" s="5"/>
    </row>
    <row r="211" spans="1:34" ht="16">
      <c r="A211" s="1">
        <v>206</v>
      </c>
      <c r="B211">
        <v>212656</v>
      </c>
      <c r="C211">
        <v>2</v>
      </c>
      <c r="D211" t="s">
        <v>15</v>
      </c>
      <c r="E211" t="s">
        <v>41</v>
      </c>
      <c r="F211">
        <v>338</v>
      </c>
      <c r="G211">
        <v>0.76991150442477874</v>
      </c>
      <c r="H211">
        <v>11488.07579354446</v>
      </c>
      <c r="I211">
        <v>0.92397326538525648</v>
      </c>
      <c r="J211" s="2"/>
      <c r="K211" s="2" t="s">
        <v>145</v>
      </c>
      <c r="L211" s="2">
        <f t="shared" ref="L211" si="1316">IF(L205&lt;=$L$2, 1, 0)</f>
        <v>1</v>
      </c>
      <c r="M211" s="2">
        <f t="shared" ref="M211" si="1317">IF(M205&lt;=$M$2, 1, 0)</f>
        <v>1</v>
      </c>
      <c r="N211" s="2">
        <f t="shared" ref="N211" si="1318">IF(N205&lt;=$N$2, 1, 0)</f>
        <v>0</v>
      </c>
      <c r="O211" s="2">
        <f t="shared" ref="O211" si="1319">IF(O205&lt;=$O$2, 1, 0)</f>
        <v>0</v>
      </c>
      <c r="P211" s="2"/>
      <c r="Q211" s="2" t="s">
        <v>148</v>
      </c>
      <c r="R211" s="2">
        <f t="shared" ref="R211" si="1320" xml:space="preserve"> L210+L211+L212</f>
        <v>3</v>
      </c>
      <c r="S211" s="2">
        <f t="shared" ref="S211" si="1321">M210+M211+M212</f>
        <v>3</v>
      </c>
      <c r="T211" s="2">
        <f t="shared" ref="T211" si="1322">N210+N211+N212</f>
        <v>0</v>
      </c>
      <c r="U211" s="2">
        <f t="shared" ref="U211" si="1323">O210+O211+O212</f>
        <v>0</v>
      </c>
      <c r="V211" s="5"/>
      <c r="W211" s="5"/>
      <c r="X211" s="5" t="s">
        <v>145</v>
      </c>
      <c r="Y211" s="5">
        <f t="shared" ref="Y211" ca="1" si="1324">IF(L205&lt;=$Y$2, 1, 0)</f>
        <v>0</v>
      </c>
      <c r="Z211" s="5">
        <f t="shared" ref="Z211" ca="1" si="1325">IF(M205&lt;=$Z$2, 1, 0)</f>
        <v>1</v>
      </c>
      <c r="AA211" s="5">
        <f t="shared" ref="AA211" ca="1" si="1326">IF(N205&lt;=$AA$2, 1, 0)</f>
        <v>0</v>
      </c>
      <c r="AB211" s="5">
        <f t="shared" ref="AB211" ca="1" si="1327">IF(O205&lt;=$AB$2, 1, 0)</f>
        <v>0</v>
      </c>
      <c r="AC211" s="5"/>
      <c r="AD211" s="5" t="s">
        <v>148</v>
      </c>
      <c r="AE211" s="5">
        <f t="shared" ref="AE211" ca="1" si="1328" xml:space="preserve"> Y210+Y211+Y212</f>
        <v>0</v>
      </c>
      <c r="AF211" s="5">
        <f t="shared" ref="AF211" ca="1" si="1329">Z210+Z211+Z212</f>
        <v>3</v>
      </c>
      <c r="AG211" s="5">
        <f t="shared" ref="AG211" ca="1" si="1330">AA210+AA211+AA212</f>
        <v>0</v>
      </c>
      <c r="AH211" s="5">
        <f t="shared" ref="AH211" ca="1" si="1331">AB210+AB211+AB212</f>
        <v>0</v>
      </c>
    </row>
    <row r="212" spans="1:34" ht="16">
      <c r="A212" s="1">
        <v>207</v>
      </c>
      <c r="B212">
        <v>212656</v>
      </c>
      <c r="C212">
        <v>1</v>
      </c>
      <c r="D212" t="s">
        <v>16</v>
      </c>
      <c r="E212" t="s">
        <v>41</v>
      </c>
      <c r="F212">
        <v>340</v>
      </c>
      <c r="G212">
        <v>0.79487179487179482</v>
      </c>
      <c r="H212">
        <v>10753.353134092309</v>
      </c>
      <c r="I212">
        <v>0.83838337711222455</v>
      </c>
      <c r="J212" s="2"/>
      <c r="K212" s="2" t="s">
        <v>146</v>
      </c>
      <c r="L212" s="2">
        <f t="shared" ref="L212" si="1332">IF(L209&lt;=$L$1, 1,0)</f>
        <v>1</v>
      </c>
      <c r="M212" s="2">
        <f t="shared" ref="M212" si="1333">IF(M209&lt;=$M$1, 1,0)</f>
        <v>1</v>
      </c>
      <c r="N212" s="2">
        <f t="shared" ref="N212" si="1334">IF(N209&lt;=$N$1, 1,0)</f>
        <v>0</v>
      </c>
      <c r="O212" s="2">
        <f t="shared" ref="O212" si="1335">IF(O209&lt;=$O$1, 1,0)</f>
        <v>0</v>
      </c>
      <c r="P212" s="2"/>
      <c r="Q212" s="2" t="s">
        <v>147</v>
      </c>
      <c r="R212" s="2"/>
      <c r="S212" s="2"/>
      <c r="T212" s="2"/>
      <c r="U212" s="2">
        <f t="shared" ref="U212" si="1336">R211+S211+T211+U211</f>
        <v>6</v>
      </c>
      <c r="V212" s="5"/>
      <c r="W212" s="5"/>
      <c r="X212" s="5" t="s">
        <v>146</v>
      </c>
      <c r="Y212" s="5">
        <f t="shared" ref="Y212" ca="1" si="1337">IF(L209&lt;=$Y$1, 1,0)</f>
        <v>0</v>
      </c>
      <c r="Z212" s="5">
        <f t="shared" ref="Z212" ca="1" si="1338">IF(M209&lt;=$Z$1, 1,0)</f>
        <v>1</v>
      </c>
      <c r="AA212" s="5">
        <f t="shared" ref="AA212" ca="1" si="1339">IF(N209&lt;=$AA$1, 1,0)</f>
        <v>0</v>
      </c>
      <c r="AB212" s="5">
        <f t="shared" ref="AB212" ca="1" si="1340">IF(O209&lt;=$AB$1, 1,0)</f>
        <v>0</v>
      </c>
      <c r="AC212" s="5"/>
      <c r="AD212" s="5" t="s">
        <v>147</v>
      </c>
      <c r="AE212" s="5"/>
      <c r="AF212" s="5"/>
      <c r="AG212" s="5"/>
      <c r="AH212" s="5">
        <f t="shared" ref="AH212" ca="1" si="1341">AE211+AF211+AG211+AH211</f>
        <v>3</v>
      </c>
    </row>
    <row r="213" spans="1:34" ht="16">
      <c r="A213" s="1">
        <v>208</v>
      </c>
      <c r="B213">
        <v>212674</v>
      </c>
      <c r="C213">
        <v>8</v>
      </c>
      <c r="D213" t="s">
        <v>8</v>
      </c>
      <c r="E213" t="s">
        <v>42</v>
      </c>
      <c r="F213">
        <v>681</v>
      </c>
      <c r="G213">
        <v>0.91711229946524064</v>
      </c>
      <c r="H213">
        <v>24566.273588144169</v>
      </c>
      <c r="I213">
        <v>2.368196098433176</v>
      </c>
      <c r="J213" s="2"/>
      <c r="K213" s="2" t="s">
        <v>97</v>
      </c>
      <c r="L213" s="3">
        <f t="shared" ref="L213" si="1342" xml:space="preserve"> (F213 - F220) / F220</f>
        <v>-0.11443433029908973</v>
      </c>
      <c r="M213" s="3">
        <f t="shared" ref="M213" si="1343" xml:space="preserve"> (G213 - G220) / G220</f>
        <v>7.9973021149491643E-3</v>
      </c>
      <c r="N213" s="3">
        <f t="shared" ref="N213" si="1344" xml:space="preserve"> (H213 - H220) / H220</f>
        <v>3.0721305400947647E-2</v>
      </c>
      <c r="O213" s="3">
        <f t="shared" ref="O213" si="1345" xml:space="preserve"> (I213 - I220) / I220</f>
        <v>0.17870987225333634</v>
      </c>
      <c r="P213" s="2"/>
      <c r="Q213" s="2"/>
      <c r="R213" s="2"/>
      <c r="S213" s="2"/>
      <c r="T213" s="2"/>
      <c r="U213" s="2"/>
      <c r="V213" s="5"/>
      <c r="W213" s="5"/>
      <c r="X213" s="5"/>
      <c r="Y213" s="6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6">
      <c r="A214" s="1">
        <v>209</v>
      </c>
      <c r="B214">
        <v>212674</v>
      </c>
      <c r="C214">
        <v>7</v>
      </c>
      <c r="D214" t="s">
        <v>10</v>
      </c>
      <c r="E214" t="s">
        <v>42</v>
      </c>
      <c r="F214">
        <v>748</v>
      </c>
      <c r="G214">
        <v>0.90555555555555556</v>
      </c>
      <c r="H214">
        <v>25145.202436789601</v>
      </c>
      <c r="I214">
        <v>2.523370212313651</v>
      </c>
      <c r="J214" s="2"/>
      <c r="K214" s="2" t="s">
        <v>96</v>
      </c>
      <c r="L214" s="2">
        <f t="shared" ref="L214" si="1346" xml:space="preserve"> SLOPE(F213:F220, $C213:$C220)</f>
        <v>-4.6904761904761907</v>
      </c>
      <c r="M214" s="2">
        <f t="shared" ref="M214" si="1347" xml:space="preserve"> SLOPE(G213:G220, $C213:$C220)</f>
        <v>2.3652316010488437E-3</v>
      </c>
      <c r="N214" s="2">
        <f t="shared" ref="N214" si="1348" xml:space="preserve"> SLOPE(H213:H220, $C213:$C220)</f>
        <v>41.255067195467269</v>
      </c>
      <c r="O214" s="2">
        <f t="shared" ref="O214" si="1349" xml:space="preserve"> SLOPE(I213:I220, $C213:$C220)</f>
        <v>5.1777649373273137E-2</v>
      </c>
      <c r="P214" s="2"/>
      <c r="Q214" s="2"/>
      <c r="R214" s="2"/>
      <c r="S214" s="2"/>
      <c r="T214" s="2"/>
      <c r="U214" s="2"/>
      <c r="V214" s="5"/>
      <c r="W214" s="5"/>
      <c r="X214" s="5"/>
      <c r="Y214" s="6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6">
      <c r="A215" s="1">
        <v>210</v>
      </c>
      <c r="B215">
        <v>212674</v>
      </c>
      <c r="C215">
        <v>6</v>
      </c>
      <c r="D215" t="s">
        <v>11</v>
      </c>
      <c r="E215" t="s">
        <v>42</v>
      </c>
      <c r="F215">
        <v>720</v>
      </c>
      <c r="G215">
        <v>0.89942528735632188</v>
      </c>
      <c r="H215">
        <v>26440.44380434203</v>
      </c>
      <c r="I215">
        <v>2.4446735665461632</v>
      </c>
      <c r="J215" s="2"/>
      <c r="K215" s="2" t="s">
        <v>98</v>
      </c>
      <c r="L215" s="2">
        <f t="shared" ref="L215" si="1350" xml:space="preserve"> INTERCEPT(F213:F220,$C213:$C220)</f>
        <v>738.10714285714289</v>
      </c>
      <c r="M215" s="2">
        <f t="shared" ref="M215" si="1351" xml:space="preserve"> INTERCEPT(G213:G220,$C213:$C220)</f>
        <v>0.88964461232031433</v>
      </c>
      <c r="N215" s="2">
        <f t="shared" ref="N215" si="1352" xml:space="preserve"> INTERCEPT(H213:H220,$C213:$C220)</f>
        <v>25493.176824348961</v>
      </c>
      <c r="O215" s="2">
        <f t="shared" ref="O215" si="1353" xml:space="preserve"> INTERCEPT(I213:I220,$C213:$C220)</f>
        <v>2.0620105758002012</v>
      </c>
      <c r="P215" s="2"/>
      <c r="Q215" s="2"/>
      <c r="R215" s="2"/>
      <c r="S215" s="2"/>
      <c r="T215" s="2"/>
      <c r="U215" s="2"/>
      <c r="V215" s="5"/>
      <c r="W215" s="5"/>
      <c r="X215" s="5"/>
      <c r="Y215" s="6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6">
      <c r="A216" s="1">
        <v>211</v>
      </c>
      <c r="B216">
        <v>212674</v>
      </c>
      <c r="C216">
        <v>5</v>
      </c>
      <c r="D216" t="s">
        <v>12</v>
      </c>
      <c r="E216" t="s">
        <v>42</v>
      </c>
      <c r="F216">
        <v>696</v>
      </c>
      <c r="G216">
        <v>0.89556509298998566</v>
      </c>
      <c r="H216">
        <v>27392.084875650551</v>
      </c>
      <c r="I216">
        <v>2.1950942025818532</v>
      </c>
      <c r="J216" s="2"/>
      <c r="K216" s="2" t="s">
        <v>113</v>
      </c>
      <c r="L216" s="2">
        <f t="shared" ref="L216" si="1354" xml:space="preserve"> L215 + (11*L214)</f>
        <v>686.51190476190482</v>
      </c>
      <c r="M216" s="2">
        <f t="shared" ref="M216" si="1355" xml:space="preserve"> M215 + (11*M214)</f>
        <v>0.91566215993185163</v>
      </c>
      <c r="N216" s="2">
        <f t="shared" ref="N216" si="1356" xml:space="preserve"> N215 + (11*N214)</f>
        <v>25946.982563499099</v>
      </c>
      <c r="O216" s="2">
        <f t="shared" ref="O216" si="1357" xml:space="preserve"> O215 + (11*O214)</f>
        <v>2.6315647189062057</v>
      </c>
      <c r="P216" s="2"/>
      <c r="Q216" s="2"/>
      <c r="R216" s="2"/>
      <c r="S216" s="2"/>
      <c r="T216" s="2"/>
      <c r="U216" s="2"/>
      <c r="V216" s="5"/>
      <c r="W216" s="5"/>
      <c r="X216" s="5"/>
      <c r="Y216" s="6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6">
      <c r="A217" s="1">
        <v>212</v>
      </c>
      <c r="B217">
        <v>212674</v>
      </c>
      <c r="C217">
        <v>4</v>
      </c>
      <c r="D217" t="s">
        <v>13</v>
      </c>
      <c r="E217" t="s">
        <v>42</v>
      </c>
      <c r="F217">
        <v>699</v>
      </c>
      <c r="G217">
        <v>0.90694444444444444</v>
      </c>
      <c r="H217">
        <v>27006.28538576639</v>
      </c>
      <c r="I217">
        <v>2.2821833278606132</v>
      </c>
      <c r="J217" s="2"/>
      <c r="K217" s="2" t="s">
        <v>99</v>
      </c>
      <c r="L217" s="2">
        <f t="shared" ref="L217" si="1358" xml:space="preserve"> (L216 - F220) / F220</f>
        <v>-0.10726670382066994</v>
      </c>
      <c r="M217" s="2">
        <f t="shared" ref="M217" si="1359" xml:space="preserve"> (M216 - G220) / G220</f>
        <v>6.4034550602333077E-3</v>
      </c>
      <c r="N217" s="2">
        <f t="shared" ref="N217" si="1360" xml:space="preserve"> (N216 - H220) / H220</f>
        <v>8.8651383902696779E-2</v>
      </c>
      <c r="O217" s="2">
        <f t="shared" ref="O217" si="1361" xml:space="preserve"> (O216 - I220) / I220</f>
        <v>0.3097949598432912</v>
      </c>
      <c r="P217" s="2"/>
      <c r="Q217" s="2"/>
      <c r="R217" s="2"/>
      <c r="S217" s="2"/>
      <c r="T217" s="2"/>
      <c r="U217" s="2"/>
      <c r="V217" s="5"/>
      <c r="W217" s="5"/>
      <c r="X217" s="5"/>
      <c r="Y217" s="6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6">
      <c r="A218" s="1">
        <v>213</v>
      </c>
      <c r="B218">
        <v>212674</v>
      </c>
      <c r="C218">
        <v>3</v>
      </c>
      <c r="D218" t="s">
        <v>14</v>
      </c>
      <c r="E218" t="s">
        <v>42</v>
      </c>
      <c r="F218">
        <v>720</v>
      </c>
      <c r="G218">
        <v>0.88620199146514933</v>
      </c>
      <c r="H218">
        <v>24069.01117552631</v>
      </c>
      <c r="I218">
        <v>2.3296325505405888</v>
      </c>
      <c r="J218" s="2"/>
      <c r="K218" s="2" t="s">
        <v>144</v>
      </c>
      <c r="L218" s="2">
        <f t="shared" ref="L218" si="1362">IF(L213&lt;=$L$1,1,0)</f>
        <v>1</v>
      </c>
      <c r="M218" s="2">
        <f t="shared" ref="M218" si="1363">IF(M213&lt;=$M$1,1,0)</f>
        <v>1</v>
      </c>
      <c r="N218" s="2">
        <f t="shared" ref="N218" si="1364">IF(N213&lt;=$N$1,1,0)</f>
        <v>0</v>
      </c>
      <c r="O218" s="2">
        <f t="shared" ref="O218" si="1365">IF(O213&lt;=$O$1,1,0)</f>
        <v>0</v>
      </c>
      <c r="P218" s="2"/>
      <c r="Q218" s="2"/>
      <c r="R218" s="2"/>
      <c r="S218" s="2"/>
      <c r="T218" s="2"/>
      <c r="U218" s="2"/>
      <c r="V218" s="5"/>
      <c r="W218" s="5"/>
      <c r="X218" s="5" t="s">
        <v>144</v>
      </c>
      <c r="Y218" s="5">
        <f t="shared" ref="Y218" ca="1" si="1366">IF(L213&lt;=$Y$1,1,0)</f>
        <v>0</v>
      </c>
      <c r="Z218" s="5">
        <f t="shared" ref="Z218" ca="1" si="1367">IF(M213&lt;=$Z$1,1,0)</f>
        <v>0</v>
      </c>
      <c r="AA218" s="5">
        <f t="shared" ref="AA218" ca="1" si="1368">IF(N213&lt;=$AA$1,1,0)</f>
        <v>0</v>
      </c>
      <c r="AB218" s="5">
        <f t="shared" ref="AB218" ca="1" si="1369">IF(O213&lt;=$AB$1,1,0)</f>
        <v>0</v>
      </c>
      <c r="AC218" s="5"/>
      <c r="AD218" s="5"/>
      <c r="AE218" s="5"/>
      <c r="AF218" s="5"/>
      <c r="AG218" s="5"/>
      <c r="AH218" s="5"/>
    </row>
    <row r="219" spans="1:34" ht="16">
      <c r="A219" s="1">
        <v>214</v>
      </c>
      <c r="B219">
        <v>212674</v>
      </c>
      <c r="C219">
        <v>2</v>
      </c>
      <c r="D219" t="s">
        <v>15</v>
      </c>
      <c r="E219" t="s">
        <v>42</v>
      </c>
      <c r="F219">
        <v>703</v>
      </c>
      <c r="G219">
        <v>0.88166449934980495</v>
      </c>
      <c r="H219">
        <v>26977.235600198452</v>
      </c>
      <c r="I219">
        <v>2.2077875264801401</v>
      </c>
      <c r="J219" s="2"/>
      <c r="K219" s="2" t="s">
        <v>145</v>
      </c>
      <c r="L219" s="2">
        <f t="shared" ref="L219" si="1370">IF(L213&lt;=$L$2, 1, 0)</f>
        <v>1</v>
      </c>
      <c r="M219" s="2">
        <f t="shared" ref="M219" si="1371">IF(M213&lt;=$M$2, 1, 0)</f>
        <v>1</v>
      </c>
      <c r="N219" s="2">
        <f t="shared" ref="N219" si="1372">IF(N213&lt;=$N$2, 1, 0)</f>
        <v>0</v>
      </c>
      <c r="O219" s="2">
        <f t="shared" ref="O219" si="1373">IF(O213&lt;=$O$2, 1, 0)</f>
        <v>0</v>
      </c>
      <c r="P219" s="2"/>
      <c r="Q219" s="2" t="s">
        <v>148</v>
      </c>
      <c r="R219" s="2">
        <f t="shared" ref="R219" si="1374" xml:space="preserve"> L218+L219+L220</f>
        <v>3</v>
      </c>
      <c r="S219" s="2">
        <f t="shared" ref="S219" si="1375">M218+M219+M220</f>
        <v>3</v>
      </c>
      <c r="T219" s="2">
        <f t="shared" ref="T219" si="1376">N218+N219+N220</f>
        <v>0</v>
      </c>
      <c r="U219" s="2">
        <f t="shared" ref="U219" si="1377">O218+O219+O220</f>
        <v>0</v>
      </c>
      <c r="V219" s="5"/>
      <c r="W219" s="5"/>
      <c r="X219" s="5" t="s">
        <v>145</v>
      </c>
      <c r="Y219" s="5">
        <f t="shared" ref="Y219" ca="1" si="1378">IF(L213&lt;=$Y$2, 1, 0)</f>
        <v>0</v>
      </c>
      <c r="Z219" s="5">
        <f t="shared" ref="Z219" ca="1" si="1379">IF(M213&lt;=$Z$2, 1, 0)</f>
        <v>0</v>
      </c>
      <c r="AA219" s="5">
        <f t="shared" ref="AA219" ca="1" si="1380">IF(N213&lt;=$AA$2, 1, 0)</f>
        <v>0</v>
      </c>
      <c r="AB219" s="5">
        <f t="shared" ref="AB219" ca="1" si="1381">IF(O213&lt;=$AB$2, 1, 0)</f>
        <v>0</v>
      </c>
      <c r="AC219" s="5"/>
      <c r="AD219" s="5" t="s">
        <v>148</v>
      </c>
      <c r="AE219" s="5">
        <f t="shared" ref="AE219" ca="1" si="1382" xml:space="preserve"> Y218+Y219+Y220</f>
        <v>0</v>
      </c>
      <c r="AF219" s="5">
        <f t="shared" ref="AF219" ca="1" si="1383">Z218+Z219+Z220</f>
        <v>0</v>
      </c>
      <c r="AG219" s="5">
        <f t="shared" ref="AG219" ca="1" si="1384">AA218+AA219+AA220</f>
        <v>0</v>
      </c>
      <c r="AH219" s="5">
        <f t="shared" ref="AH219" ca="1" si="1385">AB218+AB219+AB220</f>
        <v>0</v>
      </c>
    </row>
    <row r="220" spans="1:34" ht="16">
      <c r="A220" s="1">
        <v>215</v>
      </c>
      <c r="B220">
        <v>212674</v>
      </c>
      <c r="C220">
        <v>1</v>
      </c>
      <c r="D220" t="s">
        <v>16</v>
      </c>
      <c r="E220" t="s">
        <v>42</v>
      </c>
      <c r="F220">
        <v>769</v>
      </c>
      <c r="G220">
        <v>0.9098360655737705</v>
      </c>
      <c r="H220">
        <v>23834.060147411001</v>
      </c>
      <c r="I220">
        <v>2.009142499083258</v>
      </c>
      <c r="J220" s="2"/>
      <c r="K220" s="2" t="s">
        <v>146</v>
      </c>
      <c r="L220" s="2">
        <f t="shared" ref="L220" si="1386">IF(L217&lt;=$L$1, 1,0)</f>
        <v>1</v>
      </c>
      <c r="M220" s="2">
        <f t="shared" ref="M220" si="1387">IF(M217&lt;=$M$1, 1,0)</f>
        <v>1</v>
      </c>
      <c r="N220" s="2">
        <f t="shared" ref="N220" si="1388">IF(N217&lt;=$N$1, 1,0)</f>
        <v>0</v>
      </c>
      <c r="O220" s="2">
        <f t="shared" ref="O220" si="1389">IF(O217&lt;=$O$1, 1,0)</f>
        <v>0</v>
      </c>
      <c r="P220" s="2"/>
      <c r="Q220" s="2" t="s">
        <v>147</v>
      </c>
      <c r="R220" s="2"/>
      <c r="S220" s="2"/>
      <c r="T220" s="2"/>
      <c r="U220" s="2">
        <f t="shared" ref="U220" si="1390">R219+S219+T219+U219</f>
        <v>6</v>
      </c>
      <c r="V220" s="5"/>
      <c r="W220" s="5"/>
      <c r="X220" s="5" t="s">
        <v>146</v>
      </c>
      <c r="Y220" s="5">
        <f t="shared" ref="Y220" ca="1" si="1391">IF(L217&lt;=$Y$1, 1,0)</f>
        <v>0</v>
      </c>
      <c r="Z220" s="5">
        <f t="shared" ref="Z220" ca="1" si="1392">IF(M217&lt;=$Z$1, 1,0)</f>
        <v>0</v>
      </c>
      <c r="AA220" s="5">
        <f t="shared" ref="AA220" ca="1" si="1393">IF(N217&lt;=$AA$1, 1,0)</f>
        <v>0</v>
      </c>
      <c r="AB220" s="5">
        <f t="shared" ref="AB220" ca="1" si="1394">IF(O217&lt;=$AB$1, 1,0)</f>
        <v>0</v>
      </c>
      <c r="AC220" s="5"/>
      <c r="AD220" s="5" t="s">
        <v>147</v>
      </c>
      <c r="AE220" s="5"/>
      <c r="AF220" s="5"/>
      <c r="AG220" s="5"/>
      <c r="AH220" s="5">
        <f t="shared" ref="AH220" ca="1" si="1395">AE219+AF219+AG219+AH219</f>
        <v>0</v>
      </c>
    </row>
    <row r="221" spans="1:34" ht="16">
      <c r="A221" s="1">
        <v>216</v>
      </c>
      <c r="B221">
        <v>212805</v>
      </c>
      <c r="C221">
        <v>8</v>
      </c>
      <c r="D221" t="s">
        <v>8</v>
      </c>
      <c r="E221" t="s">
        <v>43</v>
      </c>
      <c r="F221">
        <v>490</v>
      </c>
      <c r="G221">
        <v>0.89785831960461282</v>
      </c>
      <c r="H221">
        <v>13762.421087476459</v>
      </c>
      <c r="I221">
        <v>1.7658074904537091</v>
      </c>
      <c r="J221" s="2"/>
      <c r="K221" s="2" t="s">
        <v>97</v>
      </c>
      <c r="L221" s="3">
        <f t="shared" ref="L221" si="1396" xml:space="preserve"> (F221 - F228) / F228</f>
        <v>-0.26865671641791045</v>
      </c>
      <c r="M221" s="3">
        <f t="shared" ref="M221" si="1397" xml:space="preserve"> (G221 - G228) / G228</f>
        <v>-1.2515894481201198E-2</v>
      </c>
      <c r="N221" s="3">
        <f t="shared" ref="N221" si="1398" xml:space="preserve"> (H221 - H228) / H228</f>
        <v>0.29706043528937204</v>
      </c>
      <c r="O221" s="3">
        <f t="shared" ref="O221" si="1399" xml:space="preserve"> (I221 - I228) / I228</f>
        <v>0.18023605525204586</v>
      </c>
      <c r="P221" s="2"/>
      <c r="Q221" s="2"/>
      <c r="R221" s="2"/>
      <c r="S221" s="2"/>
      <c r="T221" s="2"/>
      <c r="U221" s="2"/>
      <c r="V221" s="5"/>
      <c r="W221" s="5"/>
      <c r="X221" s="5"/>
      <c r="Y221" s="6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6">
      <c r="A222" s="1">
        <v>217</v>
      </c>
      <c r="B222">
        <v>212805</v>
      </c>
      <c r="C222">
        <v>7</v>
      </c>
      <c r="D222" t="s">
        <v>10</v>
      </c>
      <c r="E222" t="s">
        <v>43</v>
      </c>
      <c r="F222">
        <v>608</v>
      </c>
      <c r="G222">
        <v>0.87716535433070864</v>
      </c>
      <c r="H222">
        <v>13484.49649216931</v>
      </c>
      <c r="I222">
        <v>1.666622747956555</v>
      </c>
      <c r="J222" s="2"/>
      <c r="K222" s="2" t="s">
        <v>96</v>
      </c>
      <c r="L222" s="2">
        <f t="shared" ref="L222" si="1400" xml:space="preserve"> SLOPE(F221:F228, $C221:$C228)</f>
        <v>-16.988095238095237</v>
      </c>
      <c r="M222" s="2">
        <f t="shared" ref="M222" si="1401" xml:space="preserve"> SLOPE(G221:G228, $C221:$C228)</f>
        <v>-1.5689480767524773E-3</v>
      </c>
      <c r="N222" s="2">
        <f t="shared" ref="N222" si="1402" xml:space="preserve"> SLOPE(H221:H228, $C221:$C228)</f>
        <v>449.16475555674037</v>
      </c>
      <c r="O222" s="2">
        <f t="shared" ref="O222" si="1403" xml:space="preserve"> SLOPE(I221:I228, $C221:$C228)</f>
        <v>2.499528223638189E-2</v>
      </c>
      <c r="P222" s="2"/>
      <c r="Q222" s="2"/>
      <c r="R222" s="2"/>
      <c r="S222" s="2"/>
      <c r="T222" s="2"/>
      <c r="U222" s="2"/>
      <c r="V222" s="5"/>
      <c r="W222" s="5"/>
      <c r="X222" s="5"/>
      <c r="Y222" s="6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6">
      <c r="A223" s="1">
        <v>218</v>
      </c>
      <c r="B223">
        <v>212805</v>
      </c>
      <c r="C223">
        <v>6</v>
      </c>
      <c r="D223" t="s">
        <v>11</v>
      </c>
      <c r="E223" t="s">
        <v>43</v>
      </c>
      <c r="F223">
        <v>636</v>
      </c>
      <c r="G223">
        <v>0.89193825042881647</v>
      </c>
      <c r="H223">
        <v>13037.46108811372</v>
      </c>
      <c r="I223">
        <v>1.49549935490243</v>
      </c>
      <c r="J223" s="2"/>
      <c r="K223" s="2" t="s">
        <v>98</v>
      </c>
      <c r="L223" s="2">
        <f t="shared" ref="L223" si="1404" xml:space="preserve"> INTERCEPT(F221:F228,$C221:$C228)</f>
        <v>678.82142857142856</v>
      </c>
      <c r="M223" s="2">
        <f t="shared" ref="M223" si="1405" xml:space="preserve"> INTERCEPT(G221:G228,$C221:$C228)</f>
        <v>0.90814296068248634</v>
      </c>
      <c r="N223" s="2">
        <f t="shared" ref="N223" si="1406" xml:space="preserve"> INTERCEPT(H221:H228,$C221:$C228)</f>
        <v>10307.02119448665</v>
      </c>
      <c r="O223" s="2">
        <f t="shared" ref="O223" si="1407" xml:space="preserve"> INTERCEPT(I221:I228,$C221:$C228)</f>
        <v>1.4479583725172369</v>
      </c>
      <c r="P223" s="2"/>
      <c r="Q223" s="2"/>
      <c r="R223" s="2"/>
      <c r="S223" s="2"/>
      <c r="T223" s="2"/>
      <c r="U223" s="2"/>
      <c r="V223" s="5"/>
      <c r="W223" s="5"/>
      <c r="X223" s="5"/>
      <c r="Y223" s="6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6">
      <c r="A224" s="1">
        <v>219</v>
      </c>
      <c r="B224">
        <v>212805</v>
      </c>
      <c r="C224">
        <v>5</v>
      </c>
      <c r="D224" t="s">
        <v>12</v>
      </c>
      <c r="E224" t="s">
        <v>43</v>
      </c>
      <c r="F224">
        <v>583</v>
      </c>
      <c r="G224">
        <v>0.93944954128440372</v>
      </c>
      <c r="H224">
        <v>12454.51083192216</v>
      </c>
      <c r="I224">
        <v>1.412653837360778</v>
      </c>
      <c r="J224" s="2"/>
      <c r="K224" s="2" t="s">
        <v>114</v>
      </c>
      <c r="L224" s="2">
        <f t="shared" ref="L224" si="1408" xml:space="preserve"> L223 + (11*L222)</f>
        <v>491.95238095238096</v>
      </c>
      <c r="M224" s="2">
        <f t="shared" ref="M224" si="1409" xml:space="preserve"> M223 + (11*M222)</f>
        <v>0.89088453183820904</v>
      </c>
      <c r="N224" s="2">
        <f t="shared" ref="N224" si="1410" xml:space="preserve"> N223 + (11*N222)</f>
        <v>15247.833505610794</v>
      </c>
      <c r="O224" s="2">
        <f t="shared" ref="O224" si="1411" xml:space="preserve"> O223 + (11*O222)</f>
        <v>1.7229064771174376</v>
      </c>
      <c r="P224" s="2"/>
      <c r="Q224" s="2"/>
      <c r="R224" s="2"/>
      <c r="S224" s="2"/>
      <c r="T224" s="2"/>
      <c r="U224" s="2"/>
      <c r="V224" s="5"/>
      <c r="W224" s="5"/>
      <c r="X224" s="5"/>
      <c r="Y224" s="6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6">
      <c r="A225" s="1">
        <v>220</v>
      </c>
      <c r="B225">
        <v>212805</v>
      </c>
      <c r="C225">
        <v>4</v>
      </c>
      <c r="D225" t="s">
        <v>13</v>
      </c>
      <c r="E225" t="s">
        <v>43</v>
      </c>
      <c r="F225">
        <v>547</v>
      </c>
      <c r="G225">
        <v>0.89481946624803765</v>
      </c>
      <c r="H225">
        <v>12311.174820646111</v>
      </c>
      <c r="I225">
        <v>1.501937982159532</v>
      </c>
      <c r="J225" s="2"/>
      <c r="K225" s="2" t="s">
        <v>99</v>
      </c>
      <c r="L225" s="2">
        <f t="shared" ref="L225" si="1412" xml:space="preserve"> (L224 - F228) / F228</f>
        <v>-0.26574271499644631</v>
      </c>
      <c r="M225" s="2">
        <f t="shared" ref="M225" si="1413" xml:space="preserve"> (M224 - G228) / G228</f>
        <v>-2.0185817924821759E-2</v>
      </c>
      <c r="N225" s="2">
        <f t="shared" ref="N225" si="1414" xml:space="preserve"> (N224 - H228) / H228</f>
        <v>0.43705540168396889</v>
      </c>
      <c r="O225" s="2">
        <f t="shared" ref="O225" si="1415" xml:space="preserve"> (O224 - I228) / I228</f>
        <v>0.15156173881605278</v>
      </c>
      <c r="P225" s="2"/>
      <c r="Q225" s="2"/>
      <c r="R225" s="2"/>
      <c r="S225" s="2"/>
      <c r="T225" s="2"/>
      <c r="U225" s="2"/>
      <c r="V225" s="5"/>
      <c r="W225" s="5"/>
      <c r="X225" s="5"/>
      <c r="Y225" s="6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6">
      <c r="A226" s="1">
        <v>221</v>
      </c>
      <c r="B226">
        <v>212805</v>
      </c>
      <c r="C226">
        <v>3</v>
      </c>
      <c r="D226" t="s">
        <v>14</v>
      </c>
      <c r="E226" t="s">
        <v>43</v>
      </c>
      <c r="F226">
        <v>637</v>
      </c>
      <c r="G226">
        <v>0.91627906976744189</v>
      </c>
      <c r="H226">
        <v>11907.906341249751</v>
      </c>
      <c r="I226">
        <v>1.6028988532387149</v>
      </c>
      <c r="J226" s="2"/>
      <c r="K226" s="2" t="s">
        <v>144</v>
      </c>
      <c r="L226" s="2">
        <f t="shared" ref="L226" si="1416">IF(L221&lt;=$L$1,1,0)</f>
        <v>1</v>
      </c>
      <c r="M226" s="2">
        <f t="shared" ref="M226" si="1417">IF(M221&lt;=$M$1,1,0)</f>
        <v>1</v>
      </c>
      <c r="N226" s="2">
        <f t="shared" ref="N226" si="1418">IF(N221&lt;=$N$1,1,0)</f>
        <v>0</v>
      </c>
      <c r="O226" s="2">
        <f t="shared" ref="O226" si="1419">IF(O221&lt;=$O$1,1,0)</f>
        <v>0</v>
      </c>
      <c r="P226" s="2"/>
      <c r="Q226" s="2"/>
      <c r="R226" s="2"/>
      <c r="S226" s="2"/>
      <c r="T226" s="2"/>
      <c r="U226" s="2"/>
      <c r="V226" s="5"/>
      <c r="W226" s="5"/>
      <c r="X226" s="5" t="s">
        <v>144</v>
      </c>
      <c r="Y226" s="5">
        <f t="shared" ref="Y226" ca="1" si="1420">IF(L221&lt;=$Y$1,1,0)</f>
        <v>1</v>
      </c>
      <c r="Z226" s="5">
        <f t="shared" ref="Z226" ca="1" si="1421">IF(M221&lt;=$Z$1,1,0)</f>
        <v>0</v>
      </c>
      <c r="AA226" s="5">
        <f t="shared" ref="AA226" ca="1" si="1422">IF(N221&lt;=$AA$1,1,0)</f>
        <v>0</v>
      </c>
      <c r="AB226" s="5">
        <f t="shared" ref="AB226" ca="1" si="1423">IF(O221&lt;=$AB$1,1,0)</f>
        <v>0</v>
      </c>
      <c r="AC226" s="5"/>
      <c r="AD226" s="5"/>
      <c r="AE226" s="5"/>
      <c r="AF226" s="5"/>
      <c r="AG226" s="5"/>
      <c r="AH226" s="5"/>
    </row>
    <row r="227" spans="1:34" ht="16">
      <c r="A227" s="1">
        <v>222</v>
      </c>
      <c r="B227">
        <v>212805</v>
      </c>
      <c r="C227">
        <v>2</v>
      </c>
      <c r="D227" t="s">
        <v>15</v>
      </c>
      <c r="E227" t="s">
        <v>43</v>
      </c>
      <c r="F227">
        <v>648</v>
      </c>
      <c r="G227">
        <v>0.88191330343796714</v>
      </c>
      <c r="H227">
        <v>11057.65990111242</v>
      </c>
      <c r="I227">
        <v>1.541929148368212</v>
      </c>
      <c r="J227" s="2"/>
      <c r="K227" s="2" t="s">
        <v>145</v>
      </c>
      <c r="L227" s="2">
        <f t="shared" ref="L227" si="1424">IF(L221&lt;=$L$2, 1, 0)</f>
        <v>1</v>
      </c>
      <c r="M227" s="2">
        <f t="shared" ref="M227" si="1425">IF(M221&lt;=$M$2, 1, 0)</f>
        <v>1</v>
      </c>
      <c r="N227" s="2">
        <f t="shared" ref="N227" si="1426">IF(N221&lt;=$N$2, 1, 0)</f>
        <v>0</v>
      </c>
      <c r="O227" s="2">
        <f t="shared" ref="O227" si="1427">IF(O221&lt;=$O$2, 1, 0)</f>
        <v>0</v>
      </c>
      <c r="P227" s="2"/>
      <c r="Q227" s="2" t="s">
        <v>148</v>
      </c>
      <c r="R227" s="2">
        <f t="shared" ref="R227" si="1428" xml:space="preserve"> L226+L227+L228</f>
        <v>3</v>
      </c>
      <c r="S227" s="2">
        <f t="shared" ref="S227" si="1429">M226+M227+M228</f>
        <v>3</v>
      </c>
      <c r="T227" s="2">
        <f t="shared" ref="T227" si="1430">N226+N227+N228</f>
        <v>0</v>
      </c>
      <c r="U227" s="2">
        <f t="shared" ref="U227" si="1431">O226+O227+O228</f>
        <v>0</v>
      </c>
      <c r="V227" s="5"/>
      <c r="W227" s="5"/>
      <c r="X227" s="5" t="s">
        <v>145</v>
      </c>
      <c r="Y227" s="5">
        <f t="shared" ref="Y227" ca="1" si="1432">IF(L221&lt;=$Y$2, 1, 0)</f>
        <v>1</v>
      </c>
      <c r="Z227" s="5">
        <f t="shared" ref="Z227" ca="1" si="1433">IF(M221&lt;=$Z$2, 1, 0)</f>
        <v>0</v>
      </c>
      <c r="AA227" s="5">
        <f t="shared" ref="AA227" ca="1" si="1434">IF(N221&lt;=$AA$2, 1, 0)</f>
        <v>0</v>
      </c>
      <c r="AB227" s="5">
        <f t="shared" ref="AB227" ca="1" si="1435">IF(O221&lt;=$AB$2, 1, 0)</f>
        <v>0</v>
      </c>
      <c r="AC227" s="5"/>
      <c r="AD227" s="5" t="s">
        <v>148</v>
      </c>
      <c r="AE227" s="5">
        <f t="shared" ref="AE227" ca="1" si="1436" xml:space="preserve"> Y226+Y227+Y228</f>
        <v>3</v>
      </c>
      <c r="AF227" s="5">
        <f t="shared" ref="AF227" ca="1" si="1437">Z226+Z227+Z228</f>
        <v>0</v>
      </c>
      <c r="AG227" s="5">
        <f t="shared" ref="AG227" ca="1" si="1438">AA226+AA227+AA228</f>
        <v>0</v>
      </c>
      <c r="AH227" s="5">
        <f t="shared" ref="AH227" ca="1" si="1439">AB226+AB227+AB228</f>
        <v>0</v>
      </c>
    </row>
    <row r="228" spans="1:34" ht="16">
      <c r="A228" s="1">
        <v>223</v>
      </c>
      <c r="B228">
        <v>212805</v>
      </c>
      <c r="C228">
        <v>1</v>
      </c>
      <c r="D228" t="s">
        <v>16</v>
      </c>
      <c r="E228" t="s">
        <v>43</v>
      </c>
      <c r="F228">
        <v>670</v>
      </c>
      <c r="G228">
        <v>0.90923824959481359</v>
      </c>
      <c r="H228">
        <v>10610.470193245919</v>
      </c>
      <c r="I228">
        <v>1.496147726207713</v>
      </c>
      <c r="J228" s="2"/>
      <c r="K228" s="2" t="s">
        <v>146</v>
      </c>
      <c r="L228" s="2">
        <f t="shared" ref="L228" si="1440">IF(L225&lt;=$L$1, 1,0)</f>
        <v>1</v>
      </c>
      <c r="M228" s="2">
        <f t="shared" ref="M228" si="1441">IF(M225&lt;=$M$1, 1,0)</f>
        <v>1</v>
      </c>
      <c r="N228" s="2">
        <f t="shared" ref="N228" si="1442">IF(N225&lt;=$N$1, 1,0)</f>
        <v>0</v>
      </c>
      <c r="O228" s="2">
        <f t="shared" ref="O228" si="1443">IF(O225&lt;=$O$1, 1,0)</f>
        <v>0</v>
      </c>
      <c r="P228" s="2"/>
      <c r="Q228" s="2" t="s">
        <v>147</v>
      </c>
      <c r="R228" s="2"/>
      <c r="S228" s="2"/>
      <c r="T228" s="2"/>
      <c r="U228" s="2">
        <f t="shared" ref="U228" si="1444">R227+S227+T227+U227</f>
        <v>6</v>
      </c>
      <c r="V228" s="5"/>
      <c r="W228" s="5"/>
      <c r="X228" s="5" t="s">
        <v>146</v>
      </c>
      <c r="Y228" s="5">
        <f t="shared" ref="Y228" ca="1" si="1445">IF(L225&lt;=$Y$1, 1,0)</f>
        <v>1</v>
      </c>
      <c r="Z228" s="5">
        <f t="shared" ref="Z228" ca="1" si="1446">IF(M225&lt;=$Z$1, 1,0)</f>
        <v>0</v>
      </c>
      <c r="AA228" s="5">
        <f t="shared" ref="AA228" ca="1" si="1447">IF(N225&lt;=$AA$1, 1,0)</f>
        <v>0</v>
      </c>
      <c r="AB228" s="5">
        <f t="shared" ref="AB228" ca="1" si="1448">IF(O225&lt;=$AB$1, 1,0)</f>
        <v>0</v>
      </c>
      <c r="AC228" s="5"/>
      <c r="AD228" s="5" t="s">
        <v>147</v>
      </c>
      <c r="AE228" s="5"/>
      <c r="AF228" s="5"/>
      <c r="AG228" s="5"/>
      <c r="AH228" s="5">
        <f t="shared" ref="AH228" ca="1" si="1449">AE227+AF227+AG227+AH227</f>
        <v>3</v>
      </c>
    </row>
    <row r="229" spans="1:34" ht="16">
      <c r="A229" s="1">
        <v>224</v>
      </c>
      <c r="B229">
        <v>212832</v>
      </c>
      <c r="C229">
        <v>8</v>
      </c>
      <c r="D229" t="s">
        <v>8</v>
      </c>
      <c r="E229" t="s">
        <v>44</v>
      </c>
      <c r="F229">
        <v>240</v>
      </c>
      <c r="G229">
        <v>0.78238341968911918</v>
      </c>
      <c r="H229">
        <v>15874.77719866714</v>
      </c>
      <c r="I229">
        <v>0.52106997616042627</v>
      </c>
      <c r="J229" s="2"/>
      <c r="K229" s="2" t="s">
        <v>97</v>
      </c>
      <c r="L229" s="3">
        <f t="shared" ref="L229" si="1450" xml:space="preserve"> (F229 - F236) / F236</f>
        <v>-0.04</v>
      </c>
      <c r="M229" s="3">
        <f t="shared" ref="M229" si="1451" xml:space="preserve"> (G229 - G236) / G236</f>
        <v>1.4653497409326378E-2</v>
      </c>
      <c r="N229" s="3">
        <f t="shared" ref="N229" si="1452" xml:space="preserve"> (H229 - H236) / H236</f>
        <v>0.13819344316448012</v>
      </c>
      <c r="O229" s="3">
        <f t="shared" ref="O229" si="1453" xml:space="preserve"> (I229 - I236) / I236</f>
        <v>0.33047695121445952</v>
      </c>
      <c r="P229" s="2"/>
      <c r="Q229" s="2"/>
      <c r="R229" s="2"/>
      <c r="S229" s="2"/>
      <c r="T229" s="2"/>
      <c r="U229" s="2"/>
      <c r="V229" s="5"/>
      <c r="W229" s="5"/>
      <c r="X229" s="5"/>
      <c r="Y229" s="6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6">
      <c r="A230" s="1">
        <v>225</v>
      </c>
      <c r="B230">
        <v>212832</v>
      </c>
      <c r="C230">
        <v>7</v>
      </c>
      <c r="D230" t="s">
        <v>10</v>
      </c>
      <c r="E230" t="s">
        <v>44</v>
      </c>
      <c r="F230">
        <v>276</v>
      </c>
      <c r="G230">
        <v>0.81502890173410403</v>
      </c>
      <c r="H230">
        <v>14475.912680152151</v>
      </c>
      <c r="I230">
        <v>0.6809242609636289</v>
      </c>
      <c r="J230" s="2"/>
      <c r="K230" s="2" t="s">
        <v>96</v>
      </c>
      <c r="L230" s="2">
        <f t="shared" ref="L230" si="1454" xml:space="preserve"> SLOPE(F229:F236, $C229:$C236)</f>
        <v>5.0357142857142856</v>
      </c>
      <c r="M230" s="2">
        <f t="shared" ref="M230" si="1455" xml:space="preserve"> SLOPE(G229:G236, $C229:$C236)</f>
        <v>5.0097936479870176E-3</v>
      </c>
      <c r="N230" s="2">
        <f t="shared" ref="N230" si="1456" xml:space="preserve"> SLOPE(H229:H236, $C229:$C236)</f>
        <v>228.00775574712796</v>
      </c>
      <c r="O230" s="2">
        <f t="shared" ref="O230" si="1457" xml:space="preserve"> SLOPE(I229:I236, $C229:$C236)</f>
        <v>3.2304404162654711E-2</v>
      </c>
      <c r="P230" s="2"/>
      <c r="Q230" s="2"/>
      <c r="R230" s="2"/>
      <c r="S230" s="2"/>
      <c r="T230" s="2"/>
      <c r="U230" s="2"/>
      <c r="V230" s="5"/>
      <c r="W230" s="5"/>
      <c r="X230" s="5"/>
      <c r="Y230" s="6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6">
      <c r="A231" s="1">
        <v>226</v>
      </c>
      <c r="B231">
        <v>212832</v>
      </c>
      <c r="C231">
        <v>6</v>
      </c>
      <c r="D231" t="s">
        <v>11</v>
      </c>
      <c r="E231" t="s">
        <v>44</v>
      </c>
      <c r="F231">
        <v>266</v>
      </c>
      <c r="G231">
        <v>0.83870967741935487</v>
      </c>
      <c r="H231">
        <v>14531.316406851511</v>
      </c>
      <c r="I231">
        <v>0.66090245879492027</v>
      </c>
      <c r="J231" s="2"/>
      <c r="K231" s="2" t="s">
        <v>98</v>
      </c>
      <c r="L231" s="2">
        <f t="shared" ref="L231" si="1458" xml:space="preserve"> INTERCEPT(F229:F236,$C229:$C236)</f>
        <v>216.46428571428572</v>
      </c>
      <c r="M231" s="2">
        <f t="shared" ref="M231" si="1459" xml:space="preserve"> INTERCEPT(G229:G236,$C229:$C236)</f>
        <v>0.77754825489750579</v>
      </c>
      <c r="N231" s="2">
        <f t="shared" ref="N231" si="1460" xml:space="preserve"> INTERCEPT(H229:H236,$C229:$C236)</f>
        <v>13372.250655130903</v>
      </c>
      <c r="O231" s="2">
        <f t="shared" ref="O231" si="1461" xml:space="preserve"> INTERCEPT(I229:I236,$C229:$C236)</f>
        <v>0.3955193759979424</v>
      </c>
      <c r="P231" s="2"/>
      <c r="Q231" s="2"/>
      <c r="R231" s="2"/>
      <c r="S231" s="2"/>
      <c r="T231" s="2"/>
      <c r="U231" s="2"/>
      <c r="V231" s="5"/>
      <c r="W231" s="5"/>
      <c r="X231" s="5"/>
      <c r="Y231" s="6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6">
      <c r="A232" s="1">
        <v>227</v>
      </c>
      <c r="B232">
        <v>212832</v>
      </c>
      <c r="C232">
        <v>5</v>
      </c>
      <c r="D232" t="s">
        <v>12</v>
      </c>
      <c r="E232" t="s">
        <v>44</v>
      </c>
      <c r="F232">
        <v>225</v>
      </c>
      <c r="G232">
        <v>0.84246575342465757</v>
      </c>
      <c r="H232">
        <v>14616.226683303779</v>
      </c>
      <c r="I232">
        <v>0.61565910999160367</v>
      </c>
      <c r="J232" s="2"/>
      <c r="K232" s="2" t="s">
        <v>114</v>
      </c>
      <c r="L232" s="2">
        <f t="shared" ref="L232" si="1462" xml:space="preserve"> L231 + (11*L230)</f>
        <v>271.85714285714289</v>
      </c>
      <c r="M232" s="2">
        <f t="shared" ref="M232" si="1463" xml:space="preserve"> M231 + (11*M230)</f>
        <v>0.83265598502536298</v>
      </c>
      <c r="N232" s="2">
        <f t="shared" ref="N232" si="1464" xml:space="preserve"> N231 + (11*N230)</f>
        <v>15880.335968349311</v>
      </c>
      <c r="O232" s="2">
        <f t="shared" ref="O232" si="1465" xml:space="preserve"> O231 + (11*O230)</f>
        <v>0.75086782178714429</v>
      </c>
      <c r="P232" s="2"/>
      <c r="Q232" s="2"/>
      <c r="R232" s="2"/>
      <c r="S232" s="2"/>
      <c r="T232" s="2"/>
      <c r="U232" s="2"/>
      <c r="V232" s="5"/>
      <c r="W232" s="5"/>
      <c r="X232" s="5"/>
      <c r="Y232" s="6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6">
      <c r="A233" s="1">
        <v>228</v>
      </c>
      <c r="B233">
        <v>212832</v>
      </c>
      <c r="C233">
        <v>4</v>
      </c>
      <c r="D233" t="s">
        <v>13</v>
      </c>
      <c r="E233" t="s">
        <v>44</v>
      </c>
      <c r="F233">
        <v>240</v>
      </c>
      <c r="G233">
        <v>0.80281690140845074</v>
      </c>
      <c r="H233">
        <v>14012.504623399411</v>
      </c>
      <c r="I233">
        <v>0.52066596549332023</v>
      </c>
      <c r="J233" s="2"/>
      <c r="K233" s="2" t="s">
        <v>99</v>
      </c>
      <c r="L233" s="2">
        <f t="shared" ref="L233" si="1466" xml:space="preserve"> (L232 - F236) / F236</f>
        <v>8.7428571428571564E-2</v>
      </c>
      <c r="M233" s="2">
        <f t="shared" ref="M233" si="1467" xml:space="preserve"> (M232 - G236) / G236</f>
        <v>7.9850730579767548E-2</v>
      </c>
      <c r="N233" s="2">
        <f t="shared" ref="N233" si="1468" xml:space="preserve"> (N232 - H236) / H236</f>
        <v>0.13859199711740364</v>
      </c>
      <c r="O233" s="2">
        <f t="shared" ref="O233" si="1469" xml:space="preserve"> (O232 - I236) / I236</f>
        <v>0.91723257144416126</v>
      </c>
      <c r="P233" s="2"/>
      <c r="Q233" s="2"/>
      <c r="R233" s="2"/>
      <c r="S233" s="2"/>
      <c r="T233" s="2"/>
      <c r="U233" s="2"/>
      <c r="V233" s="5"/>
      <c r="W233" s="5"/>
      <c r="X233" s="5"/>
      <c r="Y233" s="6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6">
      <c r="A234" s="1">
        <v>229</v>
      </c>
      <c r="B234">
        <v>212832</v>
      </c>
      <c r="C234">
        <v>3</v>
      </c>
      <c r="D234" t="s">
        <v>14</v>
      </c>
      <c r="E234" t="s">
        <v>44</v>
      </c>
      <c r="F234">
        <v>205</v>
      </c>
      <c r="G234">
        <v>0.72602739726027399</v>
      </c>
      <c r="H234">
        <v>13862.200845253141</v>
      </c>
      <c r="I234">
        <v>0.50325010194046682</v>
      </c>
      <c r="J234" s="2"/>
      <c r="K234" s="2" t="s">
        <v>144</v>
      </c>
      <c r="L234" s="2">
        <f t="shared" ref="L234" si="1470">IF(L229&lt;=$L$1,1,0)</f>
        <v>1</v>
      </c>
      <c r="M234" s="2">
        <f t="shared" ref="M234" si="1471">IF(M229&lt;=$M$1,1,0)</f>
        <v>1</v>
      </c>
      <c r="N234" s="2">
        <f t="shared" ref="N234" si="1472">IF(N229&lt;=$N$1,1,0)</f>
        <v>0</v>
      </c>
      <c r="O234" s="2">
        <f t="shared" ref="O234" si="1473">IF(O229&lt;=$O$1,1,0)</f>
        <v>0</v>
      </c>
      <c r="P234" s="2"/>
      <c r="Q234" s="2"/>
      <c r="R234" s="2"/>
      <c r="S234" s="2"/>
      <c r="T234" s="2"/>
      <c r="U234" s="2"/>
      <c r="V234" s="5"/>
      <c r="W234" s="5"/>
      <c r="X234" s="5" t="s">
        <v>144</v>
      </c>
      <c r="Y234" s="5">
        <f t="shared" ref="Y234" ca="1" si="1474">IF(L229&lt;=$Y$1,1,0)</f>
        <v>0</v>
      </c>
      <c r="Z234" s="5">
        <f t="shared" ref="Z234" ca="1" si="1475">IF(M229&lt;=$Z$1,1,0)</f>
        <v>0</v>
      </c>
      <c r="AA234" s="5">
        <f t="shared" ref="AA234" ca="1" si="1476">IF(N229&lt;=$AA$1,1,0)</f>
        <v>0</v>
      </c>
      <c r="AB234" s="5">
        <f t="shared" ref="AB234" ca="1" si="1477">IF(O229&lt;=$AB$1,1,0)</f>
        <v>0</v>
      </c>
      <c r="AC234" s="5"/>
      <c r="AD234" s="5"/>
      <c r="AE234" s="5"/>
      <c r="AF234" s="5"/>
      <c r="AG234" s="5"/>
      <c r="AH234" s="5"/>
    </row>
    <row r="235" spans="1:34" ht="16">
      <c r="A235" s="1">
        <v>230</v>
      </c>
      <c r="B235">
        <v>212832</v>
      </c>
      <c r="C235">
        <v>2</v>
      </c>
      <c r="D235" t="s">
        <v>15</v>
      </c>
      <c r="E235" t="s">
        <v>44</v>
      </c>
      <c r="F235">
        <v>211</v>
      </c>
      <c r="G235">
        <v>0.82222222222222219</v>
      </c>
      <c r="H235">
        <v>13866.00050942272</v>
      </c>
      <c r="I235">
        <v>0.43300019406171159</v>
      </c>
      <c r="J235" s="2"/>
      <c r="K235" s="2" t="s">
        <v>145</v>
      </c>
      <c r="L235" s="2">
        <f t="shared" ref="L235" si="1478">IF(L229&lt;=$L$2, 1, 0)</f>
        <v>1</v>
      </c>
      <c r="M235" s="2">
        <f t="shared" ref="M235" si="1479">IF(M229&lt;=$M$2, 1, 0)</f>
        <v>1</v>
      </c>
      <c r="N235" s="2">
        <f t="shared" ref="N235" si="1480">IF(N229&lt;=$N$2, 1, 0)</f>
        <v>0</v>
      </c>
      <c r="O235" s="2">
        <f t="shared" ref="O235" si="1481">IF(O229&lt;=$O$2, 1, 0)</f>
        <v>0</v>
      </c>
      <c r="P235" s="2"/>
      <c r="Q235" s="2" t="s">
        <v>148</v>
      </c>
      <c r="R235" s="2">
        <f t="shared" ref="R235" si="1482" xml:space="preserve"> L234+L235+L236</f>
        <v>3</v>
      </c>
      <c r="S235" s="2">
        <f t="shared" ref="S235" si="1483">M234+M235+M236</f>
        <v>3</v>
      </c>
      <c r="T235" s="2">
        <f t="shared" ref="T235" si="1484">N234+N235+N236</f>
        <v>0</v>
      </c>
      <c r="U235" s="2">
        <f t="shared" ref="U235" si="1485">O234+O235+O236</f>
        <v>0</v>
      </c>
      <c r="V235" s="5"/>
      <c r="W235" s="5"/>
      <c r="X235" s="5" t="s">
        <v>145</v>
      </c>
      <c r="Y235" s="5">
        <f t="shared" ref="Y235" ca="1" si="1486">IF(L229&lt;=$Y$2, 1, 0)</f>
        <v>0</v>
      </c>
      <c r="Z235" s="5">
        <f t="shared" ref="Z235" ca="1" si="1487">IF(M229&lt;=$Z$2, 1, 0)</f>
        <v>0</v>
      </c>
      <c r="AA235" s="5">
        <f t="shared" ref="AA235" ca="1" si="1488">IF(N229&lt;=$AA$2, 1, 0)</f>
        <v>0</v>
      </c>
      <c r="AB235" s="5">
        <f t="shared" ref="AB235" ca="1" si="1489">IF(O229&lt;=$AB$2, 1, 0)</f>
        <v>0</v>
      </c>
      <c r="AC235" s="5"/>
      <c r="AD235" s="5" t="s">
        <v>148</v>
      </c>
      <c r="AE235" s="5">
        <f t="shared" ref="AE235" ca="1" si="1490" xml:space="preserve"> Y234+Y235+Y236</f>
        <v>0</v>
      </c>
      <c r="AF235" s="5">
        <f t="shared" ref="AF235" ca="1" si="1491">Z234+Z235+Z236</f>
        <v>0</v>
      </c>
      <c r="AG235" s="5">
        <f t="shared" ref="AG235" ca="1" si="1492">AA234+AA235+AA236</f>
        <v>0</v>
      </c>
      <c r="AH235" s="5">
        <f t="shared" ref="AH235" ca="1" si="1493">AB234+AB235+AB236</f>
        <v>0</v>
      </c>
    </row>
    <row r="236" spans="1:34" ht="16">
      <c r="A236" s="1">
        <v>231</v>
      </c>
      <c r="B236">
        <v>212832</v>
      </c>
      <c r="C236">
        <v>1</v>
      </c>
      <c r="D236" t="s">
        <v>16</v>
      </c>
      <c r="E236" t="s">
        <v>44</v>
      </c>
      <c r="F236">
        <v>250</v>
      </c>
      <c r="G236">
        <v>0.77108433734939763</v>
      </c>
      <c r="H236">
        <v>13947.34550089398</v>
      </c>
      <c r="I236">
        <v>0.3916414904330312</v>
      </c>
      <c r="J236" s="2"/>
      <c r="K236" s="2" t="s">
        <v>146</v>
      </c>
      <c r="L236" s="2">
        <f t="shared" ref="L236" si="1494">IF(L233&lt;=$L$1, 1,0)</f>
        <v>1</v>
      </c>
      <c r="M236" s="2">
        <f t="shared" ref="M236" si="1495">IF(M233&lt;=$M$1, 1,0)</f>
        <v>1</v>
      </c>
      <c r="N236" s="2">
        <f t="shared" ref="N236" si="1496">IF(N233&lt;=$N$1, 1,0)</f>
        <v>0</v>
      </c>
      <c r="O236" s="2">
        <f t="shared" ref="O236" si="1497">IF(O233&lt;=$O$1, 1,0)</f>
        <v>0</v>
      </c>
      <c r="P236" s="2"/>
      <c r="Q236" s="2" t="s">
        <v>147</v>
      </c>
      <c r="R236" s="2"/>
      <c r="S236" s="2"/>
      <c r="T236" s="2"/>
      <c r="U236" s="2">
        <f t="shared" ref="U236" si="1498">R235+S235+T235+U235</f>
        <v>6</v>
      </c>
      <c r="V236" s="5"/>
      <c r="W236" s="5"/>
      <c r="X236" s="5" t="s">
        <v>146</v>
      </c>
      <c r="Y236" s="5">
        <f t="shared" ref="Y236" ca="1" si="1499">IF(L233&lt;=$Y$1, 1,0)</f>
        <v>0</v>
      </c>
      <c r="Z236" s="5">
        <f t="shared" ref="Z236" ca="1" si="1500">IF(M233&lt;=$Z$1, 1,0)</f>
        <v>0</v>
      </c>
      <c r="AA236" s="5">
        <f t="shared" ref="AA236" ca="1" si="1501">IF(N233&lt;=$AA$1, 1,0)</f>
        <v>0</v>
      </c>
      <c r="AB236" s="5">
        <f t="shared" ref="AB236" ca="1" si="1502">IF(O233&lt;=$AB$1, 1,0)</f>
        <v>0</v>
      </c>
      <c r="AC236" s="5"/>
      <c r="AD236" s="5" t="s">
        <v>147</v>
      </c>
      <c r="AE236" s="5"/>
      <c r="AF236" s="5"/>
      <c r="AG236" s="5"/>
      <c r="AH236" s="5">
        <f t="shared" ref="AH236" ca="1" si="1503">AE235+AF235+AG235+AH235</f>
        <v>0</v>
      </c>
    </row>
    <row r="237" spans="1:34" ht="16">
      <c r="A237" s="1">
        <v>232</v>
      </c>
      <c r="B237">
        <v>212911</v>
      </c>
      <c r="C237">
        <v>8</v>
      </c>
      <c r="D237" t="s">
        <v>8</v>
      </c>
      <c r="E237" t="s">
        <v>45</v>
      </c>
      <c r="F237">
        <v>363</v>
      </c>
      <c r="G237">
        <v>0.96358543417366949</v>
      </c>
      <c r="H237">
        <v>36424.129319561027</v>
      </c>
      <c r="I237">
        <v>4.8901214294657436</v>
      </c>
      <c r="J237" s="2"/>
      <c r="K237" s="2" t="s">
        <v>97</v>
      </c>
      <c r="L237" s="3">
        <f t="shared" ref="L237" si="1504" xml:space="preserve"> (F237 - F244) / F244</f>
        <v>0.1238390092879257</v>
      </c>
      <c r="M237" s="3">
        <f t="shared" ref="M237" si="1505" xml:space="preserve"> (G237 - G244) / G244</f>
        <v>-6.6742746481308242E-3</v>
      </c>
      <c r="N237" s="3">
        <f t="shared" ref="N237" si="1506" xml:space="preserve"> (H237 - H244) / H244</f>
        <v>0.65576365293921535</v>
      </c>
      <c r="O237" s="3">
        <f t="shared" ref="O237" si="1507" xml:space="preserve"> (I237 - I244) / I244</f>
        <v>0.10357410527335573</v>
      </c>
      <c r="P237" s="2"/>
      <c r="Q237" s="2"/>
      <c r="R237" s="2"/>
      <c r="S237" s="2"/>
      <c r="T237" s="2"/>
      <c r="U237" s="2"/>
      <c r="V237" s="5"/>
      <c r="W237" s="5"/>
      <c r="X237" s="5"/>
      <c r="Y237" s="6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6">
      <c r="A238" s="1">
        <v>233</v>
      </c>
      <c r="B238">
        <v>212911</v>
      </c>
      <c r="C238">
        <v>7</v>
      </c>
      <c r="D238" t="s">
        <v>10</v>
      </c>
      <c r="E238" t="s">
        <v>45</v>
      </c>
      <c r="F238">
        <v>357</v>
      </c>
      <c r="G238">
        <v>0.96848137535816614</v>
      </c>
      <c r="H238">
        <v>31214.255589569391</v>
      </c>
      <c r="I238">
        <v>4.9731765311523226</v>
      </c>
      <c r="J238" s="2"/>
      <c r="K238" s="2" t="s">
        <v>96</v>
      </c>
      <c r="L238" s="2">
        <f t="shared" ref="L238" si="1508" xml:space="preserve"> SLOPE(F237:F244, $C237:$C244)</f>
        <v>5.3690476190476186</v>
      </c>
      <c r="M238" s="2">
        <f t="shared" ref="M238" si="1509" xml:space="preserve"> SLOPE(G237:G244, $C237:$C244)</f>
        <v>-1.1609265577033729E-3</v>
      </c>
      <c r="N238" s="2">
        <f t="shared" ref="N238" si="1510" xml:space="preserve"> SLOPE(H237:H244, $C237:$C244)</f>
        <v>1912.7037546639378</v>
      </c>
      <c r="O238" s="2">
        <f t="shared" ref="O238" si="1511" xml:space="preserve"> SLOPE(I237:I244, $C237:$C244)</f>
        <v>3.0861958472588286E-2</v>
      </c>
      <c r="P238" s="2"/>
      <c r="Q238" s="2"/>
      <c r="R238" s="2"/>
      <c r="S238" s="2"/>
      <c r="T238" s="2"/>
      <c r="U238" s="2"/>
      <c r="V238" s="5"/>
      <c r="W238" s="5"/>
      <c r="X238" s="5"/>
      <c r="Y238" s="6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6">
      <c r="A239" s="1">
        <v>234</v>
      </c>
      <c r="B239">
        <v>212911</v>
      </c>
      <c r="C239">
        <v>6</v>
      </c>
      <c r="D239" t="s">
        <v>11</v>
      </c>
      <c r="E239" t="s">
        <v>45</v>
      </c>
      <c r="F239">
        <v>349</v>
      </c>
      <c r="G239">
        <v>0.96848137535816614</v>
      </c>
      <c r="H239">
        <v>30411.427203710758</v>
      </c>
      <c r="I239">
        <v>4.7096951075935918</v>
      </c>
      <c r="J239" s="2"/>
      <c r="K239" s="2" t="s">
        <v>98</v>
      </c>
      <c r="L239" s="2">
        <f t="shared" ref="L239" si="1512" xml:space="preserve"> INTERCEPT(F237:F244,$C237:$C244)</f>
        <v>320.21428571428572</v>
      </c>
      <c r="M239" s="2">
        <f t="shared" ref="M239" si="1513" xml:space="preserve"> INTERCEPT(G237:G244,$C237:$C244)</f>
        <v>0.97524237891972654</v>
      </c>
      <c r="N239" s="2">
        <f t="shared" ref="N239" si="1514" xml:space="preserve"> INTERCEPT(H237:H244,$C237:$C244)</f>
        <v>19314.377844856201</v>
      </c>
      <c r="O239" s="2">
        <f t="shared" ref="O239" si="1515" xml:space="preserve"> INTERCEPT(I237:I244,$C237:$C244)</f>
        <v>4.7056746919564043</v>
      </c>
      <c r="P239" s="2"/>
      <c r="Q239" s="2"/>
      <c r="R239" s="2"/>
      <c r="S239" s="2"/>
      <c r="T239" s="2"/>
      <c r="U239" s="2"/>
      <c r="V239" s="5"/>
      <c r="W239" s="5"/>
      <c r="X239" s="5"/>
      <c r="Y239" s="6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6">
      <c r="A240" s="1">
        <v>235</v>
      </c>
      <c r="B240">
        <v>212911</v>
      </c>
      <c r="C240">
        <v>5</v>
      </c>
      <c r="D240" t="s">
        <v>12</v>
      </c>
      <c r="E240" t="s">
        <v>45</v>
      </c>
      <c r="F240">
        <v>349</v>
      </c>
      <c r="G240">
        <v>0.97109826589595372</v>
      </c>
      <c r="H240">
        <v>30021.812794814388</v>
      </c>
      <c r="I240">
        <v>4.7950967405803224</v>
      </c>
      <c r="J240" s="2"/>
      <c r="K240" s="2" t="s">
        <v>115</v>
      </c>
      <c r="L240" s="2">
        <f t="shared" ref="L240" si="1516" xml:space="preserve"> L239 + (11*L238)</f>
        <v>379.27380952380952</v>
      </c>
      <c r="M240" s="2">
        <f t="shared" ref="M240" si="1517" xml:space="preserve"> M239 + (11*M238)</f>
        <v>0.96247218678498947</v>
      </c>
      <c r="N240" s="2">
        <f t="shared" ref="N240" si="1518" xml:space="preserve"> N239 + (11*N238)</f>
        <v>40354.119146159515</v>
      </c>
      <c r="O240" s="2">
        <f t="shared" ref="O240" si="1519" xml:space="preserve"> O239 + (11*O238)</f>
        <v>5.0451562351548755</v>
      </c>
      <c r="P240" s="2"/>
      <c r="Q240" s="2"/>
      <c r="R240" s="2"/>
      <c r="S240" s="2"/>
      <c r="T240" s="2"/>
      <c r="U240" s="2"/>
      <c r="V240" s="5"/>
      <c r="W240" s="5"/>
      <c r="X240" s="5"/>
      <c r="Y240" s="6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6">
      <c r="A241" s="1">
        <v>236</v>
      </c>
      <c r="B241">
        <v>212911</v>
      </c>
      <c r="C241">
        <v>4</v>
      </c>
      <c r="D241" t="s">
        <v>13</v>
      </c>
      <c r="E241" t="s">
        <v>45</v>
      </c>
      <c r="F241">
        <v>346</v>
      </c>
      <c r="G241">
        <v>0.97041420118343191</v>
      </c>
      <c r="H241">
        <v>25004.235367328351</v>
      </c>
      <c r="I241">
        <v>5.0056774791399636</v>
      </c>
      <c r="J241" s="2"/>
      <c r="K241" s="2" t="s">
        <v>99</v>
      </c>
      <c r="L241" s="2">
        <f t="shared" ref="L241" si="1520" xml:space="preserve"> (L240 - F244) / F244</f>
        <v>0.17422232050715022</v>
      </c>
      <c r="M241" s="2">
        <f t="shared" ref="M241" si="1521" xml:space="preserve"> (M240 - G244) / G244</f>
        <v>-7.8218815241157796E-3</v>
      </c>
      <c r="N241" s="2">
        <f t="shared" ref="N241" si="1522" xml:space="preserve"> (N240 - H244) / H244</f>
        <v>0.83441265383127261</v>
      </c>
      <c r="O241" s="2">
        <f t="shared" ref="O241" si="1523" xml:space="preserve"> (O240 - I244) / I244</f>
        <v>0.13856145670059924</v>
      </c>
      <c r="P241" s="2"/>
      <c r="Q241" s="2"/>
      <c r="R241" s="2"/>
      <c r="S241" s="2"/>
      <c r="T241" s="2"/>
      <c r="U241" s="2"/>
      <c r="V241" s="5"/>
      <c r="W241" s="5"/>
      <c r="X241" s="5"/>
      <c r="Y241" s="6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6">
      <c r="A242" s="1">
        <v>237</v>
      </c>
      <c r="B242">
        <v>212911</v>
      </c>
      <c r="C242">
        <v>3</v>
      </c>
      <c r="D242" t="s">
        <v>14</v>
      </c>
      <c r="E242" t="s">
        <v>45</v>
      </c>
      <c r="F242">
        <v>338</v>
      </c>
      <c r="G242">
        <v>0.96969696969696972</v>
      </c>
      <c r="H242">
        <v>24427.16753343138</v>
      </c>
      <c r="I242">
        <v>5.17640276114256</v>
      </c>
      <c r="J242" s="2"/>
      <c r="K242" s="2" t="s">
        <v>144</v>
      </c>
      <c r="L242" s="2">
        <f t="shared" ref="L242" si="1524">IF(L237&lt;=$L$1,1,0)</f>
        <v>1</v>
      </c>
      <c r="M242" s="2">
        <f t="shared" ref="M242" si="1525">IF(M237&lt;=$M$1,1,0)</f>
        <v>1</v>
      </c>
      <c r="N242" s="2">
        <f t="shared" ref="N242" si="1526">IF(N237&lt;=$N$1,1,0)</f>
        <v>0</v>
      </c>
      <c r="O242" s="2">
        <f t="shared" ref="O242" si="1527">IF(O237&lt;=$O$1,1,0)</f>
        <v>0</v>
      </c>
      <c r="P242" s="2"/>
      <c r="Q242" s="2"/>
      <c r="R242" s="2"/>
      <c r="S242" s="2"/>
      <c r="T242" s="2"/>
      <c r="U242" s="2"/>
      <c r="V242" s="5"/>
      <c r="W242" s="5"/>
      <c r="X242" s="5" t="s">
        <v>144</v>
      </c>
      <c r="Y242" s="5">
        <f t="shared" ref="Y242" ca="1" si="1528">IF(L237&lt;=$Y$1,1,0)</f>
        <v>0</v>
      </c>
      <c r="Z242" s="5">
        <f t="shared" ref="Z242" ca="1" si="1529">IF(M237&lt;=$Z$1,1,0)</f>
        <v>0</v>
      </c>
      <c r="AA242" s="5">
        <f t="shared" ref="AA242" ca="1" si="1530">IF(N237&lt;=$AA$1,1,0)</f>
        <v>0</v>
      </c>
      <c r="AB242" s="5">
        <f t="shared" ref="AB242" ca="1" si="1531">IF(O237&lt;=$AB$1,1,0)</f>
        <v>0</v>
      </c>
      <c r="AC242" s="5"/>
      <c r="AD242" s="5"/>
      <c r="AE242" s="5"/>
      <c r="AF242" s="5"/>
      <c r="AG242" s="5"/>
      <c r="AH242" s="5"/>
    </row>
    <row r="243" spans="1:34" ht="16">
      <c r="A243" s="1">
        <v>238</v>
      </c>
      <c r="B243">
        <v>212911</v>
      </c>
      <c r="C243">
        <v>2</v>
      </c>
      <c r="D243" t="s">
        <v>15</v>
      </c>
      <c r="E243" t="s">
        <v>45</v>
      </c>
      <c r="F243">
        <v>330</v>
      </c>
      <c r="G243">
        <v>0.97832817337461297</v>
      </c>
      <c r="H243">
        <v>23870.943298512451</v>
      </c>
      <c r="I243">
        <v>4.7750907450057092</v>
      </c>
      <c r="J243" s="2"/>
      <c r="K243" s="2" t="s">
        <v>145</v>
      </c>
      <c r="L243" s="2">
        <f t="shared" ref="L243" si="1532">IF(L237&lt;=$L$2, 1, 0)</f>
        <v>1</v>
      </c>
      <c r="M243" s="2">
        <f t="shared" ref="M243" si="1533">IF(M237&lt;=$M$2, 1, 0)</f>
        <v>1</v>
      </c>
      <c r="N243" s="2">
        <f t="shared" ref="N243" si="1534">IF(N237&lt;=$N$2, 1, 0)</f>
        <v>0</v>
      </c>
      <c r="O243" s="2">
        <f t="shared" ref="O243" si="1535">IF(O237&lt;=$O$2, 1, 0)</f>
        <v>0</v>
      </c>
      <c r="P243" s="2"/>
      <c r="Q243" s="2" t="s">
        <v>148</v>
      </c>
      <c r="R243" s="2">
        <f t="shared" ref="R243" si="1536" xml:space="preserve"> L242+L243+L244</f>
        <v>2</v>
      </c>
      <c r="S243" s="2">
        <f t="shared" ref="S243" si="1537">M242+M243+M244</f>
        <v>3</v>
      </c>
      <c r="T243" s="2">
        <f t="shared" ref="T243" si="1538">N242+N243+N244</f>
        <v>0</v>
      </c>
      <c r="U243" s="2">
        <f t="shared" ref="U243" si="1539">O242+O243+O244</f>
        <v>0</v>
      </c>
      <c r="V243" s="5"/>
      <c r="W243" s="5"/>
      <c r="X243" s="5" t="s">
        <v>145</v>
      </c>
      <c r="Y243" s="5">
        <f t="shared" ref="Y243" ca="1" si="1540">IF(L237&lt;=$Y$2, 1, 0)</f>
        <v>0</v>
      </c>
      <c r="Z243" s="5">
        <f t="shared" ref="Z243" ca="1" si="1541">IF(M237&lt;=$Z$2, 1, 0)</f>
        <v>0</v>
      </c>
      <c r="AA243" s="5">
        <f t="shared" ref="AA243" ca="1" si="1542">IF(N237&lt;=$AA$2, 1, 0)</f>
        <v>0</v>
      </c>
      <c r="AB243" s="5">
        <f t="shared" ref="AB243" ca="1" si="1543">IF(O237&lt;=$AB$2, 1, 0)</f>
        <v>0</v>
      </c>
      <c r="AC243" s="5"/>
      <c r="AD243" s="5" t="s">
        <v>148</v>
      </c>
      <c r="AE243" s="5">
        <f t="shared" ref="AE243" ca="1" si="1544" xml:space="preserve"> Y242+Y243+Y244</f>
        <v>0</v>
      </c>
      <c r="AF243" s="5">
        <f t="shared" ref="AF243" ca="1" si="1545">Z242+Z243+Z244</f>
        <v>0</v>
      </c>
      <c r="AG243" s="5">
        <f t="shared" ref="AG243" ca="1" si="1546">AA242+AA243+AA244</f>
        <v>0</v>
      </c>
      <c r="AH243" s="5">
        <f t="shared" ref="AH243" ca="1" si="1547">AB242+AB243+AB244</f>
        <v>0</v>
      </c>
    </row>
    <row r="244" spans="1:34" ht="16">
      <c r="A244" s="1">
        <v>239</v>
      </c>
      <c r="B244">
        <v>212911</v>
      </c>
      <c r="C244">
        <v>1</v>
      </c>
      <c r="D244" t="s">
        <v>16</v>
      </c>
      <c r="E244" t="s">
        <v>45</v>
      </c>
      <c r="F244">
        <v>323</v>
      </c>
      <c r="G244">
        <v>0.97005988023952094</v>
      </c>
      <c r="H244">
        <v>21998.386819823609</v>
      </c>
      <c r="I244">
        <v>4.4311672465841871</v>
      </c>
      <c r="J244" s="2"/>
      <c r="K244" s="2" t="s">
        <v>146</v>
      </c>
      <c r="L244" s="2">
        <f t="shared" ref="L244" si="1548">IF(L241&lt;=$L$1, 1,0)</f>
        <v>0</v>
      </c>
      <c r="M244" s="2">
        <f t="shared" ref="M244" si="1549">IF(M241&lt;=$M$1, 1,0)</f>
        <v>1</v>
      </c>
      <c r="N244" s="2">
        <f t="shared" ref="N244" si="1550">IF(N241&lt;=$N$1, 1,0)</f>
        <v>0</v>
      </c>
      <c r="O244" s="2">
        <f t="shared" ref="O244" si="1551">IF(O241&lt;=$O$1, 1,0)</f>
        <v>0</v>
      </c>
      <c r="P244" s="2"/>
      <c r="Q244" s="2" t="s">
        <v>147</v>
      </c>
      <c r="R244" s="2"/>
      <c r="S244" s="2"/>
      <c r="T244" s="2"/>
      <c r="U244" s="2">
        <f t="shared" ref="U244" si="1552">R243+S243+T243+U243</f>
        <v>5</v>
      </c>
      <c r="V244" s="5"/>
      <c r="W244" s="5"/>
      <c r="X244" s="5" t="s">
        <v>146</v>
      </c>
      <c r="Y244" s="5">
        <f t="shared" ref="Y244" ca="1" si="1553">IF(L241&lt;=$Y$1, 1,0)</f>
        <v>0</v>
      </c>
      <c r="Z244" s="5">
        <f t="shared" ref="Z244" ca="1" si="1554">IF(M241&lt;=$Z$1, 1,0)</f>
        <v>0</v>
      </c>
      <c r="AA244" s="5">
        <f t="shared" ref="AA244" ca="1" si="1555">IF(N241&lt;=$AA$1, 1,0)</f>
        <v>0</v>
      </c>
      <c r="AB244" s="5">
        <f t="shared" ref="AB244" ca="1" si="1556">IF(O241&lt;=$AB$1, 1,0)</f>
        <v>0</v>
      </c>
      <c r="AC244" s="5"/>
      <c r="AD244" s="5" t="s">
        <v>147</v>
      </c>
      <c r="AE244" s="5"/>
      <c r="AF244" s="5"/>
      <c r="AG244" s="5"/>
      <c r="AH244" s="5">
        <f t="shared" ref="AH244" ca="1" si="1557">AE243+AF243+AG243+AH243</f>
        <v>0</v>
      </c>
    </row>
    <row r="245" spans="1:34" ht="16">
      <c r="A245" s="1">
        <v>240</v>
      </c>
      <c r="B245">
        <v>212984</v>
      </c>
      <c r="C245">
        <v>8</v>
      </c>
      <c r="D245" t="s">
        <v>8</v>
      </c>
      <c r="E245" t="s">
        <v>46</v>
      </c>
      <c r="F245">
        <v>344</v>
      </c>
      <c r="G245">
        <v>0.73087818696883855</v>
      </c>
      <c r="H245">
        <v>13219.15196085447</v>
      </c>
      <c r="I245">
        <v>0.47947846382145948</v>
      </c>
      <c r="J245" s="2"/>
      <c r="K245" s="2" t="s">
        <v>97</v>
      </c>
      <c r="L245" s="3">
        <f t="shared" ref="L245" si="1558" xml:space="preserve"> (F245 - F252) / F252</f>
        <v>0.11326860841423948</v>
      </c>
      <c r="M245" s="3">
        <f t="shared" ref="M245" si="1559" xml:space="preserve"> (G245 - G252) / G252</f>
        <v>-4.3214009786247655E-2</v>
      </c>
      <c r="N245" s="3">
        <f t="shared" ref="N245" si="1560" xml:space="preserve"> (H245 - H252) / H252</f>
        <v>0.16555769466801837</v>
      </c>
      <c r="O245" s="3">
        <f t="shared" ref="O245" si="1561" xml:space="preserve"> (I245 - I252) / I252</f>
        <v>0.95662914980375668</v>
      </c>
      <c r="P245" s="2"/>
      <c r="Q245" s="2"/>
      <c r="R245" s="2"/>
      <c r="S245" s="2"/>
      <c r="T245" s="2"/>
      <c r="U245" s="2"/>
      <c r="V245" s="5"/>
      <c r="W245" s="5"/>
      <c r="X245" s="5"/>
      <c r="Y245" s="6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6">
      <c r="A246" s="1">
        <v>241</v>
      </c>
      <c r="B246">
        <v>212984</v>
      </c>
      <c r="C246">
        <v>7</v>
      </c>
      <c r="D246" t="s">
        <v>10</v>
      </c>
      <c r="E246" t="s">
        <v>46</v>
      </c>
      <c r="F246">
        <v>354</v>
      </c>
      <c r="G246">
        <v>0.7949438202247191</v>
      </c>
      <c r="H246">
        <v>13645.86596116177</v>
      </c>
      <c r="I246">
        <v>0.4569339675259721</v>
      </c>
      <c r="J246" s="2"/>
      <c r="K246" s="2" t="s">
        <v>96</v>
      </c>
      <c r="L246" s="2">
        <f t="shared" ref="L246" si="1562" xml:space="preserve"> SLOPE(F245:F252, $C245:$C252)</f>
        <v>10.416666666666666</v>
      </c>
      <c r="M246" s="2">
        <f t="shared" ref="M246" si="1563" xml:space="preserve"> SLOPE(G245:G252, $C245:$C252)</f>
        <v>-3.2888398508927674E-5</v>
      </c>
      <c r="N246" s="2">
        <f t="shared" ref="N246" si="1564" xml:space="preserve"> SLOPE(H245:H252, $C245:$C252)</f>
        <v>303.00679649564091</v>
      </c>
      <c r="O246" s="2">
        <f t="shared" ref="O246" si="1565" xml:space="preserve"> SLOPE(I245:I252, $C245:$C252)</f>
        <v>3.3888098535615745E-2</v>
      </c>
      <c r="P246" s="2"/>
      <c r="Q246" s="2"/>
      <c r="R246" s="2"/>
      <c r="S246" s="2"/>
      <c r="T246" s="2"/>
      <c r="U246" s="2"/>
      <c r="V246" s="5"/>
      <c r="W246" s="5"/>
      <c r="X246" s="5"/>
      <c r="Y246" s="6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6">
      <c r="A247" s="1">
        <v>242</v>
      </c>
      <c r="B247">
        <v>212984</v>
      </c>
      <c r="C247">
        <v>6</v>
      </c>
      <c r="D247" t="s">
        <v>11</v>
      </c>
      <c r="E247" t="s">
        <v>46</v>
      </c>
      <c r="F247">
        <v>361</v>
      </c>
      <c r="G247">
        <v>0.77743902439024393</v>
      </c>
      <c r="H247">
        <v>12824.798934121591</v>
      </c>
      <c r="I247">
        <v>0.46232929501221159</v>
      </c>
      <c r="J247" s="2"/>
      <c r="K247" s="2" t="s">
        <v>98</v>
      </c>
      <c r="L247" s="2">
        <f t="shared" ref="L247" si="1566" xml:space="preserve"> INTERCEPT(F245:F252,$C245:$C252)</f>
        <v>275.75</v>
      </c>
      <c r="M247" s="2">
        <f t="shared" ref="M247" si="1567" xml:space="preserve"> INTERCEPT(G245:G252,$C245:$C252)</f>
        <v>0.76296405869909256</v>
      </c>
      <c r="N247" s="2">
        <f t="shared" ref="N247" si="1568" xml:space="preserve"> INTERCEPT(H245:H252,$C245:$C252)</f>
        <v>10941.10489855987</v>
      </c>
      <c r="O247" s="2">
        <f t="shared" ref="O247" si="1569" xml:space="preserve"> INTERCEPT(I245:I252,$C245:$C252)</f>
        <v>0.23912881840672173</v>
      </c>
      <c r="P247" s="2"/>
      <c r="Q247" s="2"/>
      <c r="R247" s="2"/>
      <c r="S247" s="2"/>
      <c r="T247" s="2"/>
      <c r="U247" s="2"/>
      <c r="V247" s="5"/>
      <c r="W247" s="5"/>
      <c r="X247" s="5"/>
      <c r="Y247" s="6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6">
      <c r="A248" s="1">
        <v>243</v>
      </c>
      <c r="B248">
        <v>212984</v>
      </c>
      <c r="C248">
        <v>5</v>
      </c>
      <c r="D248" t="s">
        <v>12</v>
      </c>
      <c r="E248" t="s">
        <v>46</v>
      </c>
      <c r="F248">
        <v>328</v>
      </c>
      <c r="G248">
        <v>0.76246334310850439</v>
      </c>
      <c r="H248">
        <v>11756.35533610787</v>
      </c>
      <c r="I248">
        <v>0.42747667640104081</v>
      </c>
      <c r="J248" s="2"/>
      <c r="K248" s="2" t="s">
        <v>115</v>
      </c>
      <c r="L248" s="2">
        <f t="shared" ref="L248" si="1570" xml:space="preserve"> L247 + (11*L246)</f>
        <v>390.33333333333331</v>
      </c>
      <c r="M248" s="2">
        <f t="shared" ref="M248" si="1571" xml:space="preserve"> M247 + (11*M246)</f>
        <v>0.76260228631549432</v>
      </c>
      <c r="N248" s="2">
        <f t="shared" ref="N248" si="1572" xml:space="preserve"> N247 + (11*N246)</f>
        <v>14274.17966001192</v>
      </c>
      <c r="O248" s="2">
        <f t="shared" ref="O248" si="1573" xml:space="preserve"> O247 + (11*O246)</f>
        <v>0.61189790229849494</v>
      </c>
      <c r="P248" s="2"/>
      <c r="Q248" s="2"/>
      <c r="R248" s="2"/>
      <c r="S248" s="2"/>
      <c r="T248" s="2"/>
      <c r="U248" s="2"/>
      <c r="V248" s="5"/>
      <c r="W248" s="5"/>
      <c r="X248" s="5"/>
      <c r="Y248" s="6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6">
      <c r="A249" s="1">
        <v>244</v>
      </c>
      <c r="B249">
        <v>212984</v>
      </c>
      <c r="C249">
        <v>4</v>
      </c>
      <c r="D249" t="s">
        <v>13</v>
      </c>
      <c r="E249" t="s">
        <v>46</v>
      </c>
      <c r="F249">
        <v>343</v>
      </c>
      <c r="G249">
        <v>0.76800000000000002</v>
      </c>
      <c r="H249">
        <v>12373.837049815969</v>
      </c>
      <c r="I249">
        <v>0.42585349973373948</v>
      </c>
      <c r="J249" s="2"/>
      <c r="K249" s="2" t="s">
        <v>99</v>
      </c>
      <c r="L249" s="2">
        <f t="shared" ref="L249" si="1574" xml:space="preserve"> (L248 - F252) / F252</f>
        <v>0.26321467098166124</v>
      </c>
      <c r="M249" s="2">
        <f t="shared" ref="M249" si="1575" xml:space="preserve"> (M248 - G252) / G252</f>
        <v>-1.6842797324437408E-3</v>
      </c>
      <c r="N249" s="2">
        <f t="shared" ref="N249" si="1576" xml:space="preserve"> (N248 - H252) / H252</f>
        <v>0.25858148745611303</v>
      </c>
      <c r="O249" s="2">
        <f t="shared" ref="O249" si="1577" xml:space="preserve"> (O248 - I252) / I252</f>
        <v>1.4969990576820191</v>
      </c>
      <c r="P249" s="2"/>
      <c r="Q249" s="2"/>
      <c r="R249" s="2"/>
      <c r="S249" s="2"/>
      <c r="T249" s="2"/>
      <c r="U249" s="2"/>
      <c r="V249" s="5"/>
      <c r="W249" s="5"/>
      <c r="X249" s="5"/>
      <c r="Y249" s="6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6">
      <c r="A250" s="1">
        <v>245</v>
      </c>
      <c r="B250">
        <v>212984</v>
      </c>
      <c r="C250">
        <v>3</v>
      </c>
      <c r="D250" t="s">
        <v>14</v>
      </c>
      <c r="E250" t="s">
        <v>46</v>
      </c>
      <c r="F250">
        <v>251</v>
      </c>
      <c r="G250">
        <v>0.72569444444444442</v>
      </c>
      <c r="H250">
        <v>11300.29999079783</v>
      </c>
      <c r="I250">
        <v>0.35586386282502641</v>
      </c>
      <c r="J250" s="2"/>
      <c r="K250" s="2" t="s">
        <v>144</v>
      </c>
      <c r="L250" s="2">
        <f t="shared" ref="L250" si="1578">IF(L245&lt;=$L$1,1,0)</f>
        <v>1</v>
      </c>
      <c r="M250" s="2">
        <f t="shared" ref="M250" si="1579">IF(M245&lt;=$M$1,1,0)</f>
        <v>1</v>
      </c>
      <c r="N250" s="2">
        <f t="shared" ref="N250" si="1580">IF(N245&lt;=$N$1,1,0)</f>
        <v>0</v>
      </c>
      <c r="O250" s="2">
        <f t="shared" ref="O250" si="1581">IF(O245&lt;=$O$1,1,0)</f>
        <v>0</v>
      </c>
      <c r="P250" s="2"/>
      <c r="Q250" s="2"/>
      <c r="R250" s="2"/>
      <c r="S250" s="2"/>
      <c r="T250" s="2"/>
      <c r="U250" s="2"/>
      <c r="V250" s="5"/>
      <c r="W250" s="5"/>
      <c r="X250" s="5" t="s">
        <v>144</v>
      </c>
      <c r="Y250" s="5">
        <f t="shared" ref="Y250" ca="1" si="1582">IF(L245&lt;=$Y$1,1,0)</f>
        <v>0</v>
      </c>
      <c r="Z250" s="5">
        <f t="shared" ref="Z250" ca="1" si="1583">IF(M245&lt;=$Z$1,1,0)</f>
        <v>0</v>
      </c>
      <c r="AA250" s="5">
        <f t="shared" ref="AA250" ca="1" si="1584">IF(N245&lt;=$AA$1,1,0)</f>
        <v>0</v>
      </c>
      <c r="AB250" s="5">
        <f t="shared" ref="AB250" ca="1" si="1585">IF(O245&lt;=$AB$1,1,0)</f>
        <v>0</v>
      </c>
      <c r="AC250" s="5"/>
      <c r="AD250" s="5"/>
      <c r="AE250" s="5"/>
      <c r="AF250" s="5"/>
      <c r="AG250" s="5"/>
      <c r="AH250" s="5"/>
    </row>
    <row r="251" spans="1:34" ht="16">
      <c r="A251" s="1">
        <v>246</v>
      </c>
      <c r="B251">
        <v>212984</v>
      </c>
      <c r="C251">
        <v>2</v>
      </c>
      <c r="D251" t="s">
        <v>15</v>
      </c>
      <c r="E251" t="s">
        <v>46</v>
      </c>
      <c r="F251">
        <v>291</v>
      </c>
      <c r="G251">
        <v>0.77922077922077926</v>
      </c>
      <c r="H251">
        <v>11975.29233190915</v>
      </c>
      <c r="I251">
        <v>0.28001301194911349</v>
      </c>
      <c r="J251" s="2"/>
      <c r="K251" s="2" t="s">
        <v>145</v>
      </c>
      <c r="L251" s="2">
        <f t="shared" ref="L251" si="1586">IF(L245&lt;=$L$2, 1, 0)</f>
        <v>1</v>
      </c>
      <c r="M251" s="2">
        <f t="shared" ref="M251" si="1587">IF(M245&lt;=$M$2, 1, 0)</f>
        <v>1</v>
      </c>
      <c r="N251" s="2">
        <f t="shared" ref="N251" si="1588">IF(N245&lt;=$N$2, 1, 0)</f>
        <v>0</v>
      </c>
      <c r="O251" s="2">
        <f t="shared" ref="O251" si="1589">IF(O245&lt;=$O$2, 1, 0)</f>
        <v>0</v>
      </c>
      <c r="P251" s="2"/>
      <c r="Q251" s="2" t="s">
        <v>148</v>
      </c>
      <c r="R251" s="2">
        <f t="shared" ref="R251" si="1590" xml:space="preserve"> L250+L251+L252</f>
        <v>2</v>
      </c>
      <c r="S251" s="2">
        <f t="shared" ref="S251" si="1591">M250+M251+M252</f>
        <v>3</v>
      </c>
      <c r="T251" s="2">
        <f t="shared" ref="T251" si="1592">N250+N251+N252</f>
        <v>0</v>
      </c>
      <c r="U251" s="2">
        <f t="shared" ref="U251" si="1593">O250+O251+O252</f>
        <v>0</v>
      </c>
      <c r="V251" s="5"/>
      <c r="W251" s="5"/>
      <c r="X251" s="5" t="s">
        <v>145</v>
      </c>
      <c r="Y251" s="5">
        <f t="shared" ref="Y251" ca="1" si="1594">IF(L245&lt;=$Y$2, 1, 0)</f>
        <v>0</v>
      </c>
      <c r="Z251" s="5">
        <f t="shared" ref="Z251" ca="1" si="1595">IF(M245&lt;=$Z$2, 1, 0)</f>
        <v>0</v>
      </c>
      <c r="AA251" s="5">
        <f t="shared" ref="AA251" ca="1" si="1596">IF(N245&lt;=$AA$2, 1, 0)</f>
        <v>0</v>
      </c>
      <c r="AB251" s="5">
        <f t="shared" ref="AB251" ca="1" si="1597">IF(O245&lt;=$AB$2, 1, 0)</f>
        <v>0</v>
      </c>
      <c r="AC251" s="5"/>
      <c r="AD251" s="5" t="s">
        <v>148</v>
      </c>
      <c r="AE251" s="5">
        <f t="shared" ref="AE251" ca="1" si="1598" xml:space="preserve"> Y250+Y251+Y252</f>
        <v>0</v>
      </c>
      <c r="AF251" s="5">
        <f t="shared" ref="AF251" ca="1" si="1599">Z250+Z251+Z252</f>
        <v>0</v>
      </c>
      <c r="AG251" s="5">
        <f t="shared" ref="AG251" ca="1" si="1600">AA250+AA251+AA252</f>
        <v>0</v>
      </c>
      <c r="AH251" s="5">
        <f t="shared" ref="AH251" ca="1" si="1601">AB250+AB251+AB252</f>
        <v>0</v>
      </c>
    </row>
    <row r="252" spans="1:34" ht="16">
      <c r="A252" s="1">
        <v>247</v>
      </c>
      <c r="B252">
        <v>212984</v>
      </c>
      <c r="C252">
        <v>1</v>
      </c>
      <c r="D252" t="s">
        <v>16</v>
      </c>
      <c r="E252" t="s">
        <v>46</v>
      </c>
      <c r="F252">
        <v>309</v>
      </c>
      <c r="G252">
        <v>0.76388888888888884</v>
      </c>
      <c r="H252">
        <v>11341.48229755339</v>
      </c>
      <c r="I252">
        <v>0.2450533172673777</v>
      </c>
      <c r="J252" s="2"/>
      <c r="K252" s="2" t="s">
        <v>146</v>
      </c>
      <c r="L252" s="2">
        <f t="shared" ref="L252" si="1602">IF(L249&lt;=$L$1, 1,0)</f>
        <v>0</v>
      </c>
      <c r="M252" s="2">
        <f t="shared" ref="M252" si="1603">IF(M249&lt;=$M$1, 1,0)</f>
        <v>1</v>
      </c>
      <c r="N252" s="2">
        <f t="shared" ref="N252" si="1604">IF(N249&lt;=$N$1, 1,0)</f>
        <v>0</v>
      </c>
      <c r="O252" s="2">
        <f t="shared" ref="O252" si="1605">IF(O249&lt;=$O$1, 1,0)</f>
        <v>0</v>
      </c>
      <c r="P252" s="2"/>
      <c r="Q252" s="2" t="s">
        <v>147</v>
      </c>
      <c r="R252" s="2"/>
      <c r="S252" s="2"/>
      <c r="T252" s="2"/>
      <c r="U252" s="2">
        <f t="shared" ref="U252" si="1606">R251+S251+T251+U251</f>
        <v>5</v>
      </c>
      <c r="V252" s="5"/>
      <c r="W252" s="5"/>
      <c r="X252" s="5" t="s">
        <v>146</v>
      </c>
      <c r="Y252" s="5">
        <f t="shared" ref="Y252" ca="1" si="1607">IF(L249&lt;=$Y$1, 1,0)</f>
        <v>0</v>
      </c>
      <c r="Z252" s="5">
        <f t="shared" ref="Z252" ca="1" si="1608">IF(M249&lt;=$Z$1, 1,0)</f>
        <v>0</v>
      </c>
      <c r="AA252" s="5">
        <f t="shared" ref="AA252" ca="1" si="1609">IF(N249&lt;=$AA$1, 1,0)</f>
        <v>0</v>
      </c>
      <c r="AB252" s="5">
        <f t="shared" ref="AB252" ca="1" si="1610">IF(O249&lt;=$AB$1, 1,0)</f>
        <v>0</v>
      </c>
      <c r="AC252" s="5"/>
      <c r="AD252" s="5" t="s">
        <v>147</v>
      </c>
      <c r="AE252" s="5"/>
      <c r="AF252" s="5"/>
      <c r="AG252" s="5"/>
      <c r="AH252" s="5">
        <f t="shared" ref="AH252" ca="1" si="1611">AE251+AF251+AG251+AH251</f>
        <v>0</v>
      </c>
    </row>
    <row r="253" spans="1:34" ht="16">
      <c r="A253" s="1">
        <v>248</v>
      </c>
      <c r="B253">
        <v>213011</v>
      </c>
      <c r="C253">
        <v>8</v>
      </c>
      <c r="D253" t="s">
        <v>8</v>
      </c>
      <c r="E253" t="s">
        <v>47</v>
      </c>
      <c r="F253">
        <v>259</v>
      </c>
      <c r="G253">
        <v>0.85792349726775952</v>
      </c>
      <c r="H253">
        <v>15392.7979763315</v>
      </c>
      <c r="I253">
        <v>0.45289901770984498</v>
      </c>
      <c r="J253" s="2"/>
      <c r="K253" s="2" t="s">
        <v>97</v>
      </c>
      <c r="L253" s="3">
        <f t="shared" ref="L253" si="1612" xml:space="preserve"> (F253 - F260) / F260</f>
        <v>4.0160642570281124E-2</v>
      </c>
      <c r="M253" s="3">
        <f t="shared" ref="M253" si="1613" xml:space="preserve"> (G253 - G260) / G260</f>
        <v>7.7903881182569648E-2</v>
      </c>
      <c r="N253" s="3">
        <f t="shared" ref="N253" si="1614" xml:space="preserve"> (H253 - H260) / H260</f>
        <v>0.11139904138277834</v>
      </c>
      <c r="O253" s="3">
        <f t="shared" ref="O253" si="1615" xml:space="preserve"> (I253 - I260) / I260</f>
        <v>0.74328583723078534</v>
      </c>
      <c r="P253" s="2"/>
      <c r="Q253" s="2"/>
      <c r="R253" s="2"/>
      <c r="S253" s="2"/>
      <c r="T253" s="2"/>
      <c r="U253" s="2"/>
      <c r="V253" s="5"/>
      <c r="W253" s="5"/>
      <c r="X253" s="5"/>
      <c r="Y253" s="6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6">
      <c r="A254" s="1">
        <v>249</v>
      </c>
      <c r="B254">
        <v>213011</v>
      </c>
      <c r="C254">
        <v>7</v>
      </c>
      <c r="D254" t="s">
        <v>10</v>
      </c>
      <c r="E254" t="s">
        <v>47</v>
      </c>
      <c r="F254">
        <v>193</v>
      </c>
      <c r="G254">
        <v>0.74619289340101524</v>
      </c>
      <c r="H254">
        <v>15495.82641378084</v>
      </c>
      <c r="I254">
        <v>0.43473996845903912</v>
      </c>
      <c r="J254" s="2"/>
      <c r="K254" s="2" t="s">
        <v>96</v>
      </c>
      <c r="L254" s="2">
        <f t="shared" ref="L254" si="1616" xml:space="preserve"> SLOPE(F253:F260, $C253:$C260)</f>
        <v>-5.3571428571428568</v>
      </c>
      <c r="M254" s="2">
        <f t="shared" ref="M254" si="1617" xml:space="preserve"> SLOPE(G253:G260, $C253:$C260)</f>
        <v>-2.0515516729845999E-4</v>
      </c>
      <c r="N254" s="2">
        <f t="shared" ref="N254" si="1618" xml:space="preserve"> SLOPE(H253:H260, $C253:$C260)</f>
        <v>134.86979239729882</v>
      </c>
      <c r="O254" s="2">
        <f t="shared" ref="O254" si="1619" xml:space="preserve"> SLOPE(I253:I260, $C253:$C260)</f>
        <v>2.7429190919414453E-2</v>
      </c>
      <c r="P254" s="2"/>
      <c r="Q254" s="2"/>
      <c r="R254" s="2"/>
      <c r="S254" s="2"/>
      <c r="T254" s="2"/>
      <c r="U254" s="2"/>
      <c r="V254" s="5"/>
      <c r="W254" s="5"/>
      <c r="X254" s="5"/>
      <c r="Y254" s="6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6">
      <c r="A255" s="1">
        <v>250</v>
      </c>
      <c r="B255">
        <v>213011</v>
      </c>
      <c r="C255">
        <v>6</v>
      </c>
      <c r="D255" t="s">
        <v>11</v>
      </c>
      <c r="E255" t="s">
        <v>47</v>
      </c>
      <c r="F255">
        <v>201</v>
      </c>
      <c r="G255">
        <v>0.77777777777777779</v>
      </c>
      <c r="H255">
        <v>16288.73817780388</v>
      </c>
      <c r="I255">
        <v>0.39229234779028932</v>
      </c>
      <c r="J255" s="2"/>
      <c r="K255" s="2" t="s">
        <v>98</v>
      </c>
      <c r="L255" s="2">
        <f t="shared" ref="L255" si="1620" xml:space="preserve"> INTERCEPT(F253:F260,$C253:$C260)</f>
        <v>252.10714285714286</v>
      </c>
      <c r="M255" s="2">
        <f t="shared" ref="M255" si="1621" xml:space="preserve"> INTERCEPT(G253:G260,$C253:$C260)</f>
        <v>0.80229156872824903</v>
      </c>
      <c r="N255" s="2">
        <f t="shared" ref="N255" si="1622" xml:space="preserve"> INTERCEPT(H253:H260,$C253:$C260)</f>
        <v>14838.275648392651</v>
      </c>
      <c r="O255" s="2">
        <f t="shared" ref="O255" si="1623" xml:space="preserve"> INTERCEPT(I253:I260,$C253:$C260)</f>
        <v>0.23004739323033901</v>
      </c>
      <c r="P255" s="2"/>
      <c r="Q255" s="2"/>
      <c r="R255" s="2"/>
      <c r="S255" s="2"/>
      <c r="T255" s="2"/>
      <c r="U255" s="2"/>
      <c r="V255" s="5"/>
      <c r="W255" s="5"/>
      <c r="X255" s="5"/>
      <c r="Y255" s="6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6">
      <c r="A256" s="1">
        <v>251</v>
      </c>
      <c r="B256">
        <v>213011</v>
      </c>
      <c r="C256">
        <v>5</v>
      </c>
      <c r="D256" t="s">
        <v>12</v>
      </c>
      <c r="E256" t="s">
        <v>47</v>
      </c>
      <c r="F256">
        <v>219</v>
      </c>
      <c r="G256">
        <v>0.79255319148936165</v>
      </c>
      <c r="H256">
        <v>15840.78720506006</v>
      </c>
      <c r="I256">
        <v>0.34462550620178378</v>
      </c>
      <c r="J256" s="2"/>
      <c r="K256" s="2" t="s">
        <v>116</v>
      </c>
      <c r="L256" s="2">
        <f t="shared" ref="L256" si="1624" xml:space="preserve"> L255 + (11*L254)</f>
        <v>193.17857142857144</v>
      </c>
      <c r="M256" s="2">
        <f t="shared" ref="M256" si="1625" xml:space="preserve"> M255 + (11*M254)</f>
        <v>0.80003486188796602</v>
      </c>
      <c r="N256" s="2">
        <f t="shared" ref="N256" si="1626" xml:space="preserve"> N255 + (11*N254)</f>
        <v>16321.843364762939</v>
      </c>
      <c r="O256" s="2">
        <f t="shared" ref="O256" si="1627" xml:space="preserve"> O255 + (11*O254)</f>
        <v>0.53176849334389797</v>
      </c>
      <c r="P256" s="2"/>
      <c r="Q256" s="2"/>
      <c r="R256" s="2"/>
      <c r="S256" s="2"/>
      <c r="T256" s="2"/>
      <c r="U256" s="2"/>
      <c r="V256" s="5"/>
      <c r="W256" s="5"/>
      <c r="X256" s="5"/>
      <c r="Y256" s="6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6">
      <c r="A257" s="1">
        <v>252</v>
      </c>
      <c r="B257">
        <v>213011</v>
      </c>
      <c r="C257">
        <v>4</v>
      </c>
      <c r="D257" t="s">
        <v>13</v>
      </c>
      <c r="E257" t="s">
        <v>47</v>
      </c>
      <c r="F257">
        <v>190</v>
      </c>
      <c r="G257">
        <v>0.82648401826484019</v>
      </c>
      <c r="H257">
        <v>14722.824022670629</v>
      </c>
      <c r="I257">
        <v>0.33263916648878561</v>
      </c>
      <c r="J257" s="2"/>
      <c r="K257" s="2" t="s">
        <v>99</v>
      </c>
      <c r="L257" s="2">
        <f t="shared" ref="L257" si="1628" xml:space="preserve"> (L256 - F260) / F260</f>
        <v>-0.22418244406196208</v>
      </c>
      <c r="M257" s="2">
        <f t="shared" ref="M257" si="1629" xml:space="preserve"> (M256 - G260) / G260</f>
        <v>5.1720059618034671E-3</v>
      </c>
      <c r="N257" s="2">
        <f t="shared" ref="N257" si="1630" xml:space="preserve"> (N256 - H260) / H260</f>
        <v>0.17847847396491592</v>
      </c>
      <c r="O257" s="2">
        <f t="shared" ref="O257" si="1631" xml:space="preserve"> (O256 - I260) / I260</f>
        <v>1.0468679482230177</v>
      </c>
      <c r="P257" s="2"/>
      <c r="Q257" s="2"/>
      <c r="R257" s="2"/>
      <c r="S257" s="2"/>
      <c r="T257" s="2"/>
      <c r="U257" s="2"/>
      <c r="V257" s="5"/>
      <c r="W257" s="5"/>
      <c r="X257" s="5"/>
      <c r="Y257" s="6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6">
      <c r="A258" s="1">
        <v>253</v>
      </c>
      <c r="B258">
        <v>213011</v>
      </c>
      <c r="C258">
        <v>3</v>
      </c>
      <c r="D258" t="s">
        <v>14</v>
      </c>
      <c r="E258" t="s">
        <v>47</v>
      </c>
      <c r="F258">
        <v>224</v>
      </c>
      <c r="G258">
        <v>0.79442508710801396</v>
      </c>
      <c r="H258">
        <v>16459.37241188921</v>
      </c>
      <c r="I258">
        <v>0.3219790641642411</v>
      </c>
      <c r="J258" s="2"/>
      <c r="K258" s="2" t="s">
        <v>144</v>
      </c>
      <c r="L258" s="2">
        <f t="shared" ref="L258" si="1632">IF(L253&lt;=$L$1,1,0)</f>
        <v>1</v>
      </c>
      <c r="M258" s="2">
        <f t="shared" ref="M258" si="1633">IF(M253&lt;=$M$1,1,0)</f>
        <v>1</v>
      </c>
      <c r="N258" s="2">
        <f t="shared" ref="N258" si="1634">IF(N253&lt;=$N$1,1,0)</f>
        <v>0</v>
      </c>
      <c r="O258" s="2">
        <f t="shared" ref="O258" si="1635">IF(O253&lt;=$O$1,1,0)</f>
        <v>0</v>
      </c>
      <c r="P258" s="2"/>
      <c r="Q258" s="2"/>
      <c r="R258" s="2"/>
      <c r="S258" s="2"/>
      <c r="T258" s="2"/>
      <c r="U258" s="2"/>
      <c r="V258" s="5"/>
      <c r="W258" s="5"/>
      <c r="X258" s="5" t="s">
        <v>144</v>
      </c>
      <c r="Y258" s="5">
        <f t="shared" ref="Y258" ca="1" si="1636">IF(L253&lt;=$Y$1,1,0)</f>
        <v>0</v>
      </c>
      <c r="Z258" s="5">
        <f t="shared" ref="Z258" ca="1" si="1637">IF(M253&lt;=$Z$1,1,0)</f>
        <v>0</v>
      </c>
      <c r="AA258" s="5">
        <f t="shared" ref="AA258" ca="1" si="1638">IF(N253&lt;=$AA$1,1,0)</f>
        <v>0</v>
      </c>
      <c r="AB258" s="5">
        <f t="shared" ref="AB258" ca="1" si="1639">IF(O253&lt;=$AB$1,1,0)</f>
        <v>0</v>
      </c>
      <c r="AC258" s="5"/>
      <c r="AD258" s="5"/>
      <c r="AE258" s="5"/>
      <c r="AF258" s="5"/>
      <c r="AG258" s="5"/>
      <c r="AH258" s="5"/>
    </row>
    <row r="259" spans="1:34" ht="16">
      <c r="A259" s="1">
        <v>254</v>
      </c>
      <c r="B259">
        <v>213011</v>
      </c>
      <c r="C259">
        <v>2</v>
      </c>
      <c r="D259" t="s">
        <v>15</v>
      </c>
      <c r="E259" t="s">
        <v>47</v>
      </c>
      <c r="F259">
        <v>289</v>
      </c>
      <c r="G259">
        <v>0.81967213114754101</v>
      </c>
      <c r="H259">
        <v>15511.242359684989</v>
      </c>
      <c r="I259">
        <v>0.28885875863454918</v>
      </c>
      <c r="J259" s="2"/>
      <c r="K259" s="2" t="s">
        <v>145</v>
      </c>
      <c r="L259" s="2">
        <f t="shared" ref="L259" si="1640">IF(L253&lt;=$L$2, 1, 0)</f>
        <v>1</v>
      </c>
      <c r="M259" s="2">
        <f t="shared" ref="M259" si="1641">IF(M253&lt;=$M$2, 1, 0)</f>
        <v>1</v>
      </c>
      <c r="N259" s="2">
        <f t="shared" ref="N259" si="1642">IF(N253&lt;=$N$2, 1, 0)</f>
        <v>0</v>
      </c>
      <c r="O259" s="2">
        <f t="shared" ref="O259" si="1643">IF(O253&lt;=$O$2, 1, 0)</f>
        <v>0</v>
      </c>
      <c r="P259" s="2"/>
      <c r="Q259" s="2" t="s">
        <v>148</v>
      </c>
      <c r="R259" s="2">
        <f t="shared" ref="R259" si="1644" xml:space="preserve"> L258+L259+L260</f>
        <v>3</v>
      </c>
      <c r="S259" s="2">
        <f t="shared" ref="S259" si="1645">M258+M259+M260</f>
        <v>3</v>
      </c>
      <c r="T259" s="2">
        <f t="shared" ref="T259" si="1646">N258+N259+N260</f>
        <v>0</v>
      </c>
      <c r="U259" s="2">
        <f t="shared" ref="U259" si="1647">O258+O259+O260</f>
        <v>0</v>
      </c>
      <c r="V259" s="5"/>
      <c r="W259" s="5"/>
      <c r="X259" s="5" t="s">
        <v>145</v>
      </c>
      <c r="Y259" s="5">
        <f t="shared" ref="Y259" ca="1" si="1648">IF(L253&lt;=$Y$2, 1, 0)</f>
        <v>0</v>
      </c>
      <c r="Z259" s="5">
        <f t="shared" ref="Z259" ca="1" si="1649">IF(M253&lt;=$Z$2, 1, 0)</f>
        <v>0</v>
      </c>
      <c r="AA259" s="5">
        <f t="shared" ref="AA259" ca="1" si="1650">IF(N253&lt;=$AA$2, 1, 0)</f>
        <v>0</v>
      </c>
      <c r="AB259" s="5">
        <f t="shared" ref="AB259" ca="1" si="1651">IF(O253&lt;=$AB$2, 1, 0)</f>
        <v>0</v>
      </c>
      <c r="AC259" s="5"/>
      <c r="AD259" s="5" t="s">
        <v>148</v>
      </c>
      <c r="AE259" s="5">
        <f t="shared" ref="AE259" ca="1" si="1652" xml:space="preserve"> Y258+Y259+Y260</f>
        <v>1</v>
      </c>
      <c r="AF259" s="5">
        <f t="shared" ref="AF259" ca="1" si="1653">Z258+Z259+Z260</f>
        <v>0</v>
      </c>
      <c r="AG259" s="5">
        <f t="shared" ref="AG259" ca="1" si="1654">AA258+AA259+AA260</f>
        <v>0</v>
      </c>
      <c r="AH259" s="5">
        <f t="shared" ref="AH259" ca="1" si="1655">AB258+AB259+AB260</f>
        <v>0</v>
      </c>
    </row>
    <row r="260" spans="1:34" ht="16">
      <c r="A260" s="1">
        <v>255</v>
      </c>
      <c r="B260">
        <v>213011</v>
      </c>
      <c r="C260">
        <v>1</v>
      </c>
      <c r="D260" t="s">
        <v>16</v>
      </c>
      <c r="E260" t="s">
        <v>47</v>
      </c>
      <c r="F260">
        <v>249</v>
      </c>
      <c r="G260">
        <v>0.79591836734693877</v>
      </c>
      <c r="H260">
        <v>13849.92914622287</v>
      </c>
      <c r="I260">
        <v>0.25979618949309907</v>
      </c>
      <c r="J260" s="2"/>
      <c r="K260" s="2" t="s">
        <v>146</v>
      </c>
      <c r="L260" s="2">
        <f t="shared" ref="L260" si="1656">IF(L257&lt;=$L$1, 1,0)</f>
        <v>1</v>
      </c>
      <c r="M260" s="2">
        <f t="shared" ref="M260" si="1657">IF(M257&lt;=$M$1, 1,0)</f>
        <v>1</v>
      </c>
      <c r="N260" s="2">
        <f t="shared" ref="N260" si="1658">IF(N257&lt;=$N$1, 1,0)</f>
        <v>0</v>
      </c>
      <c r="O260" s="2">
        <f t="shared" ref="O260" si="1659">IF(O257&lt;=$O$1, 1,0)</f>
        <v>0</v>
      </c>
      <c r="P260" s="2"/>
      <c r="Q260" s="2" t="s">
        <v>147</v>
      </c>
      <c r="R260" s="2"/>
      <c r="S260" s="2"/>
      <c r="T260" s="2"/>
      <c r="U260" s="2">
        <f t="shared" ref="U260" si="1660">R259+S259+T259+U259</f>
        <v>6</v>
      </c>
      <c r="V260" s="5"/>
      <c r="W260" s="5"/>
      <c r="X260" s="5" t="s">
        <v>146</v>
      </c>
      <c r="Y260" s="5">
        <f t="shared" ref="Y260" ca="1" si="1661">IF(L257&lt;=$Y$1, 1,0)</f>
        <v>1</v>
      </c>
      <c r="Z260" s="5">
        <f t="shared" ref="Z260" ca="1" si="1662">IF(M257&lt;=$Z$1, 1,0)</f>
        <v>0</v>
      </c>
      <c r="AA260" s="5">
        <f t="shared" ref="AA260" ca="1" si="1663">IF(N257&lt;=$AA$1, 1,0)</f>
        <v>0</v>
      </c>
      <c r="AB260" s="5">
        <f t="shared" ref="AB260" ca="1" si="1664">IF(O257&lt;=$AB$1, 1,0)</f>
        <v>0</v>
      </c>
      <c r="AC260" s="5"/>
      <c r="AD260" s="5" t="s">
        <v>147</v>
      </c>
      <c r="AE260" s="5"/>
      <c r="AF260" s="5"/>
      <c r="AG260" s="5"/>
      <c r="AH260" s="5">
        <f t="shared" ref="AH260" ca="1" si="1665">AE259+AF259+AG259+AH259</f>
        <v>1</v>
      </c>
    </row>
    <row r="261" spans="1:34" ht="16">
      <c r="A261" s="1">
        <v>256</v>
      </c>
      <c r="B261">
        <v>213251</v>
      </c>
      <c r="C261">
        <v>8</v>
      </c>
      <c r="D261" t="s">
        <v>8</v>
      </c>
      <c r="E261" t="s">
        <v>48</v>
      </c>
      <c r="F261">
        <v>398</v>
      </c>
      <c r="G261">
        <v>0.8571428571428571</v>
      </c>
      <c r="H261">
        <v>12388.95893033034</v>
      </c>
      <c r="I261">
        <v>2.0557133400681402</v>
      </c>
      <c r="J261" s="2"/>
      <c r="K261" s="2" t="s">
        <v>97</v>
      </c>
      <c r="L261" s="3">
        <f t="shared" ref="L261" si="1666" xml:space="preserve"> (F261 - F268) / F268</f>
        <v>-9.9502487562189053E-3</v>
      </c>
      <c r="M261" s="3">
        <f t="shared" ref="M261" si="1667" xml:space="preserve"> (G261 - G268) / G268</f>
        <v>-5.1393728222996593E-2</v>
      </c>
      <c r="N261" s="3">
        <f t="shared" ref="N261" si="1668" xml:space="preserve"> (H261 - H268) / H268</f>
        <v>-0.18382465851986327</v>
      </c>
      <c r="O261" s="3">
        <f t="shared" ref="O261" si="1669" xml:space="preserve"> (I261 - I268) / I268</f>
        <v>0.37621709938990444</v>
      </c>
      <c r="P261" s="2"/>
      <c r="Q261" s="2"/>
      <c r="R261" s="2"/>
      <c r="S261" s="2"/>
      <c r="T261" s="2"/>
      <c r="U261" s="2"/>
      <c r="V261" s="5"/>
      <c r="W261" s="5"/>
      <c r="X261" s="5"/>
      <c r="Y261" s="6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6">
      <c r="A262" s="1">
        <v>257</v>
      </c>
      <c r="B262">
        <v>213251</v>
      </c>
      <c r="C262">
        <v>7</v>
      </c>
      <c r="D262" t="s">
        <v>10</v>
      </c>
      <c r="E262" t="s">
        <v>48</v>
      </c>
      <c r="F262">
        <v>350</v>
      </c>
      <c r="G262">
        <v>0.83870967741935487</v>
      </c>
      <c r="H262">
        <v>14617.89703249002</v>
      </c>
      <c r="I262">
        <v>2.2202162343984582</v>
      </c>
      <c r="J262" s="2"/>
      <c r="K262" s="2" t="s">
        <v>96</v>
      </c>
      <c r="L262" s="2">
        <f t="shared" ref="L262" si="1670" xml:space="preserve"> SLOPE(F261:F268, $C261:$C268)</f>
        <v>-5.25</v>
      </c>
      <c r="M262" s="2">
        <f t="shared" ref="M262" si="1671" xml:space="preserve"> SLOPE(G261:G268, $C261:$C268)</f>
        <v>-8.9001368433999986E-3</v>
      </c>
      <c r="N262" s="2">
        <f t="shared" ref="N262" si="1672" xml:space="preserve"> SLOPE(H261:H268, $C261:$C268)</f>
        <v>-200.88737167083448</v>
      </c>
      <c r="O262" s="2">
        <f t="shared" ref="O262" si="1673" xml:space="preserve"> SLOPE(I261:I268, $C261:$C268)</f>
        <v>6.6146873108924906E-2</v>
      </c>
      <c r="P262" s="2"/>
      <c r="Q262" s="2"/>
      <c r="R262" s="2"/>
      <c r="S262" s="2"/>
      <c r="T262" s="2"/>
      <c r="U262" s="2"/>
      <c r="V262" s="5"/>
      <c r="W262" s="5"/>
      <c r="X262" s="5"/>
      <c r="Y262" s="6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6">
      <c r="A263" s="1">
        <v>258</v>
      </c>
      <c r="B263">
        <v>213251</v>
      </c>
      <c r="C263">
        <v>6</v>
      </c>
      <c r="D263" t="s">
        <v>11</v>
      </c>
      <c r="E263" t="s">
        <v>48</v>
      </c>
      <c r="F263">
        <v>341</v>
      </c>
      <c r="G263">
        <v>0.80710659898477155</v>
      </c>
      <c r="H263">
        <v>16111.34684775371</v>
      </c>
      <c r="I263">
        <v>2.074652098347693</v>
      </c>
      <c r="J263" s="2"/>
      <c r="K263" s="2" t="s">
        <v>98</v>
      </c>
      <c r="L263" s="2">
        <f t="shared" ref="L263" si="1674" xml:space="preserve"> INTERCEPT(F261:F268,$C261:$C268)</f>
        <v>405.5</v>
      </c>
      <c r="M263" s="2">
        <f t="shared" ref="M263" si="1675" xml:space="preserve"> INTERCEPT(G261:G268,$C261:$C268)</f>
        <v>0.89861959314991047</v>
      </c>
      <c r="N263" s="2">
        <f t="shared" ref="N263" si="1676" xml:space="preserve"> INTERCEPT(H261:H268,$C261:$C268)</f>
        <v>15689.732402069325</v>
      </c>
      <c r="O263" s="2">
        <f t="shared" ref="O263" si="1677" xml:space="preserve"> INTERCEPT(I261:I268,$C261:$C268)</f>
        <v>1.6977137642920921</v>
      </c>
      <c r="P263" s="2"/>
      <c r="Q263" s="2"/>
      <c r="R263" s="2"/>
      <c r="S263" s="2"/>
      <c r="T263" s="2"/>
      <c r="U263" s="2"/>
      <c r="V263" s="5"/>
      <c r="W263" s="5"/>
      <c r="X263" s="5"/>
      <c r="Y263" s="6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6">
      <c r="A264" s="1">
        <v>259</v>
      </c>
      <c r="B264">
        <v>213251</v>
      </c>
      <c r="C264">
        <v>5</v>
      </c>
      <c r="D264" t="s">
        <v>12</v>
      </c>
      <c r="E264" t="s">
        <v>48</v>
      </c>
      <c r="F264">
        <v>394</v>
      </c>
      <c r="G264">
        <v>0.848314606741573</v>
      </c>
      <c r="H264">
        <v>14293.421894434479</v>
      </c>
      <c r="I264">
        <v>2.0304478662373771</v>
      </c>
      <c r="J264" s="2"/>
      <c r="K264" s="2" t="s">
        <v>116</v>
      </c>
      <c r="L264" s="2">
        <f t="shared" ref="L264" si="1678" xml:space="preserve"> L263 + (11*L262)</f>
        <v>347.75</v>
      </c>
      <c r="M264" s="2">
        <f t="shared" ref="M264" si="1679" xml:space="preserve"> M263 + (11*M262)</f>
        <v>0.80071808787251042</v>
      </c>
      <c r="N264" s="2">
        <f t="shared" ref="N264" si="1680" xml:space="preserve"> N263 + (11*N262)</f>
        <v>13479.971313690145</v>
      </c>
      <c r="O264" s="2">
        <f t="shared" ref="O264" si="1681" xml:space="preserve"> O263 + (11*O262)</f>
        <v>2.4253293684902659</v>
      </c>
      <c r="P264" s="2"/>
      <c r="Q264" s="2"/>
      <c r="R264" s="2"/>
      <c r="S264" s="2"/>
      <c r="T264" s="2"/>
      <c r="U264" s="2"/>
      <c r="V264" s="5"/>
      <c r="W264" s="5"/>
      <c r="X264" s="5"/>
      <c r="Y264" s="6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6">
      <c r="A265" s="1">
        <v>260</v>
      </c>
      <c r="B265">
        <v>213251</v>
      </c>
      <c r="C265">
        <v>4</v>
      </c>
      <c r="D265" t="s">
        <v>13</v>
      </c>
      <c r="E265" t="s">
        <v>48</v>
      </c>
      <c r="F265">
        <v>356</v>
      </c>
      <c r="G265">
        <v>0.85579196217494091</v>
      </c>
      <c r="H265">
        <v>16700.878083656989</v>
      </c>
      <c r="I265">
        <v>2.0936654446841869</v>
      </c>
      <c r="J265" s="2"/>
      <c r="K265" s="2" t="s">
        <v>99</v>
      </c>
      <c r="L265" s="2">
        <f t="shared" ref="L265" si="1682" xml:space="preserve"> (L264 - F268) / F268</f>
        <v>-0.13495024875621892</v>
      </c>
      <c r="M265" s="2">
        <f t="shared" ref="M265" si="1683" xml:space="preserve"> (M264 - G268) / G268</f>
        <v>-0.11383943323865466</v>
      </c>
      <c r="N265" s="2">
        <f t="shared" ref="N265" si="1684" xml:space="preserve"> (N264 - H268) / H268</f>
        <v>-0.11194957930172569</v>
      </c>
      <c r="O265" s="2">
        <f t="shared" ref="O265" si="1685" xml:space="preserve"> (O264 - I268) / I268</f>
        <v>0.62366011034310154</v>
      </c>
      <c r="P265" s="2"/>
      <c r="Q265" s="2"/>
      <c r="R265" s="2"/>
      <c r="S265" s="2"/>
      <c r="T265" s="2"/>
      <c r="U265" s="2"/>
      <c r="V265" s="5"/>
      <c r="W265" s="5"/>
      <c r="X265" s="5"/>
      <c r="Y265" s="6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6">
      <c r="A266" s="1">
        <v>261</v>
      </c>
      <c r="B266">
        <v>213251</v>
      </c>
      <c r="C266">
        <v>3</v>
      </c>
      <c r="D266" t="s">
        <v>14</v>
      </c>
      <c r="E266" t="s">
        <v>48</v>
      </c>
      <c r="F266">
        <v>423</v>
      </c>
      <c r="G266">
        <v>0.87979539641943738</v>
      </c>
      <c r="H266">
        <v>14306.152989694219</v>
      </c>
      <c r="I266">
        <v>2.1667604841950299</v>
      </c>
      <c r="J266" s="2"/>
      <c r="K266" s="2" t="s">
        <v>144</v>
      </c>
      <c r="L266" s="2">
        <f t="shared" ref="L266" si="1686">IF(L261&lt;=$L$1,1,0)</f>
        <v>1</v>
      </c>
      <c r="M266" s="2">
        <f t="shared" ref="M266" si="1687">IF(M261&lt;=$M$1,1,0)</f>
        <v>1</v>
      </c>
      <c r="N266" s="2">
        <f t="shared" ref="N266" si="1688">IF(N261&lt;=$N$1,1,0)</f>
        <v>1</v>
      </c>
      <c r="O266" s="2">
        <f t="shared" ref="O266" si="1689">IF(O261&lt;=$O$1,1,0)</f>
        <v>0</v>
      </c>
      <c r="P266" s="2"/>
      <c r="Q266" s="2"/>
      <c r="R266" s="2"/>
      <c r="S266" s="2"/>
      <c r="T266" s="2"/>
      <c r="U266" s="2"/>
      <c r="V266" s="5"/>
      <c r="W266" s="5"/>
      <c r="X266" s="5" t="s">
        <v>144</v>
      </c>
      <c r="Y266" s="5">
        <f t="shared" ref="Y266" ca="1" si="1690">IF(L261&lt;=$Y$1,1,0)</f>
        <v>0</v>
      </c>
      <c r="Z266" s="5">
        <f t="shared" ref="Z266" ca="1" si="1691">IF(M261&lt;=$Z$1,1,0)</f>
        <v>1</v>
      </c>
      <c r="AA266" s="5">
        <f t="shared" ref="AA266" ca="1" si="1692">IF(N261&lt;=$AA$1,1,0)</f>
        <v>1</v>
      </c>
      <c r="AB266" s="5">
        <f t="shared" ref="AB266" ca="1" si="1693">IF(O261&lt;=$AB$1,1,0)</f>
        <v>0</v>
      </c>
      <c r="AC266" s="5"/>
      <c r="AD266" s="5"/>
      <c r="AE266" s="5"/>
      <c r="AF266" s="5"/>
      <c r="AG266" s="5"/>
      <c r="AH266" s="5"/>
    </row>
    <row r="267" spans="1:34" ht="16">
      <c r="A267" s="1">
        <v>262</v>
      </c>
      <c r="B267">
        <v>213251</v>
      </c>
      <c r="C267">
        <v>2</v>
      </c>
      <c r="D267" t="s">
        <v>15</v>
      </c>
      <c r="E267" t="s">
        <v>48</v>
      </c>
      <c r="F267">
        <v>391</v>
      </c>
      <c r="G267">
        <v>0.87810945273631846</v>
      </c>
      <c r="H267">
        <v>14687.97206312253</v>
      </c>
      <c r="I267">
        <v>1.827800036479631</v>
      </c>
      <c r="J267" s="2"/>
      <c r="K267" s="2" t="s">
        <v>145</v>
      </c>
      <c r="L267" s="2">
        <f t="shared" ref="L267" si="1694">IF(L261&lt;=$L$2, 1, 0)</f>
        <v>1</v>
      </c>
      <c r="M267" s="2">
        <f t="shared" ref="M267" si="1695">IF(M261&lt;=$M$2, 1, 0)</f>
        <v>1</v>
      </c>
      <c r="N267" s="2">
        <f t="shared" ref="N267" si="1696">IF(N261&lt;=$N$2, 1, 0)</f>
        <v>1</v>
      </c>
      <c r="O267" s="2">
        <f t="shared" ref="O267" si="1697">IF(O261&lt;=$O$2, 1, 0)</f>
        <v>0</v>
      </c>
      <c r="P267" s="2"/>
      <c r="Q267" s="2" t="s">
        <v>148</v>
      </c>
      <c r="R267" s="2">
        <f t="shared" ref="R267" si="1698" xml:space="preserve"> L266+L267+L268</f>
        <v>3</v>
      </c>
      <c r="S267" s="2">
        <f t="shared" ref="S267" si="1699">M266+M267+M268</f>
        <v>3</v>
      </c>
      <c r="T267" s="2">
        <f t="shared" ref="T267" si="1700">N266+N267+N268</f>
        <v>3</v>
      </c>
      <c r="U267" s="2">
        <f t="shared" ref="U267" si="1701">O266+O267+O268</f>
        <v>0</v>
      </c>
      <c r="V267" s="5"/>
      <c r="W267" s="5"/>
      <c r="X267" s="5" t="s">
        <v>145</v>
      </c>
      <c r="Y267" s="5">
        <f t="shared" ref="Y267" ca="1" si="1702">IF(L261&lt;=$Y$2, 1, 0)</f>
        <v>0</v>
      </c>
      <c r="Z267" s="5">
        <f t="shared" ref="Z267" ca="1" si="1703">IF(M261&lt;=$Z$2, 1, 0)</f>
        <v>0</v>
      </c>
      <c r="AA267" s="5">
        <f t="shared" ref="AA267" ca="1" si="1704">IF(N261&lt;=$AA$2, 1, 0)</f>
        <v>1</v>
      </c>
      <c r="AB267" s="5">
        <f t="shared" ref="AB267" ca="1" si="1705">IF(O261&lt;=$AB$2, 1, 0)</f>
        <v>0</v>
      </c>
      <c r="AC267" s="5"/>
      <c r="AD267" s="5" t="s">
        <v>148</v>
      </c>
      <c r="AE267" s="5">
        <f t="shared" ref="AE267" ca="1" si="1706" xml:space="preserve"> Y266+Y267+Y268</f>
        <v>0</v>
      </c>
      <c r="AF267" s="5">
        <f t="shared" ref="AF267" ca="1" si="1707">Z266+Z267+Z268</f>
        <v>2</v>
      </c>
      <c r="AG267" s="5">
        <f t="shared" ref="AG267" ca="1" si="1708">AA266+AA267+AA268</f>
        <v>3</v>
      </c>
      <c r="AH267" s="5">
        <f t="shared" ref="AH267" ca="1" si="1709">AB266+AB267+AB268</f>
        <v>0</v>
      </c>
    </row>
    <row r="268" spans="1:34" ht="16">
      <c r="A268" s="1">
        <v>263</v>
      </c>
      <c r="B268">
        <v>213251</v>
      </c>
      <c r="C268">
        <v>1</v>
      </c>
      <c r="D268" t="s">
        <v>16</v>
      </c>
      <c r="E268" t="s">
        <v>48</v>
      </c>
      <c r="F268">
        <v>402</v>
      </c>
      <c r="G268">
        <v>0.90358126721763088</v>
      </c>
      <c r="H268">
        <v>15179.285994922269</v>
      </c>
      <c r="I268">
        <v>1.4937420418475149</v>
      </c>
      <c r="J268" s="2"/>
      <c r="K268" s="2" t="s">
        <v>146</v>
      </c>
      <c r="L268" s="2">
        <f t="shared" ref="L268" si="1710">IF(L265&lt;=$L$1, 1,0)</f>
        <v>1</v>
      </c>
      <c r="M268" s="2">
        <f t="shared" ref="M268" si="1711">IF(M265&lt;=$M$1, 1,0)</f>
        <v>1</v>
      </c>
      <c r="N268" s="2">
        <f t="shared" ref="N268" si="1712">IF(N265&lt;=$N$1, 1,0)</f>
        <v>1</v>
      </c>
      <c r="O268" s="2">
        <f t="shared" ref="O268" si="1713">IF(O265&lt;=$O$1, 1,0)</f>
        <v>0</v>
      </c>
      <c r="P268" s="2"/>
      <c r="Q268" s="2" t="s">
        <v>147</v>
      </c>
      <c r="R268" s="2"/>
      <c r="S268" s="2"/>
      <c r="T268" s="2"/>
      <c r="U268" s="2">
        <f t="shared" ref="U268" si="1714">R267+S267+T267+U267</f>
        <v>9</v>
      </c>
      <c r="V268" s="5"/>
      <c r="W268" s="5"/>
      <c r="X268" s="5" t="s">
        <v>146</v>
      </c>
      <c r="Y268" s="5">
        <f t="shared" ref="Y268" ca="1" si="1715">IF(L265&lt;=$Y$1, 1,0)</f>
        <v>0</v>
      </c>
      <c r="Z268" s="5">
        <f t="shared" ref="Z268" ca="1" si="1716">IF(M265&lt;=$Z$1, 1,0)</f>
        <v>1</v>
      </c>
      <c r="AA268" s="5">
        <f t="shared" ref="AA268" ca="1" si="1717">IF(N265&lt;=$AA$1, 1,0)</f>
        <v>1</v>
      </c>
      <c r="AB268" s="5">
        <f t="shared" ref="AB268" ca="1" si="1718">IF(O265&lt;=$AB$1, 1,0)</f>
        <v>0</v>
      </c>
      <c r="AC268" s="5"/>
      <c r="AD268" s="5" t="s">
        <v>147</v>
      </c>
      <c r="AE268" s="5"/>
      <c r="AF268" s="5"/>
      <c r="AG268" s="5"/>
      <c r="AH268" s="5">
        <f t="shared" ref="AH268" ca="1" si="1719">AE267+AF267+AG267+AH267</f>
        <v>5</v>
      </c>
    </row>
    <row r="269" spans="1:34" ht="16">
      <c r="A269" s="1">
        <v>264</v>
      </c>
      <c r="B269">
        <v>213321</v>
      </c>
      <c r="C269">
        <v>8</v>
      </c>
      <c r="D269" t="s">
        <v>8</v>
      </c>
      <c r="E269" t="s">
        <v>49</v>
      </c>
      <c r="F269">
        <v>560</v>
      </c>
      <c r="G269">
        <v>0.72050816696914699</v>
      </c>
      <c r="H269">
        <v>17267.67586272554</v>
      </c>
      <c r="I269">
        <v>1.343350593998357</v>
      </c>
      <c r="J269" s="2"/>
      <c r="K269" s="2" t="s">
        <v>97</v>
      </c>
      <c r="L269" s="3">
        <f t="shared" ref="L269" si="1720" xml:space="preserve"> (F269 - F276) / F276</f>
        <v>8.9494163424124515E-2</v>
      </c>
      <c r="M269" s="3">
        <f t="shared" ref="M269" si="1721" xml:space="preserve"> (G269 - G276) / G276</f>
        <v>-6.9766451096171717E-2</v>
      </c>
      <c r="N269" s="3">
        <f t="shared" ref="N269" si="1722" xml:space="preserve"> (H269 - H276) / H276</f>
        <v>0.27009859194876346</v>
      </c>
      <c r="O269" s="3">
        <f t="shared" ref="O269" si="1723" xml:space="preserve"> (I269 - I276) / I276</f>
        <v>0.53051642782392572</v>
      </c>
      <c r="P269" s="2"/>
      <c r="Q269" s="2"/>
      <c r="R269" s="2"/>
      <c r="S269" s="2"/>
      <c r="T269" s="2"/>
      <c r="U269" s="2"/>
      <c r="V269" s="5"/>
      <c r="W269" s="5"/>
      <c r="X269" s="5"/>
      <c r="Y269" s="6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6">
      <c r="A270" s="1">
        <v>265</v>
      </c>
      <c r="B270">
        <v>213321</v>
      </c>
      <c r="C270">
        <v>7</v>
      </c>
      <c r="D270" t="s">
        <v>10</v>
      </c>
      <c r="E270" t="s">
        <v>49</v>
      </c>
      <c r="F270">
        <v>555</v>
      </c>
      <c r="G270">
        <v>0.74038461538461542</v>
      </c>
      <c r="H270">
        <v>16275.366014782659</v>
      </c>
      <c r="I270">
        <v>1.3578907104074389</v>
      </c>
      <c r="J270" s="2"/>
      <c r="K270" s="2" t="s">
        <v>96</v>
      </c>
      <c r="L270" s="2">
        <f t="shared" ref="L270" si="1724" xml:space="preserve"> SLOPE(F269:F276, $C269:$C276)</f>
        <v>12.642857142857142</v>
      </c>
      <c r="M270" s="2">
        <f t="shared" ref="M270" si="1725" xml:space="preserve"> SLOPE(G269:G276, $C269:$C276)</f>
        <v>-5.322987274332695E-3</v>
      </c>
      <c r="N270" s="2">
        <f t="shared" ref="N270" si="1726" xml:space="preserve"> SLOPE(H269:H276, $C269:$C276)</f>
        <v>524.12795913557989</v>
      </c>
      <c r="O270" s="2">
        <f t="shared" ref="O270" si="1727" xml:space="preserve"> SLOPE(I269:I276, $C269:$C276)</f>
        <v>5.5867655390662505E-2</v>
      </c>
      <c r="P270" s="2"/>
      <c r="Q270" s="2"/>
      <c r="R270" s="2"/>
      <c r="S270" s="2"/>
      <c r="T270" s="2"/>
      <c r="U270" s="2"/>
      <c r="V270" s="5"/>
      <c r="W270" s="5"/>
      <c r="X270" s="5"/>
      <c r="Y270" s="6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6">
      <c r="A271" s="1">
        <v>266</v>
      </c>
      <c r="B271">
        <v>213321</v>
      </c>
      <c r="C271">
        <v>6</v>
      </c>
      <c r="D271" t="s">
        <v>11</v>
      </c>
      <c r="E271" t="s">
        <v>49</v>
      </c>
      <c r="F271">
        <v>625</v>
      </c>
      <c r="G271">
        <v>0.73333333333333328</v>
      </c>
      <c r="H271">
        <v>16398.417592968719</v>
      </c>
      <c r="I271">
        <v>1.290300155026922</v>
      </c>
      <c r="J271" s="2"/>
      <c r="K271" s="2" t="s">
        <v>98</v>
      </c>
      <c r="L271" s="2">
        <f t="shared" ref="L271" si="1728" xml:space="preserve"> INTERCEPT(F269:F276,$C269:$C276)</f>
        <v>485.10714285714289</v>
      </c>
      <c r="M271" s="2">
        <f t="shared" ref="M271" si="1729" xml:space="preserve"> INTERCEPT(G269:G276,$C269:$C276)</f>
        <v>0.76870429275096375</v>
      </c>
      <c r="N271" s="2">
        <f t="shared" ref="N271" si="1730" xml:space="preserve"> INTERCEPT(H269:H276,$C269:$C276)</f>
        <v>13183.195247703889</v>
      </c>
      <c r="O271" s="2">
        <f t="shared" ref="O271" si="1731" xml:space="preserve"> INTERCEPT(I269:I276,$C269:$C276)</f>
        <v>0.94915800841158071</v>
      </c>
      <c r="P271" s="2"/>
      <c r="Q271" s="2"/>
      <c r="R271" s="2"/>
      <c r="S271" s="2"/>
      <c r="T271" s="2"/>
      <c r="U271" s="2"/>
      <c r="V271" s="5"/>
      <c r="W271" s="5"/>
      <c r="X271" s="5"/>
      <c r="Y271" s="6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6">
      <c r="A272" s="1">
        <v>267</v>
      </c>
      <c r="B272">
        <v>213321</v>
      </c>
      <c r="C272">
        <v>5</v>
      </c>
      <c r="D272" t="s">
        <v>12</v>
      </c>
      <c r="E272" t="s">
        <v>49</v>
      </c>
      <c r="F272">
        <v>573</v>
      </c>
      <c r="G272">
        <v>0.76789168278529985</v>
      </c>
      <c r="H272">
        <v>16904.045804983889</v>
      </c>
      <c r="I272">
        <v>1.166655328783458</v>
      </c>
      <c r="J272" s="2"/>
      <c r="K272" s="2" t="s">
        <v>117</v>
      </c>
      <c r="L272" s="2">
        <f t="shared" ref="L272" si="1732" xml:space="preserve"> L271 + (11*L270)</f>
        <v>624.17857142857144</v>
      </c>
      <c r="M272" s="2">
        <f t="shared" ref="M272" si="1733" xml:space="preserve"> M271 + (11*M270)</f>
        <v>0.71015143273330406</v>
      </c>
      <c r="N272" s="2">
        <f t="shared" ref="N272" si="1734" xml:space="preserve"> N271 + (11*N270)</f>
        <v>18948.602798195268</v>
      </c>
      <c r="O272" s="2">
        <f t="shared" ref="O272" si="1735" xml:space="preserve"> O271 + (11*O270)</f>
        <v>1.5637022177088684</v>
      </c>
      <c r="P272" s="2"/>
      <c r="Q272" s="2"/>
      <c r="R272" s="2"/>
      <c r="S272" s="2"/>
      <c r="T272" s="2"/>
      <c r="U272" s="2"/>
      <c r="V272" s="5"/>
      <c r="W272" s="5"/>
      <c r="X272" s="5"/>
      <c r="Y272" s="6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6">
      <c r="A273" s="1">
        <v>268</v>
      </c>
      <c r="B273">
        <v>213321</v>
      </c>
      <c r="C273">
        <v>4</v>
      </c>
      <c r="D273" t="s">
        <v>13</v>
      </c>
      <c r="E273" t="s">
        <v>49</v>
      </c>
      <c r="F273">
        <v>522</v>
      </c>
      <c r="G273">
        <v>0.71900826446280997</v>
      </c>
      <c r="H273">
        <v>15354.390113710449</v>
      </c>
      <c r="I273">
        <v>1.239071142832203</v>
      </c>
      <c r="J273" s="2"/>
      <c r="K273" s="2" t="s">
        <v>99</v>
      </c>
      <c r="L273" s="2">
        <f t="shared" ref="L273" si="1736" xml:space="preserve"> (L272 - F276) / F276</f>
        <v>0.21435519733185107</v>
      </c>
      <c r="M273" s="2">
        <f t="shared" ref="M273" si="1737" xml:space="preserve"> (M272 - G276) / G276</f>
        <v>-8.31378215884572E-2</v>
      </c>
      <c r="N273" s="2">
        <f t="shared" ref="N273" si="1738" xml:space="preserve"> (N272 - H276) / H276</f>
        <v>0.39373670925425419</v>
      </c>
      <c r="O273" s="2">
        <f t="shared" ref="O273" si="1739" xml:space="preserve"> (O272 - I276) / I276</f>
        <v>0.78156911763799397</v>
      </c>
      <c r="P273" s="2"/>
      <c r="Q273" s="2"/>
      <c r="R273" s="2"/>
      <c r="S273" s="2"/>
      <c r="T273" s="2"/>
      <c r="U273" s="2"/>
      <c r="V273" s="5"/>
      <c r="W273" s="5"/>
      <c r="X273" s="5"/>
      <c r="Y273" s="6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6">
      <c r="A274" s="1">
        <v>269</v>
      </c>
      <c r="B274">
        <v>213321</v>
      </c>
      <c r="C274">
        <v>3</v>
      </c>
      <c r="D274" t="s">
        <v>14</v>
      </c>
      <c r="E274" t="s">
        <v>49</v>
      </c>
      <c r="F274">
        <v>487</v>
      </c>
      <c r="G274">
        <v>0.746</v>
      </c>
      <c r="H274">
        <v>14446.862021420529</v>
      </c>
      <c r="I274">
        <v>1.246535338177893</v>
      </c>
      <c r="J274" s="2"/>
      <c r="K274" s="2" t="s">
        <v>144</v>
      </c>
      <c r="L274" s="2">
        <f t="shared" ref="L274" si="1740">IF(L269&lt;=$L$1,1,0)</f>
        <v>1</v>
      </c>
      <c r="M274" s="2">
        <f t="shared" ref="M274" si="1741">IF(M269&lt;=$M$1,1,0)</f>
        <v>1</v>
      </c>
      <c r="N274" s="2">
        <f t="shared" ref="N274" si="1742">IF(N269&lt;=$N$1,1,0)</f>
        <v>0</v>
      </c>
      <c r="O274" s="2">
        <f t="shared" ref="O274" si="1743">IF(O269&lt;=$O$1,1,0)</f>
        <v>0</v>
      </c>
      <c r="P274" s="2"/>
      <c r="Q274" s="2"/>
      <c r="R274" s="2"/>
      <c r="S274" s="2"/>
      <c r="T274" s="2"/>
      <c r="U274" s="2"/>
      <c r="V274" s="5"/>
      <c r="W274" s="5"/>
      <c r="X274" s="5" t="s">
        <v>144</v>
      </c>
      <c r="Y274" s="5">
        <f t="shared" ref="Y274" ca="1" si="1744">IF(L269&lt;=$Y$1,1,0)</f>
        <v>0</v>
      </c>
      <c r="Z274" s="5">
        <f t="shared" ref="Z274" ca="1" si="1745">IF(M269&lt;=$Z$1,1,0)</f>
        <v>1</v>
      </c>
      <c r="AA274" s="5">
        <f t="shared" ref="AA274" ca="1" si="1746">IF(N269&lt;=$AA$1,1,0)</f>
        <v>0</v>
      </c>
      <c r="AB274" s="5">
        <f t="shared" ref="AB274" ca="1" si="1747">IF(O269&lt;=$AB$1,1,0)</f>
        <v>0</v>
      </c>
      <c r="AC274" s="5"/>
      <c r="AD274" s="5"/>
      <c r="AE274" s="5"/>
      <c r="AF274" s="5"/>
      <c r="AG274" s="5"/>
      <c r="AH274" s="5"/>
    </row>
    <row r="275" spans="1:34" ht="16">
      <c r="A275" s="1">
        <v>270</v>
      </c>
      <c r="B275">
        <v>213321</v>
      </c>
      <c r="C275">
        <v>2</v>
      </c>
      <c r="D275" t="s">
        <v>15</v>
      </c>
      <c r="E275" t="s">
        <v>49</v>
      </c>
      <c r="F275">
        <v>500</v>
      </c>
      <c r="G275">
        <v>0.75633528265107208</v>
      </c>
      <c r="H275">
        <v>14091.871373959981</v>
      </c>
      <c r="I275">
        <v>1.082985725601594</v>
      </c>
      <c r="J275" s="2"/>
      <c r="K275" s="2" t="s">
        <v>145</v>
      </c>
      <c r="L275" s="2">
        <f t="shared" ref="L275" si="1748">IF(L269&lt;=$L$2, 1, 0)</f>
        <v>1</v>
      </c>
      <c r="M275" s="2">
        <f t="shared" ref="M275" si="1749">IF(M269&lt;=$M$2, 1, 0)</f>
        <v>1</v>
      </c>
      <c r="N275" s="2">
        <f t="shared" ref="N275" si="1750">IF(N269&lt;=$N$2, 1, 0)</f>
        <v>0</v>
      </c>
      <c r="O275" s="2">
        <f t="shared" ref="O275" si="1751">IF(O269&lt;=$O$2, 1, 0)</f>
        <v>0</v>
      </c>
      <c r="P275" s="2"/>
      <c r="Q275" s="2" t="s">
        <v>148</v>
      </c>
      <c r="R275" s="2">
        <f t="shared" ref="R275" si="1752" xml:space="preserve"> L274+L275+L276</f>
        <v>2</v>
      </c>
      <c r="S275" s="2">
        <f t="shared" ref="S275" si="1753">M274+M275+M276</f>
        <v>3</v>
      </c>
      <c r="T275" s="2">
        <f t="shared" ref="T275" si="1754">N274+N275+N276</f>
        <v>0</v>
      </c>
      <c r="U275" s="2">
        <f t="shared" ref="U275" si="1755">O274+O275+O276</f>
        <v>0</v>
      </c>
      <c r="V275" s="5"/>
      <c r="W275" s="5"/>
      <c r="X275" s="5" t="s">
        <v>145</v>
      </c>
      <c r="Y275" s="5">
        <f t="shared" ref="Y275" ca="1" si="1756">IF(L269&lt;=$Y$2, 1, 0)</f>
        <v>0</v>
      </c>
      <c r="Z275" s="5">
        <f t="shared" ref="Z275" ca="1" si="1757">IF(M269&lt;=$Z$2, 1, 0)</f>
        <v>0</v>
      </c>
      <c r="AA275" s="5">
        <f t="shared" ref="AA275" ca="1" si="1758">IF(N269&lt;=$AA$2, 1, 0)</f>
        <v>0</v>
      </c>
      <c r="AB275" s="5">
        <f t="shared" ref="AB275" ca="1" si="1759">IF(O269&lt;=$AB$2, 1, 0)</f>
        <v>0</v>
      </c>
      <c r="AC275" s="5"/>
      <c r="AD275" s="5" t="s">
        <v>148</v>
      </c>
      <c r="AE275" s="5">
        <f t="shared" ref="AE275" ca="1" si="1760" xml:space="preserve"> Y274+Y275+Y276</f>
        <v>0</v>
      </c>
      <c r="AF275" s="5">
        <f t="shared" ref="AF275" ca="1" si="1761">Z274+Z275+Z276</f>
        <v>2</v>
      </c>
      <c r="AG275" s="5">
        <f t="shared" ref="AG275" ca="1" si="1762">AA274+AA275+AA276</f>
        <v>0</v>
      </c>
      <c r="AH275" s="5">
        <f t="shared" ref="AH275" ca="1" si="1763">AB274+AB275+AB276</f>
        <v>0</v>
      </c>
    </row>
    <row r="276" spans="1:34" ht="16">
      <c r="A276" s="1">
        <v>271</v>
      </c>
      <c r="B276">
        <v>213321</v>
      </c>
      <c r="C276">
        <v>1</v>
      </c>
      <c r="D276" t="s">
        <v>16</v>
      </c>
      <c r="E276" t="s">
        <v>49</v>
      </c>
      <c r="F276">
        <v>514</v>
      </c>
      <c r="G276">
        <v>0.77454545454545454</v>
      </c>
      <c r="H276">
        <v>13595.53972596021</v>
      </c>
      <c r="I276">
        <v>0.87771066652863083</v>
      </c>
      <c r="J276" s="2"/>
      <c r="K276" s="2" t="s">
        <v>146</v>
      </c>
      <c r="L276" s="2">
        <f t="shared" ref="L276" si="1764">IF(L273&lt;=$L$1, 1,0)</f>
        <v>0</v>
      </c>
      <c r="M276" s="2">
        <f t="shared" ref="M276" si="1765">IF(M273&lt;=$M$1, 1,0)</f>
        <v>1</v>
      </c>
      <c r="N276" s="2">
        <f t="shared" ref="N276" si="1766">IF(N273&lt;=$N$1, 1,0)</f>
        <v>0</v>
      </c>
      <c r="O276" s="2">
        <f t="shared" ref="O276" si="1767">IF(O273&lt;=$O$1, 1,0)</f>
        <v>0</v>
      </c>
      <c r="P276" s="2"/>
      <c r="Q276" s="2" t="s">
        <v>147</v>
      </c>
      <c r="R276" s="2"/>
      <c r="S276" s="2"/>
      <c r="T276" s="2"/>
      <c r="U276" s="2">
        <f t="shared" ref="U276" si="1768">R275+S275+T275+U275</f>
        <v>5</v>
      </c>
      <c r="V276" s="5"/>
      <c r="W276" s="5"/>
      <c r="X276" s="5" t="s">
        <v>146</v>
      </c>
      <c r="Y276" s="5">
        <f t="shared" ref="Y276" ca="1" si="1769">IF(L273&lt;=$Y$1, 1,0)</f>
        <v>0</v>
      </c>
      <c r="Z276" s="5">
        <f t="shared" ref="Z276" ca="1" si="1770">IF(M273&lt;=$Z$1, 1,0)</f>
        <v>1</v>
      </c>
      <c r="AA276" s="5">
        <f t="shared" ref="AA276" ca="1" si="1771">IF(N273&lt;=$AA$1, 1,0)</f>
        <v>0</v>
      </c>
      <c r="AB276" s="5">
        <f t="shared" ref="AB276" ca="1" si="1772">IF(O273&lt;=$AB$1, 1,0)</f>
        <v>0</v>
      </c>
      <c r="AC276" s="5"/>
      <c r="AD276" s="5" t="s">
        <v>147</v>
      </c>
      <c r="AE276" s="5"/>
      <c r="AF276" s="5"/>
      <c r="AG276" s="5"/>
      <c r="AH276" s="5">
        <f t="shared" ref="AH276" ca="1" si="1773">AE275+AF275+AG275+AH275</f>
        <v>2</v>
      </c>
    </row>
    <row r="277" spans="1:34" ht="16">
      <c r="A277" s="1">
        <v>272</v>
      </c>
      <c r="B277">
        <v>213358</v>
      </c>
      <c r="C277">
        <v>8</v>
      </c>
      <c r="D277" t="s">
        <v>8</v>
      </c>
      <c r="E277" t="s">
        <v>50</v>
      </c>
      <c r="F277">
        <v>205</v>
      </c>
      <c r="G277">
        <v>0.73333333333333328</v>
      </c>
      <c r="H277">
        <v>17090.40936425763</v>
      </c>
      <c r="I277">
        <v>0.1956212750097337</v>
      </c>
      <c r="J277" s="2"/>
      <c r="K277" s="2" t="s">
        <v>97</v>
      </c>
      <c r="L277" s="3">
        <f t="shared" ref="L277" si="1774" xml:space="preserve"> (F277 - F284) / F284</f>
        <v>-0.17670682730923695</v>
      </c>
      <c r="M277" s="3">
        <f t="shared" ref="M277" si="1775" xml:space="preserve"> (G277 - G284) / G284</f>
        <v>0.11518737672583819</v>
      </c>
      <c r="N277" s="3">
        <f t="shared" ref="N277" si="1776" xml:space="preserve"> (H277 - H284) / H284</f>
        <v>0.35418408860605216</v>
      </c>
      <c r="O277" s="3">
        <f t="shared" ref="O277" si="1777" xml:space="preserve"> (I277 - I284) / I284</f>
        <v>0.10381687552767997</v>
      </c>
      <c r="P277" s="2"/>
      <c r="Q277" s="2"/>
      <c r="R277" s="2"/>
      <c r="S277" s="2"/>
      <c r="T277" s="2"/>
      <c r="U277" s="2"/>
      <c r="V277" s="5"/>
      <c r="W277" s="5"/>
      <c r="X277" s="5"/>
      <c r="Y277" s="6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6">
      <c r="A278" s="1">
        <v>273</v>
      </c>
      <c r="B278">
        <v>213358</v>
      </c>
      <c r="C278">
        <v>7</v>
      </c>
      <c r="D278" t="s">
        <v>10</v>
      </c>
      <c r="E278" t="s">
        <v>50</v>
      </c>
      <c r="F278">
        <v>225</v>
      </c>
      <c r="G278">
        <v>0.70135746606334837</v>
      </c>
      <c r="H278">
        <v>14205.1190340709</v>
      </c>
      <c r="I278">
        <v>0.1933458316901556</v>
      </c>
      <c r="J278" s="2"/>
      <c r="K278" s="2" t="s">
        <v>96</v>
      </c>
      <c r="L278" s="2">
        <f t="shared" ref="L278" si="1778" xml:space="preserve"> SLOPE(F277:F284, $C277:$C284)</f>
        <v>-4.0714285714285712</v>
      </c>
      <c r="M278" s="2">
        <f t="shared" ref="M278" si="1779" xml:space="preserve"> SLOPE(G277:G284, $C277:$C284)</f>
        <v>2.1083492284353581E-3</v>
      </c>
      <c r="N278" s="2">
        <f t="shared" ref="N278" si="1780" xml:space="preserve"> SLOPE(H277:H284, $C277:$C284)</f>
        <v>392.36884586944592</v>
      </c>
      <c r="O278" s="2">
        <f t="shared" ref="O278" si="1781" xml:space="preserve"> SLOPE(I277:I284, $C277:$C284)</f>
        <v>2.1011571495861683E-3</v>
      </c>
      <c r="P278" s="2"/>
      <c r="Q278" s="2"/>
      <c r="R278" s="2"/>
      <c r="S278" s="2"/>
      <c r="T278" s="2"/>
      <c r="U278" s="2"/>
      <c r="V278" s="5"/>
      <c r="W278" s="5"/>
      <c r="X278" s="5"/>
      <c r="Y278" s="6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6">
      <c r="A279" s="1">
        <v>274</v>
      </c>
      <c r="B279">
        <v>213358</v>
      </c>
      <c r="C279">
        <v>6</v>
      </c>
      <c r="D279" t="s">
        <v>11</v>
      </c>
      <c r="E279" t="s">
        <v>50</v>
      </c>
      <c r="F279">
        <v>227</v>
      </c>
      <c r="G279">
        <v>0.66666666666666663</v>
      </c>
      <c r="H279">
        <v>15690.703078864301</v>
      </c>
      <c r="I279">
        <v>0.19155317178026049</v>
      </c>
      <c r="J279" s="2"/>
      <c r="K279" s="2" t="s">
        <v>98</v>
      </c>
      <c r="L279" s="2">
        <f t="shared" ref="L279" si="1782" xml:space="preserve"> INTERCEPT(F277:F284,$C277:$C284)</f>
        <v>257.57142857142856</v>
      </c>
      <c r="M279" s="2">
        <f t="shared" ref="M279" si="1783" xml:space="preserve"> INTERCEPT(G277:G284,$C277:$C284)</f>
        <v>0.69747771596512664</v>
      </c>
      <c r="N279" s="2">
        <f t="shared" ref="N279" si="1784" xml:space="preserve"> INTERCEPT(H277:H284,$C277:$C284)</f>
        <v>13374.704325950675</v>
      </c>
      <c r="O279" s="2">
        <f t="shared" ref="O279" si="1785" xml:space="preserve"> INTERCEPT(I277:I284,$C277:$C284)</f>
        <v>0.17828898623908601</v>
      </c>
      <c r="P279" s="2"/>
      <c r="Q279" s="2"/>
      <c r="R279" s="2"/>
      <c r="S279" s="2"/>
      <c r="T279" s="2"/>
      <c r="U279" s="2"/>
      <c r="V279" s="5"/>
      <c r="W279" s="5"/>
      <c r="X279" s="5"/>
      <c r="Y279" s="6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6">
      <c r="A280" s="1">
        <v>275</v>
      </c>
      <c r="B280">
        <v>213358</v>
      </c>
      <c r="C280">
        <v>5</v>
      </c>
      <c r="D280" t="s">
        <v>12</v>
      </c>
      <c r="E280" t="s">
        <v>50</v>
      </c>
      <c r="F280">
        <v>265</v>
      </c>
      <c r="G280">
        <v>0.67697594501718217</v>
      </c>
      <c r="H280">
        <v>16574.538627402031</v>
      </c>
      <c r="I280">
        <v>0.1814816346184433</v>
      </c>
      <c r="J280" s="2"/>
      <c r="K280" s="2" t="s">
        <v>117</v>
      </c>
      <c r="L280" s="2">
        <f t="shared" ref="L280" si="1786" xml:space="preserve"> L279 + (11*L278)</f>
        <v>212.78571428571428</v>
      </c>
      <c r="M280" s="2">
        <f t="shared" ref="M280" si="1787" xml:space="preserve"> M279 + (11*M278)</f>
        <v>0.72066955747791561</v>
      </c>
      <c r="N280" s="2">
        <f t="shared" ref="N280" si="1788" xml:space="preserve"> N279 + (11*N278)</f>
        <v>17690.761630514578</v>
      </c>
      <c r="O280" s="2">
        <f t="shared" ref="O280" si="1789" xml:space="preserve"> O279 + (11*O278)</f>
        <v>0.20140171488453387</v>
      </c>
      <c r="P280" s="2"/>
      <c r="Q280" s="2"/>
      <c r="R280" s="2"/>
      <c r="S280" s="2"/>
      <c r="T280" s="2"/>
      <c r="U280" s="2"/>
      <c r="V280" s="5"/>
      <c r="W280" s="5"/>
      <c r="X280" s="5"/>
      <c r="Y280" s="6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6">
      <c r="A281" s="1">
        <v>276</v>
      </c>
      <c r="B281">
        <v>213358</v>
      </c>
      <c r="C281">
        <v>4</v>
      </c>
      <c r="D281" t="s">
        <v>13</v>
      </c>
      <c r="E281" t="s">
        <v>50</v>
      </c>
      <c r="F281">
        <v>291</v>
      </c>
      <c r="G281">
        <v>0.78026905829596416</v>
      </c>
      <c r="H281">
        <v>15617.77526237251</v>
      </c>
      <c r="I281">
        <v>0.18991075772790789</v>
      </c>
      <c r="J281" s="2"/>
      <c r="K281" s="2" t="s">
        <v>99</v>
      </c>
      <c r="L281" s="2">
        <f t="shared" ref="L281" si="1790" xml:space="preserve"> (L280 - F284) / F284</f>
        <v>-0.14543889845094668</v>
      </c>
      <c r="M281" s="2">
        <f t="shared" ref="M281" si="1791" xml:space="preserve"> (M280 - G284) / G284</f>
        <v>9.5929445395410137E-2</v>
      </c>
      <c r="N281" s="2">
        <f t="shared" ref="N281" si="1792" xml:space="preserve"> (N280 - H284) / H284</f>
        <v>0.40175389627982278</v>
      </c>
      <c r="O281" s="2">
        <f t="shared" ref="O281" si="1793" xml:space="preserve"> (O280 - I284) / I284</f>
        <v>0.13643371171515531</v>
      </c>
      <c r="P281" s="2"/>
      <c r="Q281" s="2"/>
      <c r="R281" s="2"/>
      <c r="S281" s="2"/>
      <c r="T281" s="2"/>
      <c r="U281" s="2"/>
      <c r="V281" s="5"/>
      <c r="W281" s="5"/>
      <c r="X281" s="5"/>
      <c r="Y281" s="6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6">
      <c r="A282" s="1">
        <v>277</v>
      </c>
      <c r="B282">
        <v>213358</v>
      </c>
      <c r="C282">
        <v>3</v>
      </c>
      <c r="D282" t="s">
        <v>14</v>
      </c>
      <c r="E282" t="s">
        <v>50</v>
      </c>
      <c r="F282">
        <v>223</v>
      </c>
      <c r="G282">
        <v>0.72052401746724892</v>
      </c>
      <c r="H282">
        <v>14617.1917200262</v>
      </c>
      <c r="I282">
        <v>0.18941913402164939</v>
      </c>
      <c r="J282" s="2"/>
      <c r="K282" s="2" t="s">
        <v>144</v>
      </c>
      <c r="L282" s="2">
        <f t="shared" ref="L282" si="1794">IF(L277&lt;=$L$1,1,0)</f>
        <v>1</v>
      </c>
      <c r="M282" s="2">
        <f t="shared" ref="M282" si="1795">IF(M277&lt;=$M$1,1,0)</f>
        <v>1</v>
      </c>
      <c r="N282" s="2">
        <f t="shared" ref="N282" si="1796">IF(N277&lt;=$N$1,1,0)</f>
        <v>0</v>
      </c>
      <c r="O282" s="2">
        <f t="shared" ref="O282" si="1797">IF(O277&lt;=$O$1,1,0)</f>
        <v>0</v>
      </c>
      <c r="P282" s="2"/>
      <c r="Q282" s="2"/>
      <c r="R282" s="2"/>
      <c r="S282" s="2"/>
      <c r="T282" s="2"/>
      <c r="U282" s="2"/>
      <c r="V282" s="5"/>
      <c r="W282" s="5"/>
      <c r="X282" s="5" t="s">
        <v>144</v>
      </c>
      <c r="Y282" s="5">
        <f t="shared" ref="Y282" ca="1" si="1798">IF(L277&lt;=$Y$1,1,0)</f>
        <v>0</v>
      </c>
      <c r="Z282" s="5">
        <f t="shared" ref="Z282" ca="1" si="1799">IF(M277&lt;=$Z$1,1,0)</f>
        <v>0</v>
      </c>
      <c r="AA282" s="5">
        <f t="shared" ref="AA282" ca="1" si="1800">IF(N277&lt;=$AA$1,1,0)</f>
        <v>0</v>
      </c>
      <c r="AB282" s="5">
        <f t="shared" ref="AB282" ca="1" si="1801">IF(O277&lt;=$AB$1,1,0)</f>
        <v>0</v>
      </c>
      <c r="AC282" s="5"/>
      <c r="AD282" s="5"/>
      <c r="AE282" s="5"/>
      <c r="AF282" s="5"/>
      <c r="AG282" s="5"/>
      <c r="AH282" s="5"/>
    </row>
    <row r="283" spans="1:34" ht="16">
      <c r="A283" s="1">
        <v>278</v>
      </c>
      <c r="B283">
        <v>213358</v>
      </c>
      <c r="C283">
        <v>2</v>
      </c>
      <c r="D283" t="s">
        <v>15</v>
      </c>
      <c r="E283" t="s">
        <v>50</v>
      </c>
      <c r="F283">
        <v>229</v>
      </c>
      <c r="G283">
        <v>0.71900826446280997</v>
      </c>
      <c r="H283">
        <v>14706.728347357481</v>
      </c>
      <c r="I283">
        <v>0.18339916201371639</v>
      </c>
      <c r="J283" s="2"/>
      <c r="K283" s="2" t="s">
        <v>145</v>
      </c>
      <c r="L283" s="2">
        <f t="shared" ref="L283" si="1802">IF(L277&lt;=$L$2, 1, 0)</f>
        <v>1</v>
      </c>
      <c r="M283" s="2">
        <f t="shared" ref="M283" si="1803">IF(M277&lt;=$M$2, 1, 0)</f>
        <v>1</v>
      </c>
      <c r="N283" s="2">
        <f t="shared" ref="N283" si="1804">IF(N277&lt;=$N$2, 1, 0)</f>
        <v>0</v>
      </c>
      <c r="O283" s="2">
        <f t="shared" ref="O283" si="1805">IF(O277&lt;=$O$2, 1, 0)</f>
        <v>0</v>
      </c>
      <c r="P283" s="2"/>
      <c r="Q283" s="2" t="s">
        <v>148</v>
      </c>
      <c r="R283" s="2">
        <f t="shared" ref="R283" si="1806" xml:space="preserve"> L282+L283+L284</f>
        <v>3</v>
      </c>
      <c r="S283" s="2">
        <f t="shared" ref="S283" si="1807">M282+M283+M284</f>
        <v>3</v>
      </c>
      <c r="T283" s="2">
        <f t="shared" ref="T283" si="1808">N282+N283+N284</f>
        <v>0</v>
      </c>
      <c r="U283" s="2">
        <f t="shared" ref="U283" si="1809">O282+O283+O284</f>
        <v>0</v>
      </c>
      <c r="V283" s="5"/>
      <c r="W283" s="5"/>
      <c r="X283" s="5" t="s">
        <v>145</v>
      </c>
      <c r="Y283" s="5">
        <f t="shared" ref="Y283" ca="1" si="1810">IF(L277&lt;=$Y$2, 1, 0)</f>
        <v>0</v>
      </c>
      <c r="Z283" s="5">
        <f t="shared" ref="Z283" ca="1" si="1811">IF(M277&lt;=$Z$2, 1, 0)</f>
        <v>0</v>
      </c>
      <c r="AA283" s="5">
        <f t="shared" ref="AA283" ca="1" si="1812">IF(N277&lt;=$AA$2, 1, 0)</f>
        <v>0</v>
      </c>
      <c r="AB283" s="5">
        <f t="shared" ref="AB283" ca="1" si="1813">IF(O277&lt;=$AB$2, 1, 0)</f>
        <v>0</v>
      </c>
      <c r="AC283" s="5"/>
      <c r="AD283" s="5" t="s">
        <v>148</v>
      </c>
      <c r="AE283" s="5">
        <f t="shared" ref="AE283" ca="1" si="1814" xml:space="preserve"> Y282+Y283+Y284</f>
        <v>0</v>
      </c>
      <c r="AF283" s="5">
        <f t="shared" ref="AF283" ca="1" si="1815">Z282+Z283+Z284</f>
        <v>0</v>
      </c>
      <c r="AG283" s="5">
        <f t="shared" ref="AG283" ca="1" si="1816">AA282+AA283+AA284</f>
        <v>0</v>
      </c>
      <c r="AH283" s="5">
        <f t="shared" ref="AH283" ca="1" si="1817">AB282+AB283+AB284</f>
        <v>0</v>
      </c>
    </row>
    <row r="284" spans="1:34" ht="16">
      <c r="A284" s="1">
        <v>279</v>
      </c>
      <c r="B284">
        <v>213358</v>
      </c>
      <c r="C284">
        <v>1</v>
      </c>
      <c r="D284" t="s">
        <v>16</v>
      </c>
      <c r="E284" t="s">
        <v>50</v>
      </c>
      <c r="F284">
        <v>249</v>
      </c>
      <c r="G284">
        <v>0.65758754863813229</v>
      </c>
      <c r="H284">
        <v>12620.44762455441</v>
      </c>
      <c r="I284">
        <v>0.1772225804359232</v>
      </c>
      <c r="J284" s="2"/>
      <c r="K284" s="2" t="s">
        <v>146</v>
      </c>
      <c r="L284" s="2">
        <f t="shared" ref="L284" si="1818">IF(L281&lt;=$L$1, 1,0)</f>
        <v>1</v>
      </c>
      <c r="M284" s="2">
        <f t="shared" ref="M284" si="1819">IF(M281&lt;=$M$1, 1,0)</f>
        <v>1</v>
      </c>
      <c r="N284" s="2">
        <f t="shared" ref="N284" si="1820">IF(N281&lt;=$N$1, 1,0)</f>
        <v>0</v>
      </c>
      <c r="O284" s="2">
        <f t="shared" ref="O284" si="1821">IF(O281&lt;=$O$1, 1,0)</f>
        <v>0</v>
      </c>
      <c r="P284" s="2"/>
      <c r="Q284" s="2" t="s">
        <v>147</v>
      </c>
      <c r="R284" s="2"/>
      <c r="S284" s="2"/>
      <c r="T284" s="2"/>
      <c r="U284" s="2">
        <f t="shared" ref="U284" si="1822">R283+S283+T283+U283</f>
        <v>6</v>
      </c>
      <c r="V284" s="5"/>
      <c r="W284" s="5"/>
      <c r="X284" s="5" t="s">
        <v>146</v>
      </c>
      <c r="Y284" s="5">
        <f t="shared" ref="Y284" ca="1" si="1823">IF(L281&lt;=$Y$1, 1,0)</f>
        <v>0</v>
      </c>
      <c r="Z284" s="5">
        <f t="shared" ref="Z284" ca="1" si="1824">IF(M281&lt;=$Z$1, 1,0)</f>
        <v>0</v>
      </c>
      <c r="AA284" s="5">
        <f t="shared" ref="AA284" ca="1" si="1825">IF(N281&lt;=$AA$1, 1,0)</f>
        <v>0</v>
      </c>
      <c r="AB284" s="5">
        <f t="shared" ref="AB284" ca="1" si="1826">IF(O281&lt;=$AB$1, 1,0)</f>
        <v>0</v>
      </c>
      <c r="AC284" s="5"/>
      <c r="AD284" s="5" t="s">
        <v>147</v>
      </c>
      <c r="AE284" s="5"/>
      <c r="AF284" s="5"/>
      <c r="AG284" s="5"/>
      <c r="AH284" s="5">
        <f t="shared" ref="AH284" ca="1" si="1827">AE283+AF283+AG283+AH283</f>
        <v>0</v>
      </c>
    </row>
    <row r="285" spans="1:34" ht="16">
      <c r="A285" s="1">
        <v>280</v>
      </c>
      <c r="B285">
        <v>213367</v>
      </c>
      <c r="C285">
        <v>8</v>
      </c>
      <c r="D285" t="s">
        <v>8</v>
      </c>
      <c r="E285" t="s">
        <v>51</v>
      </c>
      <c r="F285">
        <v>793</v>
      </c>
      <c r="G285">
        <v>0.70769230769230773</v>
      </c>
      <c r="H285">
        <v>15844.087072298969</v>
      </c>
      <c r="I285">
        <v>0.68949767541889362</v>
      </c>
      <c r="J285" s="2"/>
      <c r="K285" s="2" t="s">
        <v>97</v>
      </c>
      <c r="L285" s="3">
        <f t="shared" ref="L285" si="1828" xml:space="preserve"> (F285 - F292) / F292</f>
        <v>-0.14362850971922247</v>
      </c>
      <c r="M285" s="3">
        <f t="shared" ref="M285" si="1829" xml:space="preserve"> (G285 - G292) / G292</f>
        <v>-0.115874707010441</v>
      </c>
      <c r="N285" s="3">
        <f t="shared" ref="N285" si="1830" xml:space="preserve"> (H285 - H292) / H292</f>
        <v>2.4424482470388177E-2</v>
      </c>
      <c r="O285" s="3">
        <f t="shared" ref="O285" si="1831" xml:space="preserve"> (I285 - I292) / I292</f>
        <v>0.2526969454243051</v>
      </c>
      <c r="P285" s="2"/>
      <c r="Q285" s="2"/>
      <c r="R285" s="2"/>
      <c r="S285" s="2"/>
      <c r="T285" s="2"/>
      <c r="U285" s="2"/>
      <c r="V285" s="5"/>
      <c r="W285" s="5"/>
      <c r="X285" s="5"/>
      <c r="Y285" s="6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6">
      <c r="A286" s="1">
        <v>281</v>
      </c>
      <c r="B286">
        <v>213367</v>
      </c>
      <c r="C286">
        <v>7</v>
      </c>
      <c r="D286" t="s">
        <v>10</v>
      </c>
      <c r="E286" t="s">
        <v>51</v>
      </c>
      <c r="F286">
        <v>1049</v>
      </c>
      <c r="G286">
        <v>0.74328678839957041</v>
      </c>
      <c r="H286">
        <v>16251.999707359901</v>
      </c>
      <c r="I286">
        <v>0.73982237029692999</v>
      </c>
      <c r="J286" s="2"/>
      <c r="K286" s="2" t="s">
        <v>96</v>
      </c>
      <c r="L286" s="2">
        <f t="shared" ref="L286" si="1832" xml:space="preserve"> SLOPE(F285:F292, $C285:$C292)</f>
        <v>0.8928571428571429</v>
      </c>
      <c r="M286" s="2">
        <f t="shared" ref="M286" si="1833" xml:space="preserve"> SLOPE(G285:G292, $C285:$C292)</f>
        <v>-1.4510435694465626E-2</v>
      </c>
      <c r="N286" s="2">
        <f t="shared" ref="N286" si="1834" xml:space="preserve"> SLOPE(H285:H292, $C285:$C292)</f>
        <v>8.2505433746204329</v>
      </c>
      <c r="O286" s="2">
        <f t="shared" ref="O286" si="1835" xml:space="preserve"> SLOPE(I285:I292, $C285:$C292)</f>
        <v>1.5633693288562119E-2</v>
      </c>
      <c r="P286" s="2"/>
      <c r="Q286" s="2"/>
      <c r="R286" s="2"/>
      <c r="S286" s="2"/>
      <c r="T286" s="2"/>
      <c r="U286" s="2"/>
      <c r="V286" s="5"/>
      <c r="W286" s="5"/>
      <c r="X286" s="5"/>
      <c r="Y286" s="6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6">
      <c r="A287" s="1">
        <v>282</v>
      </c>
      <c r="B287">
        <v>213367</v>
      </c>
      <c r="C287">
        <v>6</v>
      </c>
      <c r="D287" t="s">
        <v>11</v>
      </c>
      <c r="E287" t="s">
        <v>51</v>
      </c>
      <c r="F287">
        <v>1052</v>
      </c>
      <c r="G287">
        <v>0.76329113924050629</v>
      </c>
      <c r="H287">
        <v>15451.262163923409</v>
      </c>
      <c r="I287">
        <v>0.72935603906267865</v>
      </c>
      <c r="J287" s="2"/>
      <c r="K287" s="2" t="s">
        <v>98</v>
      </c>
      <c r="L287" s="2">
        <f t="shared" ref="L287" si="1836" xml:space="preserve"> INTERCEPT(F285:F292,$C285:$C292)</f>
        <v>916.10714285714289</v>
      </c>
      <c r="M287" s="2">
        <f t="shared" ref="M287" si="1837" xml:space="preserve"> INTERCEPT(G285:G292,$C285:$C292)</f>
        <v>0.8375690755963312</v>
      </c>
      <c r="N287" s="2">
        <f t="shared" ref="N287" si="1838" xml:space="preserve"> INTERCEPT(H285:H292,$C285:$C292)</f>
        <v>16299.286163088627</v>
      </c>
      <c r="O287" s="2">
        <f t="shared" ref="O287" si="1839" xml:space="preserve"> INTERCEPT(I285:I292,$C285:$C292)</f>
        <v>0.6111978250096165</v>
      </c>
      <c r="P287" s="2"/>
      <c r="Q287" s="2"/>
      <c r="R287" s="2"/>
      <c r="S287" s="2"/>
      <c r="T287" s="2"/>
      <c r="U287" s="2"/>
      <c r="V287" s="5"/>
      <c r="W287" s="5"/>
      <c r="X287" s="5"/>
      <c r="Y287" s="6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6">
      <c r="A288" s="1">
        <v>283</v>
      </c>
      <c r="B288">
        <v>213367</v>
      </c>
      <c r="C288">
        <v>5</v>
      </c>
      <c r="D288" t="s">
        <v>12</v>
      </c>
      <c r="E288" t="s">
        <v>51</v>
      </c>
      <c r="F288">
        <v>869</v>
      </c>
      <c r="G288">
        <v>0.74964639321074966</v>
      </c>
      <c r="H288">
        <v>17235.265782950009</v>
      </c>
      <c r="I288">
        <v>0.6759312468960369</v>
      </c>
      <c r="J288" s="2"/>
      <c r="K288" s="2" t="s">
        <v>118</v>
      </c>
      <c r="L288" s="2">
        <f t="shared" ref="L288" si="1840" xml:space="preserve"> L287 + (11*L286)</f>
        <v>925.92857142857144</v>
      </c>
      <c r="M288" s="2">
        <f t="shared" ref="M288" si="1841" xml:space="preserve"> M287 + (11*M286)</f>
        <v>0.67795428295720939</v>
      </c>
      <c r="N288" s="2">
        <f t="shared" ref="N288" si="1842" xml:space="preserve"> N287 + (11*N286)</f>
        <v>16390.042140209451</v>
      </c>
      <c r="O288" s="2">
        <f t="shared" ref="O288" si="1843" xml:space="preserve"> O287 + (11*O286)</f>
        <v>0.78316845118379985</v>
      </c>
      <c r="P288" s="2"/>
      <c r="Q288" s="2"/>
      <c r="R288" s="2"/>
      <c r="S288" s="2"/>
      <c r="T288" s="2"/>
      <c r="U288" s="2"/>
      <c r="V288" s="5"/>
      <c r="W288" s="5"/>
      <c r="X288" s="5"/>
      <c r="Y288" s="6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6">
      <c r="A289" s="1">
        <v>284</v>
      </c>
      <c r="B289">
        <v>213367</v>
      </c>
      <c r="C289">
        <v>4</v>
      </c>
      <c r="D289" t="s">
        <v>13</v>
      </c>
      <c r="E289" t="s">
        <v>51</v>
      </c>
      <c r="F289">
        <v>815</v>
      </c>
      <c r="G289">
        <v>0.78290993071593529</v>
      </c>
      <c r="H289">
        <v>18268.744576154659</v>
      </c>
      <c r="I289">
        <v>0.6782913808710489</v>
      </c>
      <c r="J289" s="2"/>
      <c r="K289" s="2" t="s">
        <v>99</v>
      </c>
      <c r="L289" s="2">
        <f t="shared" ref="L289" si="1844" xml:space="preserve"> (L288 - F292) / F292</f>
        <v>-7.7136686207942968E-5</v>
      </c>
      <c r="M289" s="2">
        <f t="shared" ref="M289" si="1845" xml:space="preserve"> (M288 - G292) / G292</f>
        <v>-0.1530266437293589</v>
      </c>
      <c r="N289" s="2">
        <f t="shared" ref="N289" si="1846" xml:space="preserve"> (N288 - H292) / H292</f>
        <v>5.9724069965972917E-2</v>
      </c>
      <c r="O289" s="2">
        <f t="shared" ref="O289" si="1847" xml:space="preserve"> (O288 - I292) / I292</f>
        <v>0.42288039760916463</v>
      </c>
      <c r="P289" s="2"/>
      <c r="Q289" s="2"/>
      <c r="R289" s="2"/>
      <c r="S289" s="2"/>
      <c r="T289" s="2"/>
      <c r="U289" s="2"/>
      <c r="V289" s="5"/>
      <c r="W289" s="5"/>
      <c r="X289" s="5"/>
      <c r="Y289" s="6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6">
      <c r="A290" s="1">
        <v>285</v>
      </c>
      <c r="B290">
        <v>213367</v>
      </c>
      <c r="C290">
        <v>3</v>
      </c>
      <c r="D290" t="s">
        <v>14</v>
      </c>
      <c r="E290" t="s">
        <v>51</v>
      </c>
      <c r="F290">
        <v>918</v>
      </c>
      <c r="G290">
        <v>0.80593607305936077</v>
      </c>
      <c r="H290">
        <v>16168.268826911561</v>
      </c>
      <c r="I290">
        <v>0.70011605006270983</v>
      </c>
      <c r="J290" s="2"/>
      <c r="K290" s="2" t="s">
        <v>144</v>
      </c>
      <c r="L290" s="2">
        <f t="shared" ref="L290" si="1848">IF(L285&lt;=$L$1,1,0)</f>
        <v>1</v>
      </c>
      <c r="M290" s="2">
        <f t="shared" ref="M290" si="1849">IF(M285&lt;=$M$1,1,0)</f>
        <v>1</v>
      </c>
      <c r="N290" s="2">
        <f t="shared" ref="N290" si="1850">IF(N285&lt;=$N$1,1,0)</f>
        <v>0</v>
      </c>
      <c r="O290" s="2">
        <f t="shared" ref="O290" si="1851">IF(O285&lt;=$O$1,1,0)</f>
        <v>0</v>
      </c>
      <c r="P290" s="2"/>
      <c r="Q290" s="2"/>
      <c r="R290" s="2"/>
      <c r="S290" s="2"/>
      <c r="T290" s="2"/>
      <c r="U290" s="2"/>
      <c r="V290" s="5"/>
      <c r="W290" s="5"/>
      <c r="X290" s="5" t="s">
        <v>144</v>
      </c>
      <c r="Y290" s="5">
        <f t="shared" ref="Y290" ca="1" si="1852">IF(L285&lt;=$Y$1,1,0)</f>
        <v>0</v>
      </c>
      <c r="Z290" s="5">
        <f t="shared" ref="Z290" ca="1" si="1853">IF(M285&lt;=$Z$1,1,0)</f>
        <v>1</v>
      </c>
      <c r="AA290" s="5">
        <f t="shared" ref="AA290" ca="1" si="1854">IF(N285&lt;=$AA$1,1,0)</f>
        <v>0</v>
      </c>
      <c r="AB290" s="5">
        <f t="shared" ref="AB290" ca="1" si="1855">IF(O285&lt;=$AB$1,1,0)</f>
        <v>0</v>
      </c>
      <c r="AC290" s="5"/>
      <c r="AD290" s="5"/>
      <c r="AE290" s="5"/>
      <c r="AF290" s="5"/>
      <c r="AG290" s="5"/>
      <c r="AH290" s="5"/>
    </row>
    <row r="291" spans="1:34" ht="16">
      <c r="A291" s="1">
        <v>286</v>
      </c>
      <c r="B291">
        <v>213367</v>
      </c>
      <c r="C291">
        <v>2</v>
      </c>
      <c r="D291" t="s">
        <v>15</v>
      </c>
      <c r="E291" t="s">
        <v>51</v>
      </c>
      <c r="F291">
        <v>939</v>
      </c>
      <c r="G291">
        <v>0.8249708284714119</v>
      </c>
      <c r="H291">
        <v>16005.350769461411</v>
      </c>
      <c r="I291">
        <v>0.68897019739775922</v>
      </c>
      <c r="J291" s="2"/>
      <c r="K291" s="2" t="s">
        <v>145</v>
      </c>
      <c r="L291" s="2">
        <f t="shared" ref="L291" si="1856">IF(L285&lt;=$L$2, 1, 0)</f>
        <v>1</v>
      </c>
      <c r="M291" s="2">
        <f t="shared" ref="M291" si="1857">IF(M285&lt;=$M$2, 1, 0)</f>
        <v>1</v>
      </c>
      <c r="N291" s="2">
        <f t="shared" ref="N291" si="1858">IF(N285&lt;=$N$2, 1, 0)</f>
        <v>0</v>
      </c>
      <c r="O291" s="2">
        <f t="shared" ref="O291" si="1859">IF(O285&lt;=$O$2, 1, 0)</f>
        <v>0</v>
      </c>
      <c r="P291" s="2"/>
      <c r="Q291" s="2" t="s">
        <v>148</v>
      </c>
      <c r="R291" s="2">
        <f t="shared" ref="R291" si="1860" xml:space="preserve"> L290+L291+L292</f>
        <v>3</v>
      </c>
      <c r="S291" s="2">
        <f t="shared" ref="S291" si="1861">M290+M291+M292</f>
        <v>3</v>
      </c>
      <c r="T291" s="2">
        <f t="shared" ref="T291" si="1862">N290+N291+N292</f>
        <v>0</v>
      </c>
      <c r="U291" s="2">
        <f t="shared" ref="U291" si="1863">O290+O291+O292</f>
        <v>0</v>
      </c>
      <c r="V291" s="5"/>
      <c r="W291" s="5"/>
      <c r="X291" s="5" t="s">
        <v>145</v>
      </c>
      <c r="Y291" s="5">
        <f t="shared" ref="Y291" ca="1" si="1864">IF(L285&lt;=$Y$2, 1, 0)</f>
        <v>0</v>
      </c>
      <c r="Z291" s="5">
        <f t="shared" ref="Z291" ca="1" si="1865">IF(M285&lt;=$Z$2, 1, 0)</f>
        <v>1</v>
      </c>
      <c r="AA291" s="5">
        <f t="shared" ref="AA291" ca="1" si="1866">IF(N285&lt;=$AA$2, 1, 0)</f>
        <v>0</v>
      </c>
      <c r="AB291" s="5">
        <f t="shared" ref="AB291" ca="1" si="1867">IF(O285&lt;=$AB$2, 1, 0)</f>
        <v>0</v>
      </c>
      <c r="AC291" s="5"/>
      <c r="AD291" s="5" t="s">
        <v>148</v>
      </c>
      <c r="AE291" s="5">
        <f t="shared" ref="AE291" ca="1" si="1868" xml:space="preserve"> Y290+Y291+Y292</f>
        <v>0</v>
      </c>
      <c r="AF291" s="5">
        <f t="shared" ref="AF291" ca="1" si="1869">Z290+Z291+Z292</f>
        <v>3</v>
      </c>
      <c r="AG291" s="5">
        <f t="shared" ref="AG291" ca="1" si="1870">AA290+AA291+AA292</f>
        <v>0</v>
      </c>
      <c r="AH291" s="5">
        <f t="shared" ref="AH291" ca="1" si="1871">AB290+AB291+AB292</f>
        <v>0</v>
      </c>
    </row>
    <row r="292" spans="1:34" ht="16">
      <c r="A292" s="1">
        <v>287</v>
      </c>
      <c r="B292">
        <v>213367</v>
      </c>
      <c r="C292">
        <v>1</v>
      </c>
      <c r="D292" t="s">
        <v>16</v>
      </c>
      <c r="E292" t="s">
        <v>51</v>
      </c>
      <c r="F292">
        <v>926</v>
      </c>
      <c r="G292">
        <v>0.80044345898004432</v>
      </c>
      <c r="H292">
        <v>15466.329967135431</v>
      </c>
      <c r="I292">
        <v>0.55041059845911222</v>
      </c>
      <c r="J292" s="2"/>
      <c r="K292" s="2" t="s">
        <v>146</v>
      </c>
      <c r="L292" s="2">
        <f t="shared" ref="L292" si="1872">IF(L289&lt;=$L$1, 1,0)</f>
        <v>1</v>
      </c>
      <c r="M292" s="2">
        <f t="shared" ref="M292" si="1873">IF(M289&lt;=$M$1, 1,0)</f>
        <v>1</v>
      </c>
      <c r="N292" s="2">
        <f t="shared" ref="N292" si="1874">IF(N289&lt;=$N$1, 1,0)</f>
        <v>0</v>
      </c>
      <c r="O292" s="2">
        <f t="shared" ref="O292" si="1875">IF(O289&lt;=$O$1, 1,0)</f>
        <v>0</v>
      </c>
      <c r="P292" s="2"/>
      <c r="Q292" s="2" t="s">
        <v>147</v>
      </c>
      <c r="R292" s="2"/>
      <c r="S292" s="2"/>
      <c r="T292" s="2"/>
      <c r="U292" s="2">
        <f t="shared" ref="U292" si="1876">R291+S291+T291+U291</f>
        <v>6</v>
      </c>
      <c r="V292" s="5"/>
      <c r="W292" s="5"/>
      <c r="X292" s="5" t="s">
        <v>146</v>
      </c>
      <c r="Y292" s="5">
        <f t="shared" ref="Y292" ca="1" si="1877">IF(L289&lt;=$Y$1, 1,0)</f>
        <v>0</v>
      </c>
      <c r="Z292" s="5">
        <f t="shared" ref="Z292" ca="1" si="1878">IF(M289&lt;=$Z$1, 1,0)</f>
        <v>1</v>
      </c>
      <c r="AA292" s="5">
        <f t="shared" ref="AA292" ca="1" si="1879">IF(N289&lt;=$AA$1, 1,0)</f>
        <v>0</v>
      </c>
      <c r="AB292" s="5">
        <f t="shared" ref="AB292" ca="1" si="1880">IF(O289&lt;=$AB$1, 1,0)</f>
        <v>0</v>
      </c>
      <c r="AC292" s="5"/>
      <c r="AD292" s="5" t="s">
        <v>147</v>
      </c>
      <c r="AE292" s="5"/>
      <c r="AF292" s="5"/>
      <c r="AG292" s="5"/>
      <c r="AH292" s="5">
        <f t="shared" ref="AH292" ca="1" si="1881">AE291+AF291+AG291+AH291</f>
        <v>3</v>
      </c>
    </row>
    <row r="293" spans="1:34" ht="16">
      <c r="A293" s="1">
        <v>288</v>
      </c>
      <c r="B293">
        <v>213385</v>
      </c>
      <c r="C293">
        <v>8</v>
      </c>
      <c r="D293" t="s">
        <v>8</v>
      </c>
      <c r="E293" t="s">
        <v>52</v>
      </c>
      <c r="F293">
        <v>698</v>
      </c>
      <c r="G293">
        <v>0.94406548431105053</v>
      </c>
      <c r="H293">
        <v>33380.851322967173</v>
      </c>
      <c r="I293">
        <v>4.9143984625824739</v>
      </c>
      <c r="J293" s="2"/>
      <c r="K293" s="2" t="s">
        <v>97</v>
      </c>
      <c r="L293" s="3">
        <f t="shared" ref="L293" si="1882" xml:space="preserve"> (F293 - F300) / F300</f>
        <v>0.10969793322734499</v>
      </c>
      <c r="M293" s="3">
        <f t="shared" ref="M293" si="1883" xml:space="preserve"> (G293 - G300) / G300</f>
        <v>-1.0905076470165847E-2</v>
      </c>
      <c r="N293" s="3">
        <f t="shared" ref="N293" si="1884" xml:space="preserve"> (H293 - H300) / H300</f>
        <v>0.38306055667955347</v>
      </c>
      <c r="O293" s="3">
        <f t="shared" ref="O293" si="1885" xml:space="preserve"> (I293 - I300) / I300</f>
        <v>4.6205982349023816E-2</v>
      </c>
      <c r="P293" s="2"/>
      <c r="Q293" s="2"/>
      <c r="R293" s="2"/>
      <c r="S293" s="2"/>
      <c r="T293" s="2"/>
      <c r="U293" s="2"/>
      <c r="V293" s="5"/>
      <c r="W293" s="5"/>
      <c r="X293" s="5"/>
      <c r="Y293" s="6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6">
      <c r="A294" s="1">
        <v>289</v>
      </c>
      <c r="B294">
        <v>213385</v>
      </c>
      <c r="C294">
        <v>7</v>
      </c>
      <c r="D294" t="s">
        <v>10</v>
      </c>
      <c r="E294" t="s">
        <v>52</v>
      </c>
      <c r="F294">
        <v>733</v>
      </c>
      <c r="G294">
        <v>0.93078055964653905</v>
      </c>
      <c r="H294">
        <v>31797.976657859741</v>
      </c>
      <c r="I294">
        <v>5.1156022160469528</v>
      </c>
      <c r="J294" s="2"/>
      <c r="K294" s="2" t="s">
        <v>96</v>
      </c>
      <c r="L294" s="2">
        <f t="shared" ref="L294" si="1886" xml:space="preserve"> SLOPE(F293:F300, $C293:$C300)</f>
        <v>12.452380952380953</v>
      </c>
      <c r="M294" s="2">
        <f t="shared" ref="M294" si="1887" xml:space="preserve"> SLOPE(G293:G300, $C293:$C300)</f>
        <v>5.7003913687270332E-4</v>
      </c>
      <c r="N294" s="2">
        <f t="shared" ref="N294" si="1888" xml:space="preserve"> SLOPE(H293:H300, $C293:$C300)</f>
        <v>1241.9998930994989</v>
      </c>
      <c r="O294" s="2">
        <f t="shared" ref="O294" si="1889" xml:space="preserve"> SLOPE(I293:I300, $C293:$C300)</f>
        <v>-1.6857985962552814E-2</v>
      </c>
      <c r="P294" s="2"/>
      <c r="Q294" s="2"/>
      <c r="R294" s="2"/>
      <c r="S294" s="2"/>
      <c r="T294" s="2"/>
      <c r="U294" s="2"/>
      <c r="V294" s="5"/>
      <c r="W294" s="5"/>
      <c r="X294" s="5"/>
      <c r="Y294" s="6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6">
      <c r="A295" s="1">
        <v>290</v>
      </c>
      <c r="B295">
        <v>213385</v>
      </c>
      <c r="C295">
        <v>6</v>
      </c>
      <c r="D295" t="s">
        <v>11</v>
      </c>
      <c r="E295" t="s">
        <v>52</v>
      </c>
      <c r="F295">
        <v>680</v>
      </c>
      <c r="G295">
        <v>0.94915254237288138</v>
      </c>
      <c r="H295">
        <v>30305.900708819288</v>
      </c>
      <c r="I295">
        <v>4.9860485994733059</v>
      </c>
      <c r="J295" s="2"/>
      <c r="K295" s="2" t="s">
        <v>98</v>
      </c>
      <c r="L295" s="2">
        <f t="shared" ref="L295" si="1890" xml:space="preserve"> INTERCEPT(F293:F300,$C293:$C300)</f>
        <v>611.96428571428567</v>
      </c>
      <c r="M295" s="2">
        <f t="shared" ref="M295" si="1891" xml:space="preserve"> INTERCEPT(G293:G300,$C293:$C300)</f>
        <v>0.93655577464923501</v>
      </c>
      <c r="N295" s="2">
        <f t="shared" ref="N295" si="1892" xml:space="preserve"> INTERCEPT(H293:H300,$C293:$C300)</f>
        <v>23147.096022755839</v>
      </c>
      <c r="O295" s="2">
        <f t="shared" ref="O295" si="1893" xml:space="preserve"> INTERCEPT(I293:I300,$C293:$C300)</f>
        <v>5.1719056414777675</v>
      </c>
      <c r="P295" s="2"/>
      <c r="Q295" s="2"/>
      <c r="R295" s="2"/>
      <c r="S295" s="2"/>
      <c r="T295" s="2"/>
      <c r="U295" s="2"/>
      <c r="V295" s="5"/>
      <c r="W295" s="5"/>
      <c r="X295" s="5"/>
      <c r="Y295" s="6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6">
      <c r="A296" s="1">
        <v>291</v>
      </c>
      <c r="B296">
        <v>213385</v>
      </c>
      <c r="C296">
        <v>5</v>
      </c>
      <c r="D296" t="s">
        <v>12</v>
      </c>
      <c r="E296" t="s">
        <v>52</v>
      </c>
      <c r="F296">
        <v>649</v>
      </c>
      <c r="G296">
        <v>0.93591654247391953</v>
      </c>
      <c r="H296">
        <v>28059.169688512509</v>
      </c>
      <c r="I296">
        <v>4.8830740722065347</v>
      </c>
      <c r="J296" s="2"/>
      <c r="K296" s="2" t="s">
        <v>118</v>
      </c>
      <c r="L296" s="2">
        <f t="shared" ref="L296" si="1894" xml:space="preserve"> L295 + (11*L294)</f>
        <v>748.94047619047615</v>
      </c>
      <c r="M296" s="2">
        <f t="shared" ref="M296" si="1895" xml:space="preserve"> M295 + (11*M294)</f>
        <v>0.94282620515483473</v>
      </c>
      <c r="N296" s="2">
        <f t="shared" ref="N296" si="1896" xml:space="preserve"> N295 + (11*N294)</f>
        <v>36809.094846850327</v>
      </c>
      <c r="O296" s="2">
        <f t="shared" ref="O296" si="1897" xml:space="preserve"> O295 + (11*O294)</f>
        <v>4.9864677958896868</v>
      </c>
      <c r="P296" s="2"/>
      <c r="Q296" s="2"/>
      <c r="R296" s="2"/>
      <c r="S296" s="2"/>
      <c r="T296" s="2"/>
      <c r="U296" s="2"/>
      <c r="V296" s="5"/>
      <c r="W296" s="5"/>
      <c r="X296" s="5"/>
      <c r="Y296" s="6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6">
      <c r="A297" s="1">
        <v>292</v>
      </c>
      <c r="B297">
        <v>213385</v>
      </c>
      <c r="C297">
        <v>4</v>
      </c>
      <c r="D297" t="s">
        <v>13</v>
      </c>
      <c r="E297" t="s">
        <v>52</v>
      </c>
      <c r="F297">
        <v>672</v>
      </c>
      <c r="G297">
        <v>0.9521604938271605</v>
      </c>
      <c r="H297">
        <v>29340.2556515953</v>
      </c>
      <c r="I297">
        <v>5.3031432563569378</v>
      </c>
      <c r="J297" s="2"/>
      <c r="K297" s="2" t="s">
        <v>99</v>
      </c>
      <c r="L297" s="2">
        <f t="shared" ref="L297" si="1898" xml:space="preserve"> (L296 - F300) / F300</f>
        <v>0.19068438186085238</v>
      </c>
      <c r="M297" s="2">
        <f t="shared" ref="M297" si="1899" xml:space="preserve"> (M296 - G300) / G300</f>
        <v>-1.2203465980872203E-2</v>
      </c>
      <c r="N297" s="2">
        <f t="shared" ref="N297" si="1900" xml:space="preserve"> (N296 - H300) / H300</f>
        <v>0.52510212268696721</v>
      </c>
      <c r="O297" s="2">
        <f t="shared" ref="O297" si="1901" xml:space="preserve"> (O296 - I300) / I300</f>
        <v>6.1548524925494126E-2</v>
      </c>
      <c r="P297" s="2"/>
      <c r="Q297" s="2"/>
      <c r="R297" s="2"/>
      <c r="S297" s="2"/>
      <c r="T297" s="2"/>
      <c r="U297" s="2"/>
      <c r="V297" s="5"/>
      <c r="W297" s="5"/>
      <c r="X297" s="5"/>
      <c r="Y297" s="6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6">
      <c r="A298" s="1">
        <v>293</v>
      </c>
      <c r="B298">
        <v>213385</v>
      </c>
      <c r="C298">
        <v>3</v>
      </c>
      <c r="D298" t="s">
        <v>14</v>
      </c>
      <c r="E298" t="s">
        <v>52</v>
      </c>
      <c r="F298">
        <v>648</v>
      </c>
      <c r="G298">
        <v>0.93385826771653546</v>
      </c>
      <c r="H298">
        <v>27664.787037889091</v>
      </c>
      <c r="I298">
        <v>5.6461063676545802</v>
      </c>
      <c r="J298" s="2"/>
      <c r="K298" s="2" t="s">
        <v>144</v>
      </c>
      <c r="L298" s="2">
        <f t="shared" ref="L298" si="1902">IF(L293&lt;=$L$1,1,0)</f>
        <v>1</v>
      </c>
      <c r="M298" s="2">
        <f t="shared" ref="M298" si="1903">IF(M293&lt;=$M$1,1,0)</f>
        <v>1</v>
      </c>
      <c r="N298" s="2">
        <f t="shared" ref="N298" si="1904">IF(N293&lt;=$N$1,1,0)</f>
        <v>0</v>
      </c>
      <c r="O298" s="2">
        <f t="shared" ref="O298" si="1905">IF(O293&lt;=$O$1,1,0)</f>
        <v>0</v>
      </c>
      <c r="P298" s="2"/>
      <c r="Q298" s="2"/>
      <c r="R298" s="2"/>
      <c r="S298" s="2"/>
      <c r="T298" s="2"/>
      <c r="U298" s="2"/>
      <c r="V298" s="5"/>
      <c r="W298" s="5"/>
      <c r="X298" s="5" t="s">
        <v>144</v>
      </c>
      <c r="Y298" s="5">
        <f t="shared" ref="Y298" ca="1" si="1906">IF(L293&lt;=$Y$1,1,0)</f>
        <v>0</v>
      </c>
      <c r="Z298" s="5">
        <f t="shared" ref="Z298" ca="1" si="1907">IF(M293&lt;=$Z$1,1,0)</f>
        <v>0</v>
      </c>
      <c r="AA298" s="5">
        <f t="shared" ref="AA298" ca="1" si="1908">IF(N293&lt;=$AA$1,1,0)</f>
        <v>0</v>
      </c>
      <c r="AB298" s="5">
        <f t="shared" ref="AB298" ca="1" si="1909">IF(O293&lt;=$AB$1,1,0)</f>
        <v>1</v>
      </c>
      <c r="AC298" s="5"/>
      <c r="AD298" s="5"/>
      <c r="AE298" s="5"/>
      <c r="AF298" s="5"/>
      <c r="AG298" s="5"/>
      <c r="AH298" s="5"/>
    </row>
    <row r="299" spans="1:34" ht="16">
      <c r="A299" s="1">
        <v>294</v>
      </c>
      <c r="B299">
        <v>213385</v>
      </c>
      <c r="C299">
        <v>2</v>
      </c>
      <c r="D299" t="s">
        <v>15</v>
      </c>
      <c r="E299" t="s">
        <v>52</v>
      </c>
      <c r="F299">
        <v>635</v>
      </c>
      <c r="G299">
        <v>0.91255961844197142</v>
      </c>
      <c r="H299">
        <v>25204.32814124005</v>
      </c>
      <c r="I299">
        <v>5.2226319947369211</v>
      </c>
      <c r="J299" s="2"/>
      <c r="K299" s="2" t="s">
        <v>145</v>
      </c>
      <c r="L299" s="2">
        <f t="shared" ref="L299" si="1910">IF(L293&lt;=$L$2, 1, 0)</f>
        <v>1</v>
      </c>
      <c r="M299" s="2">
        <f t="shared" ref="M299" si="1911">IF(M293&lt;=$M$2, 1, 0)</f>
        <v>1</v>
      </c>
      <c r="N299" s="2">
        <f t="shared" ref="N299" si="1912">IF(N293&lt;=$N$2, 1, 0)</f>
        <v>0</v>
      </c>
      <c r="O299" s="2">
        <f t="shared" ref="O299" si="1913">IF(O293&lt;=$O$2, 1, 0)</f>
        <v>0</v>
      </c>
      <c r="P299" s="2"/>
      <c r="Q299" s="2" t="s">
        <v>148</v>
      </c>
      <c r="R299" s="2">
        <f t="shared" ref="R299" si="1914" xml:space="preserve"> L298+L299+L300</f>
        <v>2</v>
      </c>
      <c r="S299" s="2">
        <f t="shared" ref="S299" si="1915">M298+M299+M300</f>
        <v>3</v>
      </c>
      <c r="T299" s="2">
        <f t="shared" ref="T299" si="1916">N298+N299+N300</f>
        <v>0</v>
      </c>
      <c r="U299" s="2">
        <f t="shared" ref="U299" si="1917">O298+O299+O300</f>
        <v>0</v>
      </c>
      <c r="V299" s="5"/>
      <c r="W299" s="5"/>
      <c r="X299" s="5" t="s">
        <v>145</v>
      </c>
      <c r="Y299" s="5">
        <f t="shared" ref="Y299" ca="1" si="1918">IF(L293&lt;=$Y$2, 1, 0)</f>
        <v>0</v>
      </c>
      <c r="Z299" s="5">
        <f t="shared" ref="Z299" ca="1" si="1919">IF(M293&lt;=$Z$2, 1, 0)</f>
        <v>0</v>
      </c>
      <c r="AA299" s="5">
        <f t="shared" ref="AA299" ca="1" si="1920">IF(N293&lt;=$AA$2, 1, 0)</f>
        <v>0</v>
      </c>
      <c r="AB299" s="5">
        <f t="shared" ref="AB299" ca="1" si="1921">IF(O293&lt;=$AB$2, 1, 0)</f>
        <v>0</v>
      </c>
      <c r="AC299" s="5"/>
      <c r="AD299" s="5" t="s">
        <v>148</v>
      </c>
      <c r="AE299" s="5">
        <f t="shared" ref="AE299" ca="1" si="1922" xml:space="preserve"> Y298+Y299+Y300</f>
        <v>0</v>
      </c>
      <c r="AF299" s="5">
        <f t="shared" ref="AF299" ca="1" si="1923">Z298+Z299+Z300</f>
        <v>0</v>
      </c>
      <c r="AG299" s="5">
        <f t="shared" ref="AG299" ca="1" si="1924">AA298+AA299+AA300</f>
        <v>0</v>
      </c>
      <c r="AH299" s="5">
        <f t="shared" ref="AH299" ca="1" si="1925">AB298+AB299+AB300</f>
        <v>2</v>
      </c>
    </row>
    <row r="300" spans="1:34" ht="16">
      <c r="A300" s="1">
        <v>295</v>
      </c>
      <c r="B300">
        <v>213385</v>
      </c>
      <c r="C300">
        <v>1</v>
      </c>
      <c r="D300" t="s">
        <v>16</v>
      </c>
      <c r="E300" t="s">
        <v>52</v>
      </c>
      <c r="F300">
        <v>629</v>
      </c>
      <c r="G300">
        <v>0.95447409733124022</v>
      </c>
      <c r="H300">
        <v>24135.49512474551</v>
      </c>
      <c r="I300">
        <v>4.6973526681125266</v>
      </c>
      <c r="J300" s="2"/>
      <c r="K300" s="2" t="s">
        <v>146</v>
      </c>
      <c r="L300" s="2">
        <f t="shared" ref="L300" si="1926">IF(L297&lt;=$L$1, 1,0)</f>
        <v>0</v>
      </c>
      <c r="M300" s="2">
        <f t="shared" ref="M300" si="1927">IF(M297&lt;=$M$1, 1,0)</f>
        <v>1</v>
      </c>
      <c r="N300" s="2">
        <f t="shared" ref="N300" si="1928">IF(N297&lt;=$N$1, 1,0)</f>
        <v>0</v>
      </c>
      <c r="O300" s="2">
        <f t="shared" ref="O300" si="1929">IF(O297&lt;=$O$1, 1,0)</f>
        <v>0</v>
      </c>
      <c r="P300" s="2"/>
      <c r="Q300" s="2" t="s">
        <v>147</v>
      </c>
      <c r="R300" s="2"/>
      <c r="S300" s="2"/>
      <c r="T300" s="2"/>
      <c r="U300" s="2">
        <f t="shared" ref="U300" si="1930">R299+S299+T299+U299</f>
        <v>5</v>
      </c>
      <c r="V300" s="5"/>
      <c r="W300" s="5"/>
      <c r="X300" s="5" t="s">
        <v>146</v>
      </c>
      <c r="Y300" s="5">
        <f t="shared" ref="Y300" ca="1" si="1931">IF(L297&lt;=$Y$1, 1,0)</f>
        <v>0</v>
      </c>
      <c r="Z300" s="5">
        <f t="shared" ref="Z300" ca="1" si="1932">IF(M297&lt;=$Z$1, 1,0)</f>
        <v>0</v>
      </c>
      <c r="AA300" s="5">
        <f t="shared" ref="AA300" ca="1" si="1933">IF(N297&lt;=$AA$1, 1,0)</f>
        <v>0</v>
      </c>
      <c r="AB300" s="5">
        <f t="shared" ref="AB300" ca="1" si="1934">IF(O297&lt;=$AB$1, 1,0)</f>
        <v>1</v>
      </c>
      <c r="AC300" s="5"/>
      <c r="AD300" s="5" t="s">
        <v>147</v>
      </c>
      <c r="AE300" s="5"/>
      <c r="AF300" s="5"/>
      <c r="AG300" s="5"/>
      <c r="AH300" s="5">
        <f t="shared" ref="AH300" ca="1" si="1935">AE299+AF299+AG299+AH299</f>
        <v>2</v>
      </c>
    </row>
    <row r="301" spans="1:34" ht="16">
      <c r="A301" s="1">
        <v>296</v>
      </c>
      <c r="B301">
        <v>213400</v>
      </c>
      <c r="C301">
        <v>8</v>
      </c>
      <c r="D301" t="s">
        <v>8</v>
      </c>
      <c r="E301" t="s">
        <v>53</v>
      </c>
      <c r="F301">
        <v>171</v>
      </c>
      <c r="G301">
        <v>0.74853801169590639</v>
      </c>
      <c r="H301">
        <v>13894.63829229443</v>
      </c>
      <c r="I301">
        <v>0.4479320642220217</v>
      </c>
      <c r="J301" s="2"/>
      <c r="K301" s="2" t="s">
        <v>97</v>
      </c>
      <c r="L301" s="3">
        <f t="shared" ref="L301" si="1936" xml:space="preserve"> (F301 - F308) / F308</f>
        <v>0.1554054054054054</v>
      </c>
      <c r="M301" s="3">
        <f t="shared" ref="M301" si="1937" xml:space="preserve"> (G301 - G308) / G308</f>
        <v>1.7675274328142407E-2</v>
      </c>
      <c r="N301" s="3">
        <f t="shared" ref="N301" si="1938" xml:space="preserve"> (H301 - H308) / H308</f>
        <v>0.23509241559396096</v>
      </c>
      <c r="O301" s="3">
        <f t="shared" ref="O301" si="1939" xml:space="preserve"> (I301 - I308) / I308</f>
        <v>-0.22361902378383008</v>
      </c>
      <c r="P301" s="2"/>
      <c r="Q301" s="2"/>
      <c r="R301" s="2"/>
      <c r="S301" s="2"/>
      <c r="T301" s="2"/>
      <c r="U301" s="2"/>
      <c r="V301" s="5"/>
      <c r="W301" s="5"/>
      <c r="X301" s="5"/>
      <c r="Y301" s="6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6">
      <c r="A302" s="1">
        <v>297</v>
      </c>
      <c r="B302">
        <v>213400</v>
      </c>
      <c r="C302">
        <v>7</v>
      </c>
      <c r="D302" t="s">
        <v>10</v>
      </c>
      <c r="E302" t="s">
        <v>53</v>
      </c>
      <c r="F302">
        <v>190</v>
      </c>
      <c r="G302">
        <v>0.81456953642384111</v>
      </c>
      <c r="H302">
        <v>14798.474452183669</v>
      </c>
      <c r="I302">
        <v>0.46522326726491398</v>
      </c>
      <c r="J302" s="2"/>
      <c r="K302" s="2" t="s">
        <v>96</v>
      </c>
      <c r="L302" s="2">
        <f t="shared" ref="L302" si="1940" xml:space="preserve"> SLOPE(F301:F308, $C301:$C308)</f>
        <v>0.84523809523809523</v>
      </c>
      <c r="M302" s="2">
        <f t="shared" ref="M302" si="1941" xml:space="preserve"> SLOPE(G301:G308, $C301:$C308)</f>
        <v>6.8567891185492931E-3</v>
      </c>
      <c r="N302" s="2">
        <f t="shared" ref="N302" si="1942" xml:space="preserve"> SLOPE(H301:H308, $C301:$C308)</f>
        <v>477.24904382766232</v>
      </c>
      <c r="O302" s="2">
        <f t="shared" ref="O302" si="1943" xml:space="preserve"> SLOPE(I301:I308, $C301:$C308)</f>
        <v>-1.3487075614628072E-2</v>
      </c>
      <c r="P302" s="2"/>
      <c r="Q302" s="2"/>
      <c r="R302" s="2"/>
      <c r="S302" s="2"/>
      <c r="T302" s="2"/>
      <c r="U302" s="2"/>
      <c r="V302" s="5"/>
      <c r="W302" s="5"/>
      <c r="X302" s="5"/>
      <c r="Y302" s="6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6">
      <c r="A303" s="1">
        <v>298</v>
      </c>
      <c r="B303">
        <v>213400</v>
      </c>
      <c r="C303">
        <v>6</v>
      </c>
      <c r="D303" t="s">
        <v>11</v>
      </c>
      <c r="E303" t="s">
        <v>53</v>
      </c>
      <c r="F303">
        <v>159</v>
      </c>
      <c r="G303">
        <v>0.75609756097560976</v>
      </c>
      <c r="H303">
        <v>12828.90561191089</v>
      </c>
      <c r="I303">
        <v>0.45611929231018777</v>
      </c>
      <c r="J303" s="2"/>
      <c r="K303" s="2" t="s">
        <v>98</v>
      </c>
      <c r="L303" s="2">
        <f t="shared" ref="L303" si="1944" xml:space="preserve"> INTERCEPT(F301:F308,$C301:$C308)</f>
        <v>176.32142857142858</v>
      </c>
      <c r="M303" s="2">
        <f t="shared" ref="M303" si="1945" xml:space="preserve"> INTERCEPT(G301:G308,$C301:$C308)</f>
        <v>0.73074924825324816</v>
      </c>
      <c r="N303" s="2">
        <f t="shared" ref="N303" si="1946" xml:space="preserve"> INTERCEPT(H301:H308,$C301:$C308)</f>
        <v>10515.524414669377</v>
      </c>
      <c r="O303" s="2">
        <f t="shared" ref="O303" si="1947" xml:space="preserve"> INTERCEPT(I301:I308,$C301:$C308)</f>
        <v>0.54403530315964455</v>
      </c>
      <c r="P303" s="2"/>
      <c r="Q303" s="2"/>
      <c r="R303" s="2"/>
      <c r="S303" s="2"/>
      <c r="T303" s="2"/>
      <c r="U303" s="2"/>
      <c r="V303" s="5"/>
      <c r="W303" s="5"/>
      <c r="X303" s="5"/>
      <c r="Y303" s="6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6">
      <c r="A304" s="1">
        <v>299</v>
      </c>
      <c r="B304">
        <v>213400</v>
      </c>
      <c r="C304">
        <v>5</v>
      </c>
      <c r="D304" t="s">
        <v>12</v>
      </c>
      <c r="E304" t="s">
        <v>53</v>
      </c>
      <c r="F304">
        <v>178</v>
      </c>
      <c r="G304">
        <v>0.77586206896551724</v>
      </c>
      <c r="H304">
        <v>13186.45842989736</v>
      </c>
      <c r="I304">
        <v>0.45585594800788592</v>
      </c>
      <c r="J304" s="2"/>
      <c r="K304" s="2" t="s">
        <v>119</v>
      </c>
      <c r="L304" s="2">
        <f t="shared" ref="L304" si="1948" xml:space="preserve"> L303 + (11*L302)</f>
        <v>185.61904761904762</v>
      </c>
      <c r="M304" s="2">
        <f t="shared" ref="M304" si="1949" xml:space="preserve"> M303 + (11*M302)</f>
        <v>0.80617392855729042</v>
      </c>
      <c r="N304" s="2">
        <f t="shared" ref="N304" si="1950" xml:space="preserve"> N303 + (11*N302)</f>
        <v>15765.263896773662</v>
      </c>
      <c r="O304" s="2">
        <f t="shared" ref="O304" si="1951" xml:space="preserve"> O303 + (11*O302)</f>
        <v>0.39567747139873577</v>
      </c>
      <c r="P304" s="2"/>
      <c r="Q304" s="2"/>
      <c r="R304" s="2"/>
      <c r="S304" s="2"/>
      <c r="T304" s="2"/>
      <c r="U304" s="2"/>
      <c r="V304" s="5"/>
      <c r="W304" s="5"/>
      <c r="X304" s="5"/>
      <c r="Y304" s="6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6">
      <c r="A305" s="1">
        <v>300</v>
      </c>
      <c r="B305">
        <v>213400</v>
      </c>
      <c r="C305">
        <v>4</v>
      </c>
      <c r="D305" t="s">
        <v>13</v>
      </c>
      <c r="E305" t="s">
        <v>53</v>
      </c>
      <c r="F305">
        <v>197</v>
      </c>
      <c r="G305">
        <v>0.79374999999999996</v>
      </c>
      <c r="H305">
        <v>12078.57627082509</v>
      </c>
      <c r="I305">
        <v>0.50132937310095937</v>
      </c>
      <c r="J305" s="2"/>
      <c r="K305" s="2" t="s">
        <v>99</v>
      </c>
      <c r="L305" s="2">
        <f t="shared" ref="L305" si="1952" xml:space="preserve"> (L304 - F308) / F308</f>
        <v>0.25418275418275421</v>
      </c>
      <c r="M305" s="2">
        <f t="shared" ref="M305" si="1953" xml:space="preserve"> (M304 - G308) / G308</f>
        <v>9.6034217476765632E-2</v>
      </c>
      <c r="N305" s="2">
        <f t="shared" ref="N305" si="1954" xml:space="preserve"> (N304 - H308) / H308</f>
        <v>0.40137205871280679</v>
      </c>
      <c r="O305" s="2">
        <f t="shared" ref="O305" si="1955" xml:space="preserve"> (O304 - I308) / I308</f>
        <v>-0.31418961479160523</v>
      </c>
      <c r="P305" s="2"/>
      <c r="Q305" s="2"/>
      <c r="R305" s="2"/>
      <c r="S305" s="2"/>
      <c r="T305" s="2"/>
      <c r="U305" s="2"/>
      <c r="V305" s="5"/>
      <c r="W305" s="5"/>
      <c r="X305" s="5"/>
      <c r="Y305" s="6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6">
      <c r="A306" s="1">
        <v>301</v>
      </c>
      <c r="B306">
        <v>213400</v>
      </c>
      <c r="C306">
        <v>3</v>
      </c>
      <c r="D306" t="s">
        <v>14</v>
      </c>
      <c r="E306" t="s">
        <v>53</v>
      </c>
      <c r="F306">
        <v>246</v>
      </c>
      <c r="G306">
        <v>0.75206611570247939</v>
      </c>
      <c r="H306">
        <v>12164.887216700679</v>
      </c>
      <c r="I306">
        <v>0.46894839018556972</v>
      </c>
      <c r="J306" s="2"/>
      <c r="K306" s="2" t="s">
        <v>144</v>
      </c>
      <c r="L306" s="2">
        <f t="shared" ref="L306" si="1956">IF(L301&lt;=$L$1,1,0)</f>
        <v>1</v>
      </c>
      <c r="M306" s="2">
        <f t="shared" ref="M306" si="1957">IF(M301&lt;=$M$1,1,0)</f>
        <v>1</v>
      </c>
      <c r="N306" s="2">
        <f t="shared" ref="N306" si="1958">IF(N301&lt;=$N$1,1,0)</f>
        <v>0</v>
      </c>
      <c r="O306" s="2">
        <f t="shared" ref="O306" si="1959">IF(O301&lt;=$O$1,1,0)</f>
        <v>1</v>
      </c>
      <c r="P306" s="2"/>
      <c r="Q306" s="2"/>
      <c r="R306" s="2"/>
      <c r="S306" s="2"/>
      <c r="T306" s="2"/>
      <c r="U306" s="2"/>
      <c r="V306" s="5"/>
      <c r="W306" s="5"/>
      <c r="X306" s="5" t="s">
        <v>144</v>
      </c>
      <c r="Y306" s="5">
        <f t="shared" ref="Y306" ca="1" si="1960">IF(L301&lt;=$Y$1,1,0)</f>
        <v>0</v>
      </c>
      <c r="Z306" s="5">
        <f t="shared" ref="Z306" ca="1" si="1961">IF(M301&lt;=$Z$1,1,0)</f>
        <v>0</v>
      </c>
      <c r="AA306" s="5">
        <f t="shared" ref="AA306" ca="1" si="1962">IF(N301&lt;=$AA$1,1,0)</f>
        <v>0</v>
      </c>
      <c r="AB306" s="5">
        <f t="shared" ref="AB306" ca="1" si="1963">IF(O301&lt;=$AB$1,1,0)</f>
        <v>1</v>
      </c>
      <c r="AC306" s="5"/>
      <c r="AD306" s="5"/>
      <c r="AE306" s="5"/>
      <c r="AF306" s="5"/>
      <c r="AG306" s="5"/>
      <c r="AH306" s="5"/>
    </row>
    <row r="307" spans="1:34" ht="16">
      <c r="A307" s="1">
        <v>302</v>
      </c>
      <c r="B307">
        <v>213400</v>
      </c>
      <c r="C307">
        <v>2</v>
      </c>
      <c r="D307" t="s">
        <v>15</v>
      </c>
      <c r="E307" t="s">
        <v>53</v>
      </c>
      <c r="F307">
        <v>152</v>
      </c>
      <c r="G307">
        <v>0.71641791044776115</v>
      </c>
      <c r="H307">
        <v>11103.343189606279</v>
      </c>
      <c r="I307">
        <v>0.49439057881239568</v>
      </c>
      <c r="J307" s="2"/>
      <c r="K307" s="2" t="s">
        <v>145</v>
      </c>
      <c r="L307" s="2">
        <f t="shared" ref="L307" si="1964">IF(L301&lt;=$L$2, 1, 0)</f>
        <v>1</v>
      </c>
      <c r="M307" s="2">
        <f t="shared" ref="M307" si="1965">IF(M301&lt;=$M$2, 1, 0)</f>
        <v>1</v>
      </c>
      <c r="N307" s="2">
        <f t="shared" ref="N307" si="1966">IF(N301&lt;=$N$2, 1, 0)</f>
        <v>0</v>
      </c>
      <c r="O307" s="2">
        <f t="shared" ref="O307" si="1967">IF(O301&lt;=$O$2, 1, 0)</f>
        <v>1</v>
      </c>
      <c r="P307" s="2"/>
      <c r="Q307" s="2" t="s">
        <v>148</v>
      </c>
      <c r="R307" s="2">
        <f t="shared" ref="R307" si="1968" xml:space="preserve"> L306+L307+L308</f>
        <v>2</v>
      </c>
      <c r="S307" s="2">
        <f t="shared" ref="S307" si="1969">M306+M307+M308</f>
        <v>3</v>
      </c>
      <c r="T307" s="2">
        <f t="shared" ref="T307" si="1970">N306+N307+N308</f>
        <v>0</v>
      </c>
      <c r="U307" s="2">
        <f t="shared" ref="U307" si="1971">O306+O307+O308</f>
        <v>3</v>
      </c>
      <c r="V307" s="5"/>
      <c r="W307" s="5"/>
      <c r="X307" s="5" t="s">
        <v>145</v>
      </c>
      <c r="Y307" s="5">
        <f t="shared" ref="Y307" ca="1" si="1972">IF(L301&lt;=$Y$2, 1, 0)</f>
        <v>0</v>
      </c>
      <c r="Z307" s="5">
        <f t="shared" ref="Z307" ca="1" si="1973">IF(M301&lt;=$Z$2, 1, 0)</f>
        <v>0</v>
      </c>
      <c r="AA307" s="5">
        <f t="shared" ref="AA307" ca="1" si="1974">IF(N301&lt;=$AA$2, 1, 0)</f>
        <v>0</v>
      </c>
      <c r="AB307" s="5">
        <f t="shared" ref="AB307" ca="1" si="1975">IF(O301&lt;=$AB$2, 1, 0)</f>
        <v>1</v>
      </c>
      <c r="AC307" s="5"/>
      <c r="AD307" s="5" t="s">
        <v>148</v>
      </c>
      <c r="AE307" s="5">
        <f t="shared" ref="AE307" ca="1" si="1976" xml:space="preserve"> Y306+Y307+Y308</f>
        <v>0</v>
      </c>
      <c r="AF307" s="5">
        <f t="shared" ref="AF307" ca="1" si="1977">Z306+Z307+Z308</f>
        <v>0</v>
      </c>
      <c r="AG307" s="5">
        <f t="shared" ref="AG307" ca="1" si="1978">AA306+AA307+AA308</f>
        <v>0</v>
      </c>
      <c r="AH307" s="5">
        <f t="shared" ref="AH307" ca="1" si="1979">AB306+AB307+AB308</f>
        <v>3</v>
      </c>
    </row>
    <row r="308" spans="1:34" ht="16">
      <c r="A308" s="1">
        <v>303</v>
      </c>
      <c r="B308">
        <v>213400</v>
      </c>
      <c r="C308">
        <v>1</v>
      </c>
      <c r="D308" t="s">
        <v>16</v>
      </c>
      <c r="E308" t="s">
        <v>53</v>
      </c>
      <c r="F308">
        <v>148</v>
      </c>
      <c r="G308">
        <v>0.73553719008264462</v>
      </c>
      <c r="H308">
        <v>11249.877431732461</v>
      </c>
      <c r="I308">
        <v>0.57694878924661175</v>
      </c>
      <c r="J308" s="2"/>
      <c r="K308" s="2" t="s">
        <v>146</v>
      </c>
      <c r="L308" s="2">
        <f t="shared" ref="L308" si="1980">IF(L305&lt;=$L$1, 1,0)</f>
        <v>0</v>
      </c>
      <c r="M308" s="2">
        <f t="shared" ref="M308" si="1981">IF(M305&lt;=$M$1, 1,0)</f>
        <v>1</v>
      </c>
      <c r="N308" s="2">
        <f t="shared" ref="N308" si="1982">IF(N305&lt;=$N$1, 1,0)</f>
        <v>0</v>
      </c>
      <c r="O308" s="2">
        <f t="shared" ref="O308" si="1983">IF(O305&lt;=$O$1, 1,0)</f>
        <v>1</v>
      </c>
      <c r="P308" s="2"/>
      <c r="Q308" s="2" t="s">
        <v>147</v>
      </c>
      <c r="R308" s="2"/>
      <c r="S308" s="2"/>
      <c r="T308" s="2"/>
      <c r="U308" s="2">
        <f t="shared" ref="U308" si="1984">R307+S307+T307+U307</f>
        <v>8</v>
      </c>
      <c r="V308" s="5"/>
      <c r="W308" s="5"/>
      <c r="X308" s="5" t="s">
        <v>146</v>
      </c>
      <c r="Y308" s="5">
        <f t="shared" ref="Y308" ca="1" si="1985">IF(L305&lt;=$Y$1, 1,0)</f>
        <v>0</v>
      </c>
      <c r="Z308" s="5">
        <f t="shared" ref="Z308" ca="1" si="1986">IF(M305&lt;=$Z$1, 1,0)</f>
        <v>0</v>
      </c>
      <c r="AA308" s="5">
        <f t="shared" ref="AA308" ca="1" si="1987">IF(N305&lt;=$AA$1, 1,0)</f>
        <v>0</v>
      </c>
      <c r="AB308" s="5">
        <f t="shared" ref="AB308" ca="1" si="1988">IF(O305&lt;=$AB$1, 1,0)</f>
        <v>1</v>
      </c>
      <c r="AC308" s="5"/>
      <c r="AD308" s="5" t="s">
        <v>147</v>
      </c>
      <c r="AE308" s="5"/>
      <c r="AF308" s="5"/>
      <c r="AG308" s="5"/>
      <c r="AH308" s="5">
        <f t="shared" ref="AH308" ca="1" si="1989">AE307+AF307+AG307+AH307</f>
        <v>3</v>
      </c>
    </row>
    <row r="309" spans="1:34" ht="16">
      <c r="A309" s="1">
        <v>304</v>
      </c>
      <c r="B309">
        <v>213507</v>
      </c>
      <c r="C309">
        <v>8</v>
      </c>
      <c r="D309" t="s">
        <v>8</v>
      </c>
      <c r="E309" t="s">
        <v>54</v>
      </c>
      <c r="F309">
        <v>478</v>
      </c>
      <c r="G309">
        <v>0.74152542372881358</v>
      </c>
      <c r="H309">
        <v>16093.285943045759</v>
      </c>
      <c r="I309">
        <v>1.2495457955961811</v>
      </c>
      <c r="J309" s="2"/>
      <c r="K309" s="2" t="s">
        <v>97</v>
      </c>
      <c r="L309" s="3">
        <f t="shared" ref="L309" si="1990" xml:space="preserve"> (F309 - F316) / F316</f>
        <v>0.18316831683168316</v>
      </c>
      <c r="M309" s="3">
        <f t="shared" ref="M309" si="1991" xml:space="preserve"> (G309 - G316) / G316</f>
        <v>-0.13642799780210493</v>
      </c>
      <c r="N309" s="3">
        <f t="shared" ref="N309" si="1992" xml:space="preserve"> (H309 - H316) / H316</f>
        <v>-1.9240658794579688E-2</v>
      </c>
      <c r="O309" s="3">
        <f t="shared" ref="O309" si="1993" xml:space="preserve"> (I309 - I316) / I316</f>
        <v>0.3207839709509378</v>
      </c>
      <c r="P309" s="2"/>
      <c r="Q309" s="2"/>
      <c r="R309" s="2"/>
      <c r="S309" s="2"/>
      <c r="T309" s="2"/>
      <c r="U309" s="2"/>
      <c r="V309" s="5"/>
      <c r="W309" s="5"/>
      <c r="X309" s="5"/>
      <c r="Y309" s="6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6">
      <c r="A310" s="1">
        <v>305</v>
      </c>
      <c r="B310">
        <v>213507</v>
      </c>
      <c r="C310">
        <v>7</v>
      </c>
      <c r="D310" t="s">
        <v>10</v>
      </c>
      <c r="E310" t="s">
        <v>54</v>
      </c>
      <c r="F310">
        <v>473</v>
      </c>
      <c r="G310">
        <v>0.81681034482758619</v>
      </c>
      <c r="H310">
        <v>16081.318064215629</v>
      </c>
      <c r="I310">
        <v>1.272371950794442</v>
      </c>
      <c r="J310" s="2"/>
      <c r="K310" s="2" t="s">
        <v>96</v>
      </c>
      <c r="L310" s="2">
        <f t="shared" ref="L310" si="1994" xml:space="preserve"> SLOPE(F309:F316, $C309:$C316)</f>
        <v>11.142857142857142</v>
      </c>
      <c r="M310" s="2">
        <f t="shared" ref="M310" si="1995" xml:space="preserve"> SLOPE(G309:G316, $C309:$C316)</f>
        <v>-1.2134004176641929E-2</v>
      </c>
      <c r="N310" s="2">
        <f t="shared" ref="N310" si="1996" xml:space="preserve"> SLOPE(H309:H316, $C309:$C316)</f>
        <v>-36.91625322367095</v>
      </c>
      <c r="O310" s="2">
        <f t="shared" ref="O310" si="1997" xml:space="preserve"> SLOPE(I309:I316, $C309:$C316)</f>
        <v>4.8986402524757722E-2</v>
      </c>
      <c r="P310" s="2"/>
      <c r="Q310" s="2"/>
      <c r="R310" s="2"/>
      <c r="S310" s="2"/>
      <c r="T310" s="2"/>
      <c r="U310" s="2"/>
      <c r="V310" s="5"/>
      <c r="W310" s="5"/>
      <c r="X310" s="5"/>
      <c r="Y310" s="6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6">
      <c r="A311" s="1">
        <v>306</v>
      </c>
      <c r="B311">
        <v>213507</v>
      </c>
      <c r="C311">
        <v>6</v>
      </c>
      <c r="D311" t="s">
        <v>11</v>
      </c>
      <c r="E311" t="s">
        <v>54</v>
      </c>
      <c r="F311">
        <v>466</v>
      </c>
      <c r="G311">
        <v>0.80896226415094341</v>
      </c>
      <c r="H311">
        <v>15865.13962405659</v>
      </c>
      <c r="I311">
        <v>1.2053849541554651</v>
      </c>
      <c r="J311" s="2"/>
      <c r="K311" s="2" t="s">
        <v>98</v>
      </c>
      <c r="L311" s="2">
        <f t="shared" ref="L311" si="1998" xml:space="preserve"> INTERCEPT(F309:F316,$C309:$C316)</f>
        <v>391.60714285714289</v>
      </c>
      <c r="M311" s="2">
        <f t="shared" ref="M311" si="1999" xml:space="preserve"> INTERCEPT(G309:G316,$C309:$C316)</f>
        <v>0.87523550485218704</v>
      </c>
      <c r="N311" s="2">
        <f t="shared" ref="N311" si="2000" xml:space="preserve"> INTERCEPT(H309:H316,$C309:$C316)</f>
        <v>16191.182013977847</v>
      </c>
      <c r="O311" s="2">
        <f t="shared" ref="O311" si="2001" xml:space="preserve"> INTERCEPT(I309:I316,$C309:$C316)</f>
        <v>0.89979685587818437</v>
      </c>
      <c r="P311" s="2"/>
      <c r="Q311" s="2"/>
      <c r="R311" s="2"/>
      <c r="S311" s="2"/>
      <c r="T311" s="2"/>
      <c r="U311" s="2"/>
      <c r="V311" s="5"/>
      <c r="W311" s="5"/>
      <c r="X311" s="5"/>
      <c r="Y311" s="6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6">
      <c r="A312" s="1">
        <v>307</v>
      </c>
      <c r="B312">
        <v>213507</v>
      </c>
      <c r="C312">
        <v>5</v>
      </c>
      <c r="D312" t="s">
        <v>12</v>
      </c>
      <c r="E312" t="s">
        <v>54</v>
      </c>
      <c r="F312">
        <v>428</v>
      </c>
      <c r="G312">
        <v>0.81538461538461537</v>
      </c>
      <c r="H312">
        <v>16197.77003909905</v>
      </c>
      <c r="I312">
        <v>1.108607897583346</v>
      </c>
      <c r="J312" s="2"/>
      <c r="K312" s="2" t="s">
        <v>119</v>
      </c>
      <c r="L312" s="2">
        <f t="shared" ref="L312" si="2002" xml:space="preserve"> L311 + (11*L310)</f>
        <v>514.17857142857144</v>
      </c>
      <c r="M312" s="2">
        <f t="shared" ref="M312" si="2003" xml:space="preserve"> M311 + (11*M310)</f>
        <v>0.74176145890912581</v>
      </c>
      <c r="N312" s="2">
        <f t="shared" ref="N312" si="2004" xml:space="preserve"> N311 + (11*N310)</f>
        <v>15785.103228517466</v>
      </c>
      <c r="O312" s="2">
        <f t="shared" ref="O312" si="2005" xml:space="preserve"> O311 + (11*O310)</f>
        <v>1.4386472836505193</v>
      </c>
      <c r="P312" s="2"/>
      <c r="Q312" s="2"/>
      <c r="R312" s="2"/>
      <c r="S312" s="2"/>
      <c r="T312" s="2"/>
      <c r="U312" s="2"/>
      <c r="V312" s="5"/>
      <c r="W312" s="5"/>
      <c r="X312" s="5"/>
      <c r="Y312" s="6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6">
      <c r="A313" s="1">
        <v>308</v>
      </c>
      <c r="B313">
        <v>213507</v>
      </c>
      <c r="C313">
        <v>4</v>
      </c>
      <c r="D313" t="s">
        <v>13</v>
      </c>
      <c r="E313" t="s">
        <v>54</v>
      </c>
      <c r="F313">
        <v>456</v>
      </c>
      <c r="G313">
        <v>0.84951456310679607</v>
      </c>
      <c r="H313">
        <v>15296.45521400384</v>
      </c>
      <c r="I313">
        <v>1.1641132928121241</v>
      </c>
      <c r="J313" s="2"/>
      <c r="K313" s="2" t="s">
        <v>99</v>
      </c>
      <c r="L313" s="2">
        <f t="shared" ref="L313" si="2006" xml:space="preserve"> (L312 - F316) / F316</f>
        <v>0.27271923620933525</v>
      </c>
      <c r="M313" s="2">
        <f t="shared" ref="M313" si="2007" xml:space="preserve"> (M312 - G316) / G316</f>
        <v>-0.13615311393874879</v>
      </c>
      <c r="N313" s="2">
        <f t="shared" ref="N313" si="2008" xml:space="preserve"> (N312 - H316) / H316</f>
        <v>-3.802197400524223E-2</v>
      </c>
      <c r="O313" s="2">
        <f t="shared" ref="O313" si="2009" xml:space="preserve"> (O312 - I316) / I316</f>
        <v>0.52066637236862578</v>
      </c>
      <c r="P313" s="2"/>
      <c r="Q313" s="2"/>
      <c r="R313" s="2"/>
      <c r="S313" s="2"/>
      <c r="T313" s="2"/>
      <c r="U313" s="2"/>
      <c r="V313" s="5"/>
      <c r="W313" s="5"/>
      <c r="X313" s="5"/>
      <c r="Y313" s="6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6">
      <c r="A314" s="1">
        <v>309</v>
      </c>
      <c r="B314">
        <v>213507</v>
      </c>
      <c r="C314">
        <v>3</v>
      </c>
      <c r="D314" t="s">
        <v>14</v>
      </c>
      <c r="E314" t="s">
        <v>54</v>
      </c>
      <c r="F314">
        <v>414</v>
      </c>
      <c r="G314">
        <v>0.84745762711864403</v>
      </c>
      <c r="H314">
        <v>15746.61586236047</v>
      </c>
      <c r="I314">
        <v>1.07348134731863</v>
      </c>
      <c r="J314" s="2"/>
      <c r="K314" s="2" t="s">
        <v>144</v>
      </c>
      <c r="L314" s="2">
        <f t="shared" ref="L314" si="2010">IF(L309&lt;=$L$1,1,0)</f>
        <v>0</v>
      </c>
      <c r="M314" s="2">
        <f t="shared" ref="M314" si="2011">IF(M309&lt;=$M$1,1,0)</f>
        <v>1</v>
      </c>
      <c r="N314" s="2">
        <f t="shared" ref="N314" si="2012">IF(N309&lt;=$N$1,1,0)</f>
        <v>0</v>
      </c>
      <c r="O314" s="2">
        <f t="shared" ref="O314" si="2013">IF(O309&lt;=$O$1,1,0)</f>
        <v>0</v>
      </c>
      <c r="P314" s="2"/>
      <c r="Q314" s="2"/>
      <c r="R314" s="2"/>
      <c r="S314" s="2"/>
      <c r="T314" s="2"/>
      <c r="U314" s="2"/>
      <c r="V314" s="5"/>
      <c r="W314" s="5"/>
      <c r="X314" s="5" t="s">
        <v>144</v>
      </c>
      <c r="Y314" s="5">
        <f t="shared" ref="Y314" ca="1" si="2014">IF(L309&lt;=$Y$1,1,0)</f>
        <v>0</v>
      </c>
      <c r="Z314" s="5">
        <f t="shared" ref="Z314" ca="1" si="2015">IF(M309&lt;=$Z$1,1,0)</f>
        <v>1</v>
      </c>
      <c r="AA314" s="5">
        <f t="shared" ref="AA314" ca="1" si="2016">IF(N309&lt;=$AA$1,1,0)</f>
        <v>1</v>
      </c>
      <c r="AB314" s="5">
        <f t="shared" ref="AB314" ca="1" si="2017">IF(O309&lt;=$AB$1,1,0)</f>
        <v>0</v>
      </c>
      <c r="AC314" s="5"/>
      <c r="AD314" s="5"/>
      <c r="AE314" s="5"/>
      <c r="AF314" s="5"/>
      <c r="AG314" s="5"/>
      <c r="AH314" s="5"/>
    </row>
    <row r="315" spans="1:34" ht="16">
      <c r="A315" s="1">
        <v>310</v>
      </c>
      <c r="B315">
        <v>213507</v>
      </c>
      <c r="C315">
        <v>2</v>
      </c>
      <c r="D315" t="s">
        <v>15</v>
      </c>
      <c r="E315" t="s">
        <v>54</v>
      </c>
      <c r="F315">
        <v>415</v>
      </c>
      <c r="G315">
        <v>0.82673267326732669</v>
      </c>
      <c r="H315">
        <v>16510.880219777238</v>
      </c>
      <c r="I315">
        <v>0.94231638062419842</v>
      </c>
      <c r="J315" s="2"/>
      <c r="K315" s="2" t="s">
        <v>145</v>
      </c>
      <c r="L315" s="2">
        <f t="shared" ref="L315" si="2018">IF(L309&lt;=$L$2, 1, 0)</f>
        <v>1</v>
      </c>
      <c r="M315" s="2">
        <f t="shared" ref="M315" si="2019">IF(M309&lt;=$M$2, 1, 0)</f>
        <v>1</v>
      </c>
      <c r="N315" s="2">
        <f t="shared" ref="N315" si="2020">IF(N309&lt;=$N$2, 1, 0)</f>
        <v>0</v>
      </c>
      <c r="O315" s="2">
        <f t="shared" ref="O315" si="2021">IF(O309&lt;=$O$2, 1, 0)</f>
        <v>0</v>
      </c>
      <c r="P315" s="2"/>
      <c r="Q315" s="2" t="s">
        <v>148</v>
      </c>
      <c r="R315" s="2">
        <f t="shared" ref="R315" si="2022" xml:space="preserve"> L314+L315+L316</f>
        <v>1</v>
      </c>
      <c r="S315" s="2">
        <f t="shared" ref="S315" si="2023">M314+M315+M316</f>
        <v>3</v>
      </c>
      <c r="T315" s="2">
        <f t="shared" ref="T315" si="2024">N314+N315+N316</f>
        <v>0</v>
      </c>
      <c r="U315" s="2">
        <f t="shared" ref="U315" si="2025">O314+O315+O316</f>
        <v>0</v>
      </c>
      <c r="V315" s="5"/>
      <c r="W315" s="5"/>
      <c r="X315" s="5" t="s">
        <v>145</v>
      </c>
      <c r="Y315" s="5">
        <f t="shared" ref="Y315" ca="1" si="2026">IF(L309&lt;=$Y$2, 1, 0)</f>
        <v>0</v>
      </c>
      <c r="Z315" s="5">
        <f t="shared" ref="Z315" ca="1" si="2027">IF(M309&lt;=$Z$2, 1, 0)</f>
        <v>1</v>
      </c>
      <c r="AA315" s="5">
        <f t="shared" ref="AA315" ca="1" si="2028">IF(N309&lt;=$AA$2, 1, 0)</f>
        <v>0</v>
      </c>
      <c r="AB315" s="5">
        <f t="shared" ref="AB315" ca="1" si="2029">IF(O309&lt;=$AB$2, 1, 0)</f>
        <v>0</v>
      </c>
      <c r="AC315" s="5"/>
      <c r="AD315" s="5" t="s">
        <v>148</v>
      </c>
      <c r="AE315" s="5">
        <f t="shared" ref="AE315" ca="1" si="2030" xml:space="preserve"> Y314+Y315+Y316</f>
        <v>0</v>
      </c>
      <c r="AF315" s="5">
        <f t="shared" ref="AF315" ca="1" si="2031">Z314+Z315+Z316</f>
        <v>3</v>
      </c>
      <c r="AG315" s="5">
        <f t="shared" ref="AG315" ca="1" si="2032">AA314+AA315+AA316</f>
        <v>2</v>
      </c>
      <c r="AH315" s="5">
        <f t="shared" ref="AH315" ca="1" si="2033">AB314+AB315+AB316</f>
        <v>0</v>
      </c>
    </row>
    <row r="316" spans="1:34" ht="16">
      <c r="A316" s="1">
        <v>311</v>
      </c>
      <c r="B316">
        <v>213507</v>
      </c>
      <c r="C316">
        <v>1</v>
      </c>
      <c r="D316" t="s">
        <v>16</v>
      </c>
      <c r="E316" t="s">
        <v>54</v>
      </c>
      <c r="F316">
        <v>404</v>
      </c>
      <c r="G316">
        <v>0.85867237687366171</v>
      </c>
      <c r="H316">
        <v>16409.006029212029</v>
      </c>
      <c r="I316">
        <v>0.9460637190323663</v>
      </c>
      <c r="J316" s="2"/>
      <c r="K316" s="2" t="s">
        <v>146</v>
      </c>
      <c r="L316" s="2">
        <f t="shared" ref="L316" si="2034">IF(L313&lt;=$L$1, 1,0)</f>
        <v>0</v>
      </c>
      <c r="M316" s="2">
        <f t="shared" ref="M316" si="2035">IF(M313&lt;=$M$1, 1,0)</f>
        <v>1</v>
      </c>
      <c r="N316" s="2">
        <f t="shared" ref="N316" si="2036">IF(N313&lt;=$N$1, 1,0)</f>
        <v>0</v>
      </c>
      <c r="O316" s="2">
        <f t="shared" ref="O316" si="2037">IF(O313&lt;=$O$1, 1,0)</f>
        <v>0</v>
      </c>
      <c r="P316" s="2"/>
      <c r="Q316" s="2" t="s">
        <v>147</v>
      </c>
      <c r="R316" s="2"/>
      <c r="S316" s="2"/>
      <c r="T316" s="2"/>
      <c r="U316" s="2">
        <f t="shared" ref="U316" si="2038">R315+S315+T315+U315</f>
        <v>4</v>
      </c>
      <c r="V316" s="5"/>
      <c r="W316" s="5"/>
      <c r="X316" s="5" t="s">
        <v>146</v>
      </c>
      <c r="Y316" s="5">
        <f t="shared" ref="Y316" ca="1" si="2039">IF(L313&lt;=$Y$1, 1,0)</f>
        <v>0</v>
      </c>
      <c r="Z316" s="5">
        <f t="shared" ref="Z316" ca="1" si="2040">IF(M313&lt;=$Z$1, 1,0)</f>
        <v>1</v>
      </c>
      <c r="AA316" s="5">
        <f t="shared" ref="AA316" ca="1" si="2041">IF(N313&lt;=$AA$1, 1,0)</f>
        <v>1</v>
      </c>
      <c r="AB316" s="5">
        <f t="shared" ref="AB316" ca="1" si="2042">IF(O313&lt;=$AB$1, 1,0)</f>
        <v>0</v>
      </c>
      <c r="AC316" s="5"/>
      <c r="AD316" s="5" t="s">
        <v>147</v>
      </c>
      <c r="AE316" s="5"/>
      <c r="AF316" s="5"/>
      <c r="AG316" s="5"/>
      <c r="AH316" s="5">
        <f t="shared" ref="AH316" ca="1" si="2043">AE315+AF315+AG315+AH315</f>
        <v>5</v>
      </c>
    </row>
    <row r="317" spans="1:34" ht="16">
      <c r="A317" s="1">
        <v>312</v>
      </c>
      <c r="B317">
        <v>213543</v>
      </c>
      <c r="C317">
        <v>8</v>
      </c>
      <c r="D317" t="s">
        <v>8</v>
      </c>
      <c r="E317" t="s">
        <v>55</v>
      </c>
      <c r="F317">
        <v>1406</v>
      </c>
      <c r="G317">
        <v>0.93490196078431376</v>
      </c>
      <c r="H317">
        <v>34658.578862955823</v>
      </c>
      <c r="I317">
        <v>3.3979582994333688</v>
      </c>
      <c r="J317" s="2"/>
      <c r="K317" s="2" t="s">
        <v>97</v>
      </c>
      <c r="L317" s="3">
        <f t="shared" ref="L317" si="2044" xml:space="preserve"> (F317 - F324) / F324</f>
        <v>0.1552999178307313</v>
      </c>
      <c r="M317" s="3">
        <f t="shared" ref="M317" si="2045" xml:space="preserve"> (G317 - G324) / G324</f>
        <v>3.782505910165307E-4</v>
      </c>
      <c r="N317" s="3">
        <f t="shared" ref="N317" si="2046" xml:space="preserve"> (H317 - H324) / H324</f>
        <v>0.3802945601821075</v>
      </c>
      <c r="O317" s="3">
        <f t="shared" ref="O317" si="2047" xml:space="preserve"> (I317 - I324) / I324</f>
        <v>8.7518064220977354E-2</v>
      </c>
      <c r="P317" s="2"/>
      <c r="Q317" s="2"/>
      <c r="R317" s="2"/>
      <c r="S317" s="2"/>
      <c r="T317" s="2"/>
      <c r="U317" s="2"/>
      <c r="V317" s="5"/>
      <c r="W317" s="5"/>
      <c r="X317" s="5"/>
      <c r="Y317" s="6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6">
      <c r="A318" s="1">
        <v>313</v>
      </c>
      <c r="B318">
        <v>213543</v>
      </c>
      <c r="C318">
        <v>7</v>
      </c>
      <c r="D318" t="s">
        <v>10</v>
      </c>
      <c r="E318" t="s">
        <v>55</v>
      </c>
      <c r="F318">
        <v>1275</v>
      </c>
      <c r="G318">
        <v>0.94084278768233387</v>
      </c>
      <c r="H318">
        <v>32068.69047379963</v>
      </c>
      <c r="I318">
        <v>3.338760101165875</v>
      </c>
      <c r="J318" s="2"/>
      <c r="K318" s="2" t="s">
        <v>96</v>
      </c>
      <c r="L318" s="2">
        <f t="shared" ref="L318" si="2048" xml:space="preserve"> SLOPE(F317:F324, $C317:$C324)</f>
        <v>17.86904761904762</v>
      </c>
      <c r="M318" s="2">
        <f t="shared" ref="M318" si="2049" xml:space="preserve"> SLOPE(G317:G324, $C317:$C324)</f>
        <v>2.6953726285921284E-4</v>
      </c>
      <c r="N318" s="2">
        <f t="shared" ref="N318" si="2050" xml:space="preserve"> SLOPE(H317:H324, $C317:$C324)</f>
        <v>1206.7179368555001</v>
      </c>
      <c r="O318" s="2">
        <f t="shared" ref="O318" si="2051" xml:space="preserve"> SLOPE(I317:I324, $C317:$C324)</f>
        <v>2.0803609943886414E-2</v>
      </c>
      <c r="P318" s="2"/>
      <c r="Q318" s="2"/>
      <c r="R318" s="2"/>
      <c r="S318" s="2"/>
      <c r="T318" s="2"/>
      <c r="U318" s="2"/>
      <c r="V318" s="5"/>
      <c r="W318" s="5"/>
      <c r="X318" s="5"/>
      <c r="Y318" s="6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6">
      <c r="A319" s="1">
        <v>314</v>
      </c>
      <c r="B319">
        <v>213543</v>
      </c>
      <c r="C319">
        <v>6</v>
      </c>
      <c r="D319" t="s">
        <v>11</v>
      </c>
      <c r="E319" t="s">
        <v>55</v>
      </c>
      <c r="F319">
        <v>1234</v>
      </c>
      <c r="G319">
        <v>0.96076861489191356</v>
      </c>
      <c r="H319">
        <v>31016.089186911719</v>
      </c>
      <c r="I319">
        <v>3.2965026307644689</v>
      </c>
      <c r="J319" s="2"/>
      <c r="K319" s="2" t="s">
        <v>98</v>
      </c>
      <c r="L319" s="2">
        <f t="shared" ref="L319" si="2052" xml:space="preserve"> INTERCEPT(F317:F324,$C317:$C324)</f>
        <v>1186.9642857142858</v>
      </c>
      <c r="M319" s="2">
        <f t="shared" ref="M319" si="2053" xml:space="preserve"> INTERCEPT(G317:G324,$C317:$C324)</f>
        <v>0.94374705982727813</v>
      </c>
      <c r="N319" s="2">
        <f t="shared" ref="N319" si="2054" xml:space="preserve"> INTERCEPT(H317:H324,$C317:$C324)</f>
        <v>24387.539614949856</v>
      </c>
      <c r="O319" s="2">
        <f t="shared" ref="O319" si="2055" xml:space="preserve"> INTERCEPT(I317:I324,$C317:$C324)</f>
        <v>3.1895383966436026</v>
      </c>
      <c r="P319" s="2"/>
      <c r="Q319" s="2"/>
      <c r="R319" s="2"/>
      <c r="S319" s="2"/>
      <c r="T319" s="2"/>
      <c r="U319" s="2"/>
      <c r="V319" s="5"/>
      <c r="W319" s="5"/>
      <c r="X319" s="5"/>
      <c r="Y319" s="6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6">
      <c r="A320" s="1">
        <v>315</v>
      </c>
      <c r="B320">
        <v>213543</v>
      </c>
      <c r="C320">
        <v>5</v>
      </c>
      <c r="D320" t="s">
        <v>12</v>
      </c>
      <c r="E320" t="s">
        <v>55</v>
      </c>
      <c r="F320">
        <v>1249</v>
      </c>
      <c r="G320">
        <v>0.9452815226011102</v>
      </c>
      <c r="H320">
        <v>30669.823011077489</v>
      </c>
      <c r="I320">
        <v>3.108695012820204</v>
      </c>
      <c r="J320" s="2"/>
      <c r="K320" s="2" t="s">
        <v>120</v>
      </c>
      <c r="L320" s="2">
        <f t="shared" ref="L320" si="2056" xml:space="preserve"> L319 + (11*L318)</f>
        <v>1383.5238095238096</v>
      </c>
      <c r="M320" s="2">
        <f t="shared" ref="M320" si="2057" xml:space="preserve"> M319 + (11*M318)</f>
        <v>0.94671196971872951</v>
      </c>
      <c r="N320" s="2">
        <f t="shared" ref="N320" si="2058" xml:space="preserve"> N319 + (11*N318)</f>
        <v>37661.436920360356</v>
      </c>
      <c r="O320" s="2">
        <f t="shared" ref="O320" si="2059" xml:space="preserve"> O319 + (11*O318)</f>
        <v>3.4183781060263532</v>
      </c>
      <c r="P320" s="2"/>
      <c r="Q320" s="2"/>
      <c r="R320" s="2"/>
      <c r="S320" s="2"/>
      <c r="T320" s="2"/>
      <c r="U320" s="2"/>
      <c r="V320" s="5"/>
      <c r="W320" s="5"/>
      <c r="X320" s="5"/>
      <c r="Y320" s="6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6">
      <c r="A321" s="1">
        <v>316</v>
      </c>
      <c r="B321">
        <v>213543</v>
      </c>
      <c r="C321">
        <v>4</v>
      </c>
      <c r="D321" t="s">
        <v>13</v>
      </c>
      <c r="E321" t="s">
        <v>55</v>
      </c>
      <c r="F321">
        <v>1261</v>
      </c>
      <c r="G321">
        <v>0.94838212634822805</v>
      </c>
      <c r="H321">
        <v>29695.295819208721</v>
      </c>
      <c r="I321">
        <v>3.2992146326340812</v>
      </c>
      <c r="J321" s="2"/>
      <c r="K321" s="2" t="s">
        <v>99</v>
      </c>
      <c r="L321" s="2">
        <f t="shared" ref="L321" si="2060" xml:space="preserve"> (L320 - F324) / F324</f>
        <v>0.13683139648628564</v>
      </c>
      <c r="M321" s="2">
        <f t="shared" ref="M321" si="2061" xml:space="preserve"> (M320 - G324) / G324</f>
        <v>1.3015378945484447E-2</v>
      </c>
      <c r="N321" s="2">
        <f t="shared" ref="N321" si="2062" xml:space="preserve"> (N320 - H324) / H324</f>
        <v>0.49988482549632124</v>
      </c>
      <c r="O321" s="2">
        <f t="shared" ref="O321" si="2063" xml:space="preserve"> (O320 - I324) / I324</f>
        <v>9.4053432398236117E-2</v>
      </c>
      <c r="P321" s="2"/>
      <c r="Q321" s="2"/>
      <c r="R321" s="2"/>
      <c r="S321" s="2"/>
      <c r="T321" s="2"/>
      <c r="U321" s="2"/>
      <c r="V321" s="5"/>
      <c r="W321" s="5"/>
      <c r="X321" s="5"/>
      <c r="Y321" s="6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6">
      <c r="A322" s="1">
        <v>317</v>
      </c>
      <c r="B322">
        <v>213543</v>
      </c>
      <c r="C322">
        <v>3</v>
      </c>
      <c r="D322" t="s">
        <v>14</v>
      </c>
      <c r="E322" t="s">
        <v>55</v>
      </c>
      <c r="F322">
        <v>1299</v>
      </c>
      <c r="G322">
        <v>0.95575959933222032</v>
      </c>
      <c r="H322">
        <v>28387.76959830572</v>
      </c>
      <c r="I322">
        <v>3.4692767715501991</v>
      </c>
      <c r="J322" s="2"/>
      <c r="K322" s="2" t="s">
        <v>144</v>
      </c>
      <c r="L322" s="2">
        <f t="shared" ref="L322" si="2064">IF(L317&lt;=$L$1,1,0)</f>
        <v>1</v>
      </c>
      <c r="M322" s="2">
        <f t="shared" ref="M322" si="2065">IF(M317&lt;=$M$1,1,0)</f>
        <v>1</v>
      </c>
      <c r="N322" s="2">
        <f t="shared" ref="N322" si="2066">IF(N317&lt;=$N$1,1,0)</f>
        <v>0</v>
      </c>
      <c r="O322" s="2">
        <f t="shared" ref="O322" si="2067">IF(O317&lt;=$O$1,1,0)</f>
        <v>0</v>
      </c>
      <c r="P322" s="2"/>
      <c r="Q322" s="2"/>
      <c r="R322" s="2"/>
      <c r="S322" s="2"/>
      <c r="T322" s="2"/>
      <c r="U322" s="2"/>
      <c r="V322" s="5"/>
      <c r="W322" s="5"/>
      <c r="X322" s="5" t="s">
        <v>144</v>
      </c>
      <c r="Y322" s="5">
        <f t="shared" ref="Y322" ca="1" si="2068">IF(L317&lt;=$Y$1,1,0)</f>
        <v>0</v>
      </c>
      <c r="Z322" s="5">
        <f t="shared" ref="Z322" ca="1" si="2069">IF(M317&lt;=$Z$1,1,0)</f>
        <v>0</v>
      </c>
      <c r="AA322" s="5">
        <f t="shared" ref="AA322" ca="1" si="2070">IF(N317&lt;=$AA$1,1,0)</f>
        <v>0</v>
      </c>
      <c r="AB322" s="5">
        <f t="shared" ref="AB322" ca="1" si="2071">IF(O317&lt;=$AB$1,1,0)</f>
        <v>0</v>
      </c>
      <c r="AC322" s="5"/>
      <c r="AD322" s="5"/>
      <c r="AE322" s="5"/>
      <c r="AF322" s="5"/>
      <c r="AG322" s="5"/>
      <c r="AH322" s="5"/>
    </row>
    <row r="323" spans="1:34" ht="16">
      <c r="A323" s="1">
        <v>318</v>
      </c>
      <c r="B323">
        <v>213543</v>
      </c>
      <c r="C323">
        <v>2</v>
      </c>
      <c r="D323" t="s">
        <v>15</v>
      </c>
      <c r="E323" t="s">
        <v>55</v>
      </c>
      <c r="F323">
        <v>1198</v>
      </c>
      <c r="G323">
        <v>0.93919474116680357</v>
      </c>
      <c r="H323">
        <v>26936.363093725278</v>
      </c>
      <c r="I323">
        <v>3.2303222274591539</v>
      </c>
      <c r="J323" s="2"/>
      <c r="K323" s="2" t="s">
        <v>145</v>
      </c>
      <c r="L323" s="2">
        <f t="shared" ref="L323" si="2072">IF(L317&lt;=$L$2, 1, 0)</f>
        <v>1</v>
      </c>
      <c r="M323" s="2">
        <f t="shared" ref="M323" si="2073">IF(M317&lt;=$M$2, 1, 0)</f>
        <v>1</v>
      </c>
      <c r="N323" s="2">
        <f t="shared" ref="N323" si="2074">IF(N317&lt;=$N$2, 1, 0)</f>
        <v>0</v>
      </c>
      <c r="O323" s="2">
        <f t="shared" ref="O323" si="2075">IF(O317&lt;=$O$2, 1, 0)</f>
        <v>0</v>
      </c>
      <c r="P323" s="2"/>
      <c r="Q323" s="2" t="s">
        <v>148</v>
      </c>
      <c r="R323" s="2">
        <f t="shared" ref="R323" si="2076" xml:space="preserve"> L322+L323+L324</f>
        <v>3</v>
      </c>
      <c r="S323" s="2">
        <f t="shared" ref="S323" si="2077">M322+M323+M324</f>
        <v>3</v>
      </c>
      <c r="T323" s="2">
        <f t="shared" ref="T323" si="2078">N322+N323+N324</f>
        <v>0</v>
      </c>
      <c r="U323" s="2">
        <f t="shared" ref="U323" si="2079">O322+O323+O324</f>
        <v>0</v>
      </c>
      <c r="V323" s="5"/>
      <c r="W323" s="5"/>
      <c r="X323" s="5" t="s">
        <v>145</v>
      </c>
      <c r="Y323" s="5">
        <f t="shared" ref="Y323" ca="1" si="2080">IF(L317&lt;=$Y$2, 1, 0)</f>
        <v>0</v>
      </c>
      <c r="Z323" s="5">
        <f t="shared" ref="Z323" ca="1" si="2081">IF(M317&lt;=$Z$2, 1, 0)</f>
        <v>0</v>
      </c>
      <c r="AA323" s="5">
        <f t="shared" ref="AA323" ca="1" si="2082">IF(N317&lt;=$AA$2, 1, 0)</f>
        <v>0</v>
      </c>
      <c r="AB323" s="5">
        <f t="shared" ref="AB323" ca="1" si="2083">IF(O317&lt;=$AB$2, 1, 0)</f>
        <v>0</v>
      </c>
      <c r="AC323" s="5"/>
      <c r="AD323" s="5" t="s">
        <v>148</v>
      </c>
      <c r="AE323" s="5">
        <f t="shared" ref="AE323" ca="1" si="2084" xml:space="preserve"> Y322+Y323+Y324</f>
        <v>0</v>
      </c>
      <c r="AF323" s="5">
        <f t="shared" ref="AF323" ca="1" si="2085">Z322+Z323+Z324</f>
        <v>0</v>
      </c>
      <c r="AG323" s="5">
        <f t="shared" ref="AG323" ca="1" si="2086">AA322+AA323+AA324</f>
        <v>0</v>
      </c>
      <c r="AH323" s="5">
        <f t="shared" ref="AH323" ca="1" si="2087">AB322+AB323+AB324</f>
        <v>0</v>
      </c>
    </row>
    <row r="324" spans="1:34" ht="16">
      <c r="A324" s="1">
        <v>319</v>
      </c>
      <c r="B324">
        <v>213543</v>
      </c>
      <c r="C324">
        <v>1</v>
      </c>
      <c r="D324" t="s">
        <v>16</v>
      </c>
      <c r="E324" t="s">
        <v>55</v>
      </c>
      <c r="F324">
        <v>1217</v>
      </c>
      <c r="G324">
        <v>0.93454846727423369</v>
      </c>
      <c r="H324">
        <v>25109.552600412469</v>
      </c>
      <c r="I324">
        <v>3.1245074553013801</v>
      </c>
      <c r="J324" s="2"/>
      <c r="K324" s="2" t="s">
        <v>146</v>
      </c>
      <c r="L324" s="2">
        <f t="shared" ref="L324" si="2088">IF(L321&lt;=$L$1, 1,0)</f>
        <v>1</v>
      </c>
      <c r="M324" s="2">
        <f t="shared" ref="M324" si="2089">IF(M321&lt;=$M$1, 1,0)</f>
        <v>1</v>
      </c>
      <c r="N324" s="2">
        <f t="shared" ref="N324" si="2090">IF(N321&lt;=$N$1, 1,0)</f>
        <v>0</v>
      </c>
      <c r="O324" s="2">
        <f t="shared" ref="O324" si="2091">IF(O321&lt;=$O$1, 1,0)</f>
        <v>0</v>
      </c>
      <c r="P324" s="2"/>
      <c r="Q324" s="2" t="s">
        <v>147</v>
      </c>
      <c r="R324" s="2"/>
      <c r="S324" s="2"/>
      <c r="T324" s="2"/>
      <c r="U324" s="2">
        <f t="shared" ref="U324" si="2092">R323+S323+T323+U323</f>
        <v>6</v>
      </c>
      <c r="V324" s="5"/>
      <c r="W324" s="5"/>
      <c r="X324" s="5" t="s">
        <v>146</v>
      </c>
      <c r="Y324" s="5">
        <f t="shared" ref="Y324" ca="1" si="2093">IF(L321&lt;=$Y$1, 1,0)</f>
        <v>0</v>
      </c>
      <c r="Z324" s="5">
        <f t="shared" ref="Z324" ca="1" si="2094">IF(M321&lt;=$Z$1, 1,0)</f>
        <v>0</v>
      </c>
      <c r="AA324" s="5">
        <f t="shared" ref="AA324" ca="1" si="2095">IF(N321&lt;=$AA$1, 1,0)</f>
        <v>0</v>
      </c>
      <c r="AB324" s="5">
        <f t="shared" ref="AB324" ca="1" si="2096">IF(O321&lt;=$AB$1, 1,0)</f>
        <v>0</v>
      </c>
      <c r="AC324" s="5"/>
      <c r="AD324" s="5" t="s">
        <v>147</v>
      </c>
      <c r="AE324" s="5"/>
      <c r="AF324" s="5"/>
      <c r="AG324" s="5"/>
      <c r="AH324" s="5">
        <f t="shared" ref="AH324" ca="1" si="2097">AE323+AF323+AG323+AH323</f>
        <v>0</v>
      </c>
    </row>
    <row r="325" spans="1:34" ht="16">
      <c r="A325" s="1">
        <v>320</v>
      </c>
      <c r="B325">
        <v>213668</v>
      </c>
      <c r="C325">
        <v>8</v>
      </c>
      <c r="D325" t="s">
        <v>8</v>
      </c>
      <c r="E325" t="s">
        <v>56</v>
      </c>
      <c r="F325">
        <v>340</v>
      </c>
      <c r="G325">
        <v>0.76708074534161486</v>
      </c>
      <c r="H325">
        <v>8195.3535846628365</v>
      </c>
      <c r="I325">
        <v>4.6557455800631553</v>
      </c>
      <c r="J325" s="2"/>
      <c r="K325" s="2" t="s">
        <v>97</v>
      </c>
      <c r="L325" s="3">
        <f t="shared" ref="L325" si="2098" xml:space="preserve"> (F325 - F332) / F332</f>
        <v>5.9190031152647975E-2</v>
      </c>
      <c r="M325" s="3">
        <f t="shared" ref="M325" si="2099" xml:space="preserve"> (G325 - G332) / G332</f>
        <v>-5.5900621118012486E-2</v>
      </c>
      <c r="N325" s="3">
        <f t="shared" ref="N325" si="2100" xml:space="preserve"> (H325 - H332) / H332</f>
        <v>-0.32655294898698162</v>
      </c>
      <c r="O325" s="3">
        <f t="shared" ref="O325" si="2101" xml:space="preserve"> (I325 - I332) / I332</f>
        <v>-5.5435779706642062E-3</v>
      </c>
      <c r="P325" s="2"/>
      <c r="Q325" s="2"/>
      <c r="R325" s="2"/>
      <c r="S325" s="2"/>
      <c r="T325" s="2"/>
      <c r="U325" s="2"/>
      <c r="V325" s="5"/>
      <c r="W325" s="5"/>
      <c r="X325" s="5"/>
      <c r="Y325" s="6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6">
      <c r="A326" s="1">
        <v>321</v>
      </c>
      <c r="B326">
        <v>213668</v>
      </c>
      <c r="C326">
        <v>7</v>
      </c>
      <c r="D326" t="s">
        <v>10</v>
      </c>
      <c r="E326" t="s">
        <v>56</v>
      </c>
      <c r="F326">
        <v>323</v>
      </c>
      <c r="G326">
        <v>0.74822695035460995</v>
      </c>
      <c r="H326">
        <v>8642.9245648412998</v>
      </c>
      <c r="I326">
        <v>4.7231715268655297</v>
      </c>
      <c r="J326" s="2"/>
      <c r="K326" s="2" t="s">
        <v>96</v>
      </c>
      <c r="L326" s="2">
        <f t="shared" ref="L326" si="2102" xml:space="preserve"> SLOPE(F325:F332, $C325:$C332)</f>
        <v>-3.8928571428571428</v>
      </c>
      <c r="M326" s="2">
        <f t="shared" ref="M326" si="2103" xml:space="preserve"> SLOPE(G325:G332, $C325:$C332)</f>
        <v>-7.3944028707771548E-3</v>
      </c>
      <c r="N326" s="2">
        <f t="shared" ref="N326" si="2104" xml:space="preserve"> SLOPE(H325:H332, $C325:$C332)</f>
        <v>-488.59063535048995</v>
      </c>
      <c r="O326" s="2">
        <f t="shared" ref="O326" si="2105" xml:space="preserve"> SLOPE(I325:I332, $C325:$C332)</f>
        <v>-5.6890178818666995E-2</v>
      </c>
      <c r="P326" s="2"/>
      <c r="Q326" s="2"/>
      <c r="R326" s="2"/>
      <c r="S326" s="2"/>
      <c r="T326" s="2"/>
      <c r="U326" s="2"/>
      <c r="V326" s="5"/>
      <c r="W326" s="5"/>
      <c r="X326" s="5"/>
      <c r="Y326" s="6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6">
      <c r="A327" s="1">
        <v>322</v>
      </c>
      <c r="B327">
        <v>213668</v>
      </c>
      <c r="C327">
        <v>6</v>
      </c>
      <c r="D327" t="s">
        <v>11</v>
      </c>
      <c r="E327" t="s">
        <v>56</v>
      </c>
      <c r="F327">
        <v>282</v>
      </c>
      <c r="G327">
        <v>0.79591836734693877</v>
      </c>
      <c r="H327">
        <v>8709.5603381647452</v>
      </c>
      <c r="I327">
        <v>4.5063783082408273</v>
      </c>
      <c r="J327" s="2"/>
      <c r="K327" s="2" t="s">
        <v>98</v>
      </c>
      <c r="L327" s="2">
        <f t="shared" ref="L327" si="2106" xml:space="preserve"> INTERCEPT(F325:F332,$C325:$C332)</f>
        <v>354.64285714285717</v>
      </c>
      <c r="M327" s="2">
        <f t="shared" ref="M327" si="2107" xml:space="preserve"> INTERCEPT(G325:G332,$C325:$C332)</f>
        <v>0.82335031220944743</v>
      </c>
      <c r="N327" s="2">
        <f t="shared" ref="N327" si="2108" xml:space="preserve"> INTERCEPT(H325:H332,$C325:$C332)</f>
        <v>11693.107666409433</v>
      </c>
      <c r="O327" s="2">
        <f t="shared" ref="O327" si="2109" xml:space="preserve"> INTERCEPT(I325:I332,$C325:$C332)</f>
        <v>5.0050562548673447</v>
      </c>
      <c r="P327" s="2"/>
      <c r="Q327" s="2"/>
      <c r="R327" s="2"/>
      <c r="S327" s="2"/>
      <c r="T327" s="2"/>
      <c r="U327" s="2"/>
      <c r="V327" s="5"/>
      <c r="W327" s="5"/>
      <c r="X327" s="5"/>
      <c r="Y327" s="6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6">
      <c r="A328" s="1">
        <v>323</v>
      </c>
      <c r="B328">
        <v>213668</v>
      </c>
      <c r="C328">
        <v>5</v>
      </c>
      <c r="D328" t="s">
        <v>12</v>
      </c>
      <c r="E328" t="s">
        <v>56</v>
      </c>
      <c r="F328">
        <v>343</v>
      </c>
      <c r="G328">
        <v>0.78962536023054752</v>
      </c>
      <c r="H328">
        <v>9010.0346877649863</v>
      </c>
      <c r="I328">
        <v>4.2075782020728303</v>
      </c>
      <c r="J328" s="2"/>
      <c r="K328" s="2" t="s">
        <v>120</v>
      </c>
      <c r="L328" s="2">
        <f t="shared" ref="L328" si="2110" xml:space="preserve"> L327 + (11*L326)</f>
        <v>311.82142857142861</v>
      </c>
      <c r="M328" s="2">
        <f t="shared" ref="M328" si="2111" xml:space="preserve"> M327 + (11*M326)</f>
        <v>0.74201188063089873</v>
      </c>
      <c r="N328" s="2">
        <f t="shared" ref="N328" si="2112" xml:space="preserve"> N327 + (11*N326)</f>
        <v>6318.6106775540429</v>
      </c>
      <c r="O328" s="2">
        <f t="shared" ref="O328" si="2113" xml:space="preserve"> O327 + (11*O326)</f>
        <v>4.3792642878620081</v>
      </c>
      <c r="P328" s="2"/>
      <c r="Q328" s="2"/>
      <c r="R328" s="2"/>
      <c r="S328" s="2"/>
      <c r="T328" s="2"/>
      <c r="U328" s="2"/>
      <c r="V328" s="5"/>
      <c r="W328" s="5"/>
      <c r="X328" s="5"/>
      <c r="Y328" s="6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6">
      <c r="A329" s="1">
        <v>324</v>
      </c>
      <c r="B329">
        <v>213668</v>
      </c>
      <c r="C329">
        <v>4</v>
      </c>
      <c r="D329" t="s">
        <v>13</v>
      </c>
      <c r="E329" t="s">
        <v>56</v>
      </c>
      <c r="F329">
        <v>347</v>
      </c>
      <c r="G329">
        <v>0.79441624365482233</v>
      </c>
      <c r="H329">
        <v>9242.3886137391364</v>
      </c>
      <c r="I329">
        <v>4.8194016773460602</v>
      </c>
      <c r="J329" s="2"/>
      <c r="K329" s="2" t="s">
        <v>99</v>
      </c>
      <c r="L329" s="2">
        <f t="shared" ref="L329" si="2114" xml:space="preserve"> (L328 - F332) / F332</f>
        <v>-2.8593680462839215E-2</v>
      </c>
      <c r="M329" s="2">
        <f t="shared" ref="M329" si="2115" xml:space="preserve"> (M328 - G332) / G332</f>
        <v>-8.6754608454278487E-2</v>
      </c>
      <c r="N329" s="2">
        <f t="shared" ref="N329" si="2116" xml:space="preserve"> (N328 - H332) / H332</f>
        <v>-0.48077289364773579</v>
      </c>
      <c r="O329" s="2">
        <f t="shared" ref="O329" si="2117" xml:space="preserve"> (O328 - I332) / I332</f>
        <v>-6.4599338615701538E-2</v>
      </c>
      <c r="P329" s="2"/>
      <c r="Q329" s="2"/>
      <c r="R329" s="2"/>
      <c r="S329" s="2"/>
      <c r="T329" s="2"/>
      <c r="U329" s="2"/>
      <c r="V329" s="5"/>
      <c r="W329" s="5"/>
      <c r="X329" s="5"/>
      <c r="Y329" s="6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6">
      <c r="A330" s="1">
        <v>325</v>
      </c>
      <c r="B330">
        <v>213668</v>
      </c>
      <c r="C330">
        <v>3</v>
      </c>
      <c r="D330" t="s">
        <v>14</v>
      </c>
      <c r="E330" t="s">
        <v>56</v>
      </c>
      <c r="F330">
        <v>394</v>
      </c>
      <c r="G330">
        <v>0.81844380403458217</v>
      </c>
      <c r="H330">
        <v>8797.5844532812298</v>
      </c>
      <c r="I330">
        <v>5.4359381278922489</v>
      </c>
      <c r="J330" s="2"/>
      <c r="K330" s="2" t="s">
        <v>144</v>
      </c>
      <c r="L330" s="2">
        <f t="shared" ref="L330" si="2118">IF(L325&lt;=$L$1,1,0)</f>
        <v>1</v>
      </c>
      <c r="M330" s="2">
        <f t="shared" ref="M330" si="2119">IF(M325&lt;=$M$1,1,0)</f>
        <v>1</v>
      </c>
      <c r="N330" s="2">
        <f t="shared" ref="N330" si="2120">IF(N325&lt;=$N$1,1,0)</f>
        <v>1</v>
      </c>
      <c r="O330" s="2">
        <f t="shared" ref="O330" si="2121">IF(O325&lt;=$O$1,1,0)</f>
        <v>1</v>
      </c>
      <c r="P330" s="2"/>
      <c r="Q330" s="2"/>
      <c r="R330" s="2"/>
      <c r="S330" s="2"/>
      <c r="T330" s="2"/>
      <c r="U330" s="2"/>
      <c r="V330" s="5"/>
      <c r="W330" s="5"/>
      <c r="X330" s="5" t="s">
        <v>144</v>
      </c>
      <c r="Y330" s="5">
        <f t="shared" ref="Y330" ca="1" si="2122">IF(L325&lt;=$Y$1,1,0)</f>
        <v>0</v>
      </c>
      <c r="Z330" s="5">
        <f t="shared" ref="Z330" ca="1" si="2123">IF(M325&lt;=$Z$1,1,0)</f>
        <v>1</v>
      </c>
      <c r="AA330" s="5">
        <f t="shared" ref="AA330" ca="1" si="2124">IF(N325&lt;=$AA$1,1,0)</f>
        <v>1</v>
      </c>
      <c r="AB330" s="5">
        <f t="shared" ref="AB330" ca="1" si="2125">IF(O325&lt;=$AB$1,1,0)</f>
        <v>1</v>
      </c>
      <c r="AC330" s="5"/>
      <c r="AD330" s="5"/>
      <c r="AE330" s="5"/>
      <c r="AF330" s="5"/>
      <c r="AG330" s="5"/>
      <c r="AH330" s="5"/>
    </row>
    <row r="331" spans="1:34" ht="16">
      <c r="A331" s="1">
        <v>326</v>
      </c>
      <c r="B331">
        <v>213668</v>
      </c>
      <c r="C331">
        <v>2</v>
      </c>
      <c r="D331" t="s">
        <v>15</v>
      </c>
      <c r="E331" t="s">
        <v>56</v>
      </c>
      <c r="F331">
        <v>347</v>
      </c>
      <c r="G331">
        <v>0.79439252336448596</v>
      </c>
      <c r="H331">
        <v>11188.49024923061</v>
      </c>
      <c r="I331">
        <v>4.962491235796187</v>
      </c>
      <c r="J331" s="2"/>
      <c r="K331" s="2" t="s">
        <v>145</v>
      </c>
      <c r="L331" s="2">
        <f t="shared" ref="L331" si="2126">IF(L325&lt;=$L$2, 1, 0)</f>
        <v>1</v>
      </c>
      <c r="M331" s="2">
        <f t="shared" ref="M331" si="2127">IF(M325&lt;=$M$2, 1, 0)</f>
        <v>1</v>
      </c>
      <c r="N331" s="2">
        <f t="shared" ref="N331" si="2128">IF(N325&lt;=$N$2, 1, 0)</f>
        <v>1</v>
      </c>
      <c r="O331" s="2">
        <f t="shared" ref="O331" si="2129">IF(O325&lt;=$O$2, 1, 0)</f>
        <v>0</v>
      </c>
      <c r="P331" s="2"/>
      <c r="Q331" s="2" t="s">
        <v>148</v>
      </c>
      <c r="R331" s="2">
        <f t="shared" ref="R331" si="2130" xml:space="preserve"> L330+L331+L332</f>
        <v>3</v>
      </c>
      <c r="S331" s="2">
        <f t="shared" ref="S331" si="2131">M330+M331+M332</f>
        <v>3</v>
      </c>
      <c r="T331" s="2">
        <f t="shared" ref="T331" si="2132">N330+N331+N332</f>
        <v>3</v>
      </c>
      <c r="U331" s="2">
        <f t="shared" ref="U331" si="2133">O330+O331+O332</f>
        <v>2</v>
      </c>
      <c r="V331" s="5"/>
      <c r="W331" s="5"/>
      <c r="X331" s="5" t="s">
        <v>145</v>
      </c>
      <c r="Y331" s="5">
        <f t="shared" ref="Y331" ca="1" si="2134">IF(L325&lt;=$Y$2, 1, 0)</f>
        <v>0</v>
      </c>
      <c r="Z331" s="5">
        <f t="shared" ref="Z331" ca="1" si="2135">IF(M325&lt;=$Z$2, 1, 0)</f>
        <v>0</v>
      </c>
      <c r="AA331" s="5">
        <f t="shared" ref="AA331" ca="1" si="2136">IF(N325&lt;=$AA$2, 1, 0)</f>
        <v>1</v>
      </c>
      <c r="AB331" s="5">
        <f t="shared" ref="AB331" ca="1" si="2137">IF(O325&lt;=$AB$2, 1, 0)</f>
        <v>0</v>
      </c>
      <c r="AC331" s="5"/>
      <c r="AD331" s="5" t="s">
        <v>148</v>
      </c>
      <c r="AE331" s="5">
        <f t="shared" ref="AE331" ca="1" si="2138" xml:space="preserve"> Y330+Y331+Y332</f>
        <v>0</v>
      </c>
      <c r="AF331" s="5">
        <f t="shared" ref="AF331" ca="1" si="2139">Z330+Z331+Z332</f>
        <v>2</v>
      </c>
      <c r="AG331" s="5">
        <f t="shared" ref="AG331" ca="1" si="2140">AA330+AA331+AA332</f>
        <v>3</v>
      </c>
      <c r="AH331" s="5">
        <f t="shared" ref="AH331" ca="1" si="2141">AB330+AB331+AB332</f>
        <v>2</v>
      </c>
    </row>
    <row r="332" spans="1:34" ht="16">
      <c r="A332" s="1">
        <v>327</v>
      </c>
      <c r="B332">
        <v>213668</v>
      </c>
      <c r="C332">
        <v>1</v>
      </c>
      <c r="D332" t="s">
        <v>16</v>
      </c>
      <c r="E332" t="s">
        <v>56</v>
      </c>
      <c r="F332">
        <v>321</v>
      </c>
      <c r="G332">
        <v>0.8125</v>
      </c>
      <c r="H332">
        <v>12169.261966972979</v>
      </c>
      <c r="I332">
        <v>4.6816989431899048</v>
      </c>
      <c r="J332" s="2"/>
      <c r="K332" s="2" t="s">
        <v>146</v>
      </c>
      <c r="L332" s="2">
        <f t="shared" ref="L332" si="2142">IF(L329&lt;=$L$1, 1,0)</f>
        <v>1</v>
      </c>
      <c r="M332" s="2">
        <f t="shared" ref="M332" si="2143">IF(M329&lt;=$M$1, 1,0)</f>
        <v>1</v>
      </c>
      <c r="N332" s="2">
        <f t="shared" ref="N332" si="2144">IF(N329&lt;=$N$1, 1,0)</f>
        <v>1</v>
      </c>
      <c r="O332" s="2">
        <f t="shared" ref="O332" si="2145">IF(O329&lt;=$O$1, 1,0)</f>
        <v>1</v>
      </c>
      <c r="P332" s="2"/>
      <c r="Q332" s="2" t="s">
        <v>147</v>
      </c>
      <c r="R332" s="2"/>
      <c r="S332" s="2"/>
      <c r="T332" s="2"/>
      <c r="U332" s="2">
        <f t="shared" ref="U332" si="2146">R331+S331+T331+U331</f>
        <v>11</v>
      </c>
      <c r="V332" s="5"/>
      <c r="W332" s="5"/>
      <c r="X332" s="5" t="s">
        <v>146</v>
      </c>
      <c r="Y332" s="5">
        <f t="shared" ref="Y332" ca="1" si="2147">IF(L329&lt;=$Y$1, 1,0)</f>
        <v>0</v>
      </c>
      <c r="Z332" s="5">
        <f t="shared" ref="Z332" ca="1" si="2148">IF(M329&lt;=$Z$1, 1,0)</f>
        <v>1</v>
      </c>
      <c r="AA332" s="5">
        <f t="shared" ref="AA332" ca="1" si="2149">IF(N329&lt;=$AA$1, 1,0)</f>
        <v>1</v>
      </c>
      <c r="AB332" s="5">
        <f t="shared" ref="AB332" ca="1" si="2150">IF(O329&lt;=$AB$1, 1,0)</f>
        <v>1</v>
      </c>
      <c r="AC332" s="5"/>
      <c r="AD332" s="5" t="s">
        <v>147</v>
      </c>
      <c r="AE332" s="5"/>
      <c r="AF332" s="5"/>
      <c r="AG332" s="5"/>
      <c r="AH332" s="5">
        <f t="shared" ref="AH332" ca="1" si="2151">AE331+AF331+AG331+AH331</f>
        <v>7</v>
      </c>
    </row>
    <row r="333" spans="1:34" ht="16">
      <c r="A333" s="1">
        <v>328</v>
      </c>
      <c r="B333">
        <v>213774</v>
      </c>
      <c r="C333">
        <v>8</v>
      </c>
      <c r="D333" t="s">
        <v>8</v>
      </c>
      <c r="E333" t="s">
        <v>57</v>
      </c>
      <c r="F333">
        <v>174</v>
      </c>
      <c r="G333">
        <v>0.4838709677419355</v>
      </c>
      <c r="H333">
        <v>16584.069688398999</v>
      </c>
      <c r="I333">
        <v>0.26958163963922249</v>
      </c>
      <c r="J333" s="2"/>
      <c r="K333" s="2" t="s">
        <v>97</v>
      </c>
      <c r="L333" s="3">
        <f t="shared" ref="L333" si="2152" xml:space="preserve"> (F333 - F340) / F340</f>
        <v>-0.24017467248908297</v>
      </c>
      <c r="M333" s="3">
        <f t="shared" ref="M333" si="2153" xml:space="preserve"> (G333 - G340) / G340</f>
        <v>-0.19621434284190883</v>
      </c>
      <c r="N333" s="3">
        <f t="shared" ref="N333" si="2154" xml:space="preserve"> (H333 - H340) / H340</f>
        <v>0.37444167908057763</v>
      </c>
      <c r="O333" s="3">
        <f t="shared" ref="O333" si="2155" xml:space="preserve"> (I333 - I340) / I340</f>
        <v>0.44950046649307401</v>
      </c>
      <c r="P333" s="2"/>
      <c r="Q333" s="2"/>
      <c r="R333" s="2"/>
      <c r="S333" s="2"/>
      <c r="T333" s="2"/>
      <c r="U333" s="2"/>
      <c r="V333" s="5"/>
      <c r="W333" s="5"/>
      <c r="X333" s="5"/>
      <c r="Y333" s="6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6">
      <c r="A334" s="1">
        <v>329</v>
      </c>
      <c r="B334">
        <v>213774</v>
      </c>
      <c r="C334">
        <v>7</v>
      </c>
      <c r="D334" t="s">
        <v>10</v>
      </c>
      <c r="E334" t="s">
        <v>57</v>
      </c>
      <c r="F334">
        <v>214</v>
      </c>
      <c r="G334">
        <v>0.58139534883720934</v>
      </c>
      <c r="H334">
        <v>15496.44751335593</v>
      </c>
      <c r="I334">
        <v>0.28679146789002752</v>
      </c>
      <c r="J334" s="2"/>
      <c r="K334" s="2" t="s">
        <v>96</v>
      </c>
      <c r="L334" s="2">
        <f t="shared" ref="L334" si="2156" xml:space="preserve"> SLOPE(F333:F340, $C333:$C340)</f>
        <v>-3.9642857142857144</v>
      </c>
      <c r="M334" s="2">
        <f t="shared" ref="M334" si="2157" xml:space="preserve"> SLOPE(G333:G340, $C333:$C340)</f>
        <v>-9.4034133872900431E-3</v>
      </c>
      <c r="N334" s="2">
        <f t="shared" ref="N334" si="2158" xml:space="preserve"> SLOPE(H333:H340, $C333:$C340)</f>
        <v>602.91074420799418</v>
      </c>
      <c r="O334" s="2">
        <f t="shared" ref="O334" si="2159" xml:space="preserve"> SLOPE(I333:I340, $C333:$C340)</f>
        <v>1.5138680488641506E-2</v>
      </c>
      <c r="P334" s="2"/>
      <c r="Q334" s="2"/>
      <c r="R334" s="2"/>
      <c r="S334" s="2"/>
      <c r="T334" s="2"/>
      <c r="U334" s="2"/>
      <c r="V334" s="5"/>
      <c r="W334" s="5"/>
      <c r="X334" s="5"/>
      <c r="Y334" s="6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6">
      <c r="A335" s="1">
        <v>330</v>
      </c>
      <c r="B335">
        <v>213774</v>
      </c>
      <c r="C335">
        <v>6</v>
      </c>
      <c r="D335" t="s">
        <v>11</v>
      </c>
      <c r="E335" t="s">
        <v>57</v>
      </c>
      <c r="F335">
        <v>184</v>
      </c>
      <c r="G335">
        <v>0.58653846153846156</v>
      </c>
      <c r="H335">
        <v>15148.35489957463</v>
      </c>
      <c r="I335">
        <v>0.2847364061356617</v>
      </c>
      <c r="J335" s="2"/>
      <c r="K335" s="2" t="s">
        <v>98</v>
      </c>
      <c r="L335" s="2">
        <f t="shared" ref="L335" si="2160" xml:space="preserve"> INTERCEPT(F333:F340,$C333:$C340)</f>
        <v>202.21428571428572</v>
      </c>
      <c r="M335" s="2">
        <f t="shared" ref="M335" si="2161" xml:space="preserve"> INTERCEPT(G333:G340,$C333:$C340)</f>
        <v>0.62325587811779593</v>
      </c>
      <c r="N335" s="2">
        <f t="shared" ref="N335" si="2162" xml:space="preserve"> INTERCEPT(H333:H340,$C333:$C340)</f>
        <v>11546.185066680773</v>
      </c>
      <c r="O335" s="2">
        <f t="shared" ref="O335" si="2163" xml:space="preserve"> INTERCEPT(I333:I340,$C333:$C340)</f>
        <v>0.17584807112425102</v>
      </c>
      <c r="P335" s="2"/>
      <c r="Q335" s="2"/>
      <c r="R335" s="2"/>
      <c r="S335" s="2"/>
      <c r="T335" s="2"/>
      <c r="U335" s="2"/>
      <c r="V335" s="5"/>
      <c r="W335" s="5"/>
      <c r="X335" s="5"/>
      <c r="Y335" s="6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6">
      <c r="A336" s="1">
        <v>331</v>
      </c>
      <c r="B336">
        <v>213774</v>
      </c>
      <c r="C336">
        <v>5</v>
      </c>
      <c r="D336" t="s">
        <v>12</v>
      </c>
      <c r="E336" t="s">
        <v>57</v>
      </c>
      <c r="F336">
        <v>120</v>
      </c>
      <c r="G336">
        <v>0.65248226950354615</v>
      </c>
      <c r="H336">
        <v>14076.15772238697</v>
      </c>
      <c r="I336">
        <v>0.27120623509554342</v>
      </c>
      <c r="J336" s="2"/>
      <c r="K336" s="2" t="s">
        <v>121</v>
      </c>
      <c r="L336" s="2">
        <f t="shared" ref="L336" si="2164" xml:space="preserve"> L335 + (11*L334)</f>
        <v>158.60714285714286</v>
      </c>
      <c r="M336" s="2">
        <f t="shared" ref="M336" si="2165" xml:space="preserve"> M335 + (11*M334)</f>
        <v>0.51981833085760543</v>
      </c>
      <c r="N336" s="2">
        <f t="shared" ref="N336" si="2166" xml:space="preserve"> N335 + (11*N334)</f>
        <v>18178.203252968709</v>
      </c>
      <c r="O336" s="2">
        <f t="shared" ref="O336" si="2167" xml:space="preserve"> O335 + (11*O334)</f>
        <v>0.34237355649930756</v>
      </c>
      <c r="P336" s="2"/>
      <c r="Q336" s="2"/>
      <c r="R336" s="2"/>
      <c r="S336" s="2"/>
      <c r="T336" s="2"/>
      <c r="U336" s="2"/>
      <c r="V336" s="5"/>
      <c r="W336" s="5"/>
      <c r="X336" s="5"/>
      <c r="Y336" s="6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6">
      <c r="A337" s="1">
        <v>332</v>
      </c>
      <c r="B337">
        <v>213774</v>
      </c>
      <c r="C337">
        <v>4</v>
      </c>
      <c r="D337" t="s">
        <v>13</v>
      </c>
      <c r="E337" t="s">
        <v>57</v>
      </c>
      <c r="F337">
        <v>170</v>
      </c>
      <c r="G337">
        <v>0.55414012738853502</v>
      </c>
      <c r="H337">
        <v>14469.864699630039</v>
      </c>
      <c r="I337">
        <v>0.23782314193388021</v>
      </c>
      <c r="J337" s="2"/>
      <c r="K337" s="2" t="s">
        <v>99</v>
      </c>
      <c r="L337" s="2">
        <f t="shared" ref="L337" si="2168" xml:space="preserve"> (L336 - F340) / F340</f>
        <v>-0.30739238927011853</v>
      </c>
      <c r="M337" s="2">
        <f t="shared" ref="M337" si="2169" xml:space="preserve"> (M336 - G340) / G340</f>
        <v>-0.136500128079515</v>
      </c>
      <c r="N337" s="2">
        <f t="shared" ref="N337" si="2170" xml:space="preserve"> (N336 - H340) / H340</f>
        <v>0.50655904558553111</v>
      </c>
      <c r="O337" s="2">
        <f t="shared" ref="O337" si="2171" xml:space="preserve"> (O336 - I340) / I340</f>
        <v>0.84089180006765851</v>
      </c>
      <c r="P337" s="2"/>
      <c r="Q337" s="2"/>
      <c r="R337" s="2"/>
      <c r="S337" s="2"/>
      <c r="T337" s="2"/>
      <c r="U337" s="2"/>
      <c r="V337" s="5"/>
      <c r="W337" s="5"/>
      <c r="X337" s="5"/>
      <c r="Y337" s="6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6">
      <c r="A338" s="1">
        <v>333</v>
      </c>
      <c r="B338">
        <v>213774</v>
      </c>
      <c r="C338">
        <v>3</v>
      </c>
      <c r="D338" t="s">
        <v>14</v>
      </c>
      <c r="E338" t="s">
        <v>57</v>
      </c>
      <c r="F338">
        <v>200</v>
      </c>
      <c r="G338">
        <v>0.60377358490566035</v>
      </c>
      <c r="H338">
        <v>13825.68273373663</v>
      </c>
      <c r="I338">
        <v>0.2215919002113301</v>
      </c>
      <c r="J338" s="2"/>
      <c r="K338" s="2" t="s">
        <v>144</v>
      </c>
      <c r="L338" s="2">
        <f t="shared" ref="L338" si="2172">IF(L333&lt;=$L$1,1,0)</f>
        <v>1</v>
      </c>
      <c r="M338" s="2">
        <f t="shared" ref="M338" si="2173">IF(M333&lt;=$M$1,1,0)</f>
        <v>1</v>
      </c>
      <c r="N338" s="2">
        <f t="shared" ref="N338" si="2174">IF(N333&lt;=$N$1,1,0)</f>
        <v>0</v>
      </c>
      <c r="O338" s="2">
        <f t="shared" ref="O338" si="2175">IF(O333&lt;=$O$1,1,0)</f>
        <v>0</v>
      </c>
      <c r="P338" s="2"/>
      <c r="Q338" s="2"/>
      <c r="R338" s="2"/>
      <c r="S338" s="2"/>
      <c r="T338" s="2"/>
      <c r="U338" s="2"/>
      <c r="V338" s="5"/>
      <c r="W338" s="5"/>
      <c r="X338" s="5" t="s">
        <v>144</v>
      </c>
      <c r="Y338" s="5">
        <f t="shared" ref="Y338" ca="1" si="2176">IF(L333&lt;=$Y$1,1,0)</f>
        <v>1</v>
      </c>
      <c r="Z338" s="5">
        <f t="shared" ref="Z338" ca="1" si="2177">IF(M333&lt;=$Z$1,1,0)</f>
        <v>1</v>
      </c>
      <c r="AA338" s="5">
        <f t="shared" ref="AA338" ca="1" si="2178">IF(N333&lt;=$AA$1,1,0)</f>
        <v>0</v>
      </c>
      <c r="AB338" s="5">
        <f t="shared" ref="AB338" ca="1" si="2179">IF(O333&lt;=$AB$1,1,0)</f>
        <v>0</v>
      </c>
      <c r="AC338" s="5"/>
      <c r="AD338" s="5"/>
      <c r="AE338" s="5"/>
      <c r="AF338" s="5"/>
      <c r="AG338" s="5"/>
      <c r="AH338" s="5"/>
    </row>
    <row r="339" spans="1:34" ht="16">
      <c r="A339" s="1">
        <v>334</v>
      </c>
      <c r="B339">
        <v>213774</v>
      </c>
      <c r="C339">
        <v>2</v>
      </c>
      <c r="D339" t="s">
        <v>15</v>
      </c>
      <c r="E339" t="s">
        <v>57</v>
      </c>
      <c r="F339">
        <v>184</v>
      </c>
      <c r="G339">
        <v>0.58333333333333337</v>
      </c>
      <c r="H339">
        <v>12407.649041291699</v>
      </c>
      <c r="I339">
        <v>0.19406383147129591</v>
      </c>
      <c r="J339" s="2"/>
      <c r="K339" s="2" t="s">
        <v>145</v>
      </c>
      <c r="L339" s="2">
        <f t="shared" ref="L339" si="2180">IF(L333&lt;=$L$2, 1, 0)</f>
        <v>1</v>
      </c>
      <c r="M339" s="2">
        <f t="shared" ref="M339" si="2181">IF(M333&lt;=$M$2, 1, 0)</f>
        <v>1</v>
      </c>
      <c r="N339" s="2">
        <f t="shared" ref="N339" si="2182">IF(N333&lt;=$N$2, 1, 0)</f>
        <v>0</v>
      </c>
      <c r="O339" s="2">
        <f t="shared" ref="O339" si="2183">IF(O333&lt;=$O$2, 1, 0)</f>
        <v>0</v>
      </c>
      <c r="P339" s="2"/>
      <c r="Q339" s="2" t="s">
        <v>148</v>
      </c>
      <c r="R339" s="2">
        <f t="shared" ref="R339" si="2184" xml:space="preserve"> L338+L339+L340</f>
        <v>3</v>
      </c>
      <c r="S339" s="2">
        <f t="shared" ref="S339" si="2185">M338+M339+M340</f>
        <v>3</v>
      </c>
      <c r="T339" s="2">
        <f t="shared" ref="T339" si="2186">N338+N339+N340</f>
        <v>0</v>
      </c>
      <c r="U339" s="2">
        <f t="shared" ref="U339" si="2187">O338+O339+O340</f>
        <v>0</v>
      </c>
      <c r="V339" s="5"/>
      <c r="W339" s="5"/>
      <c r="X339" s="5" t="s">
        <v>145</v>
      </c>
      <c r="Y339" s="5">
        <f t="shared" ref="Y339" ca="1" si="2188">IF(L333&lt;=$Y$2, 1, 0)</f>
        <v>0</v>
      </c>
      <c r="Z339" s="5">
        <f t="shared" ref="Z339" ca="1" si="2189">IF(M333&lt;=$Z$2, 1, 0)</f>
        <v>1</v>
      </c>
      <c r="AA339" s="5">
        <f t="shared" ref="AA339" ca="1" si="2190">IF(N333&lt;=$AA$2, 1, 0)</f>
        <v>0</v>
      </c>
      <c r="AB339" s="5">
        <f t="shared" ref="AB339" ca="1" si="2191">IF(O333&lt;=$AB$2, 1, 0)</f>
        <v>0</v>
      </c>
      <c r="AC339" s="5"/>
      <c r="AD339" s="5" t="s">
        <v>148</v>
      </c>
      <c r="AE339" s="5">
        <f t="shared" ref="AE339" ca="1" si="2192" xml:space="preserve"> Y338+Y339+Y340</f>
        <v>2</v>
      </c>
      <c r="AF339" s="5">
        <f t="shared" ref="AF339" ca="1" si="2193">Z338+Z339+Z340</f>
        <v>3</v>
      </c>
      <c r="AG339" s="5">
        <f t="shared" ref="AG339" ca="1" si="2194">AA338+AA339+AA340</f>
        <v>0</v>
      </c>
      <c r="AH339" s="5">
        <f t="shared" ref="AH339" ca="1" si="2195">AB338+AB339+AB340</f>
        <v>0</v>
      </c>
    </row>
    <row r="340" spans="1:34" ht="16">
      <c r="A340" s="1">
        <v>335</v>
      </c>
      <c r="B340">
        <v>213774</v>
      </c>
      <c r="C340">
        <v>1</v>
      </c>
      <c r="D340" t="s">
        <v>16</v>
      </c>
      <c r="E340" t="s">
        <v>57</v>
      </c>
      <c r="F340">
        <v>229</v>
      </c>
      <c r="G340">
        <v>0.60199004975124382</v>
      </c>
      <c r="H340">
        <v>12066.04102655908</v>
      </c>
      <c r="I340">
        <v>0.185982444208141</v>
      </c>
      <c r="J340" s="2"/>
      <c r="K340" s="2" t="s">
        <v>146</v>
      </c>
      <c r="L340" s="2">
        <f t="shared" ref="L340" si="2196">IF(L337&lt;=$L$1, 1,0)</f>
        <v>1</v>
      </c>
      <c r="M340" s="2">
        <f t="shared" ref="M340" si="2197">IF(M337&lt;=$M$1, 1,0)</f>
        <v>1</v>
      </c>
      <c r="N340" s="2">
        <f t="shared" ref="N340" si="2198">IF(N337&lt;=$N$1, 1,0)</f>
        <v>0</v>
      </c>
      <c r="O340" s="2">
        <f t="shared" ref="O340" si="2199">IF(O337&lt;=$O$1, 1,0)</f>
        <v>0</v>
      </c>
      <c r="P340" s="2"/>
      <c r="Q340" s="2" t="s">
        <v>147</v>
      </c>
      <c r="R340" s="2"/>
      <c r="S340" s="2"/>
      <c r="T340" s="2"/>
      <c r="U340" s="2">
        <f t="shared" ref="U340" si="2200">R339+S339+T339+U339</f>
        <v>6</v>
      </c>
      <c r="V340" s="5"/>
      <c r="W340" s="5"/>
      <c r="X340" s="5" t="s">
        <v>146</v>
      </c>
      <c r="Y340" s="5">
        <f t="shared" ref="Y340" ca="1" si="2201">IF(L337&lt;=$Y$1, 1,0)</f>
        <v>1</v>
      </c>
      <c r="Z340" s="5">
        <f t="shared" ref="Z340" ca="1" si="2202">IF(M337&lt;=$Z$1, 1,0)</f>
        <v>1</v>
      </c>
      <c r="AA340" s="5">
        <f t="shared" ref="AA340" ca="1" si="2203">IF(N337&lt;=$AA$1, 1,0)</f>
        <v>0</v>
      </c>
      <c r="AB340" s="5">
        <f t="shared" ref="AB340" ca="1" si="2204">IF(O337&lt;=$AB$1, 1,0)</f>
        <v>0</v>
      </c>
      <c r="AC340" s="5"/>
      <c r="AD340" s="5" t="s">
        <v>147</v>
      </c>
      <c r="AE340" s="5"/>
      <c r="AF340" s="5"/>
      <c r="AG340" s="5"/>
      <c r="AH340" s="5">
        <f t="shared" ref="AH340" ca="1" si="2205">AE339+AF339+AG339+AH339</f>
        <v>5</v>
      </c>
    </row>
    <row r="341" spans="1:34" ht="16">
      <c r="A341" s="1">
        <v>336</v>
      </c>
      <c r="B341">
        <v>213826</v>
      </c>
      <c r="C341">
        <v>8</v>
      </c>
      <c r="D341" t="s">
        <v>8</v>
      </c>
      <c r="E341" t="s">
        <v>58</v>
      </c>
      <c r="F341">
        <v>361</v>
      </c>
      <c r="G341">
        <v>0.86082474226804129</v>
      </c>
      <c r="H341">
        <v>12279.339584974001</v>
      </c>
      <c r="I341">
        <v>0.65401657207055164</v>
      </c>
      <c r="J341" s="2"/>
      <c r="K341" s="2" t="s">
        <v>97</v>
      </c>
      <c r="L341" s="3">
        <f t="shared" ref="L341" si="2206" xml:space="preserve"> (F341 - F348) / F348</f>
        <v>-0.21691973969631237</v>
      </c>
      <c r="M341" s="3">
        <f t="shared" ref="M341" si="2207" xml:space="preserve"> (G341 - G348) / G348</f>
        <v>2.2229381443299084E-2</v>
      </c>
      <c r="N341" s="3">
        <f t="shared" ref="N341" si="2208" xml:space="preserve"> (H341 - H348) / H348</f>
        <v>1.3404209041174174E-2</v>
      </c>
      <c r="O341" s="3">
        <f t="shared" ref="O341" si="2209" xml:space="preserve"> (I341 - I348) / I348</f>
        <v>0.13381151381609305</v>
      </c>
      <c r="P341" s="2"/>
      <c r="Q341" s="2"/>
      <c r="R341" s="2"/>
      <c r="S341" s="2"/>
      <c r="T341" s="2"/>
      <c r="U341" s="2"/>
      <c r="V341" s="5"/>
      <c r="W341" s="5"/>
      <c r="X341" s="5"/>
      <c r="Y341" s="6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6">
      <c r="A342" s="1">
        <v>337</v>
      </c>
      <c r="B342">
        <v>213826</v>
      </c>
      <c r="C342">
        <v>7</v>
      </c>
      <c r="D342" t="s">
        <v>10</v>
      </c>
      <c r="E342" t="s">
        <v>58</v>
      </c>
      <c r="F342">
        <v>391</v>
      </c>
      <c r="G342">
        <v>0.85874439461883412</v>
      </c>
      <c r="H342">
        <v>13908.84210558073</v>
      </c>
      <c r="I342">
        <v>0.62939283142518776</v>
      </c>
      <c r="J342" s="2"/>
      <c r="K342" s="2" t="s">
        <v>96</v>
      </c>
      <c r="L342" s="2">
        <f t="shared" ref="L342" si="2210" xml:space="preserve"> SLOPE(F341:F348, $C341:$C348)</f>
        <v>-7</v>
      </c>
      <c r="M342" s="2">
        <f t="shared" ref="M342" si="2211" xml:space="preserve"> SLOPE(G341:G348, $C341:$C348)</f>
        <v>6.6616915691059091E-3</v>
      </c>
      <c r="N342" s="2">
        <f t="shared" ref="N342" si="2212" xml:space="preserve"> SLOPE(H341:H348, $C341:$C348)</f>
        <v>161.62179645282092</v>
      </c>
      <c r="O342" s="2">
        <f t="shared" ref="O342" si="2213" xml:space="preserve"> SLOPE(I341:I348, $C341:$C348)</f>
        <v>8.8844997540372533E-3</v>
      </c>
      <c r="P342" s="2"/>
      <c r="Q342" s="2"/>
      <c r="R342" s="2"/>
      <c r="S342" s="2"/>
      <c r="T342" s="2"/>
      <c r="U342" s="2"/>
      <c r="V342" s="5"/>
      <c r="W342" s="5"/>
      <c r="X342" s="5"/>
      <c r="Y342" s="6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6">
      <c r="A343" s="1">
        <v>338</v>
      </c>
      <c r="B343">
        <v>213826</v>
      </c>
      <c r="C343">
        <v>6</v>
      </c>
      <c r="D343" t="s">
        <v>11</v>
      </c>
      <c r="E343" t="s">
        <v>58</v>
      </c>
      <c r="F343">
        <v>449</v>
      </c>
      <c r="G343">
        <v>0.86377708978328172</v>
      </c>
      <c r="H343">
        <v>13022.94035207068</v>
      </c>
      <c r="I343">
        <v>0.52784360632881144</v>
      </c>
      <c r="J343" s="2"/>
      <c r="K343" s="2" t="s">
        <v>98</v>
      </c>
      <c r="L343" s="2">
        <f t="shared" ref="L343" si="2214" xml:space="preserve"> INTERCEPT(F341:F348,$C341:$C348)</f>
        <v>423.5</v>
      </c>
      <c r="M343" s="2">
        <f t="shared" ref="M343" si="2215" xml:space="preserve"> INTERCEPT(G341:G348,$C341:$C348)</f>
        <v>0.80767544611766495</v>
      </c>
      <c r="N343" s="2">
        <f t="shared" ref="N343" si="2216" xml:space="preserve"> INTERCEPT(H341:H348,$C341:$C348)</f>
        <v>12120.269770643477</v>
      </c>
      <c r="O343" s="2">
        <f t="shared" ref="O343" si="2217" xml:space="preserve"> INTERCEPT(I341:I348,$C341:$C348)</f>
        <v>0.51918515705174806</v>
      </c>
      <c r="P343" s="2"/>
      <c r="Q343" s="2"/>
      <c r="R343" s="2"/>
      <c r="S343" s="2"/>
      <c r="T343" s="2"/>
      <c r="U343" s="2"/>
      <c r="V343" s="5"/>
      <c r="W343" s="5"/>
      <c r="X343" s="5"/>
      <c r="Y343" s="6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6">
      <c r="A344" s="1">
        <v>339</v>
      </c>
      <c r="B344">
        <v>213826</v>
      </c>
      <c r="C344">
        <v>5</v>
      </c>
      <c r="D344" t="s">
        <v>12</v>
      </c>
      <c r="E344" t="s">
        <v>58</v>
      </c>
      <c r="F344">
        <v>325</v>
      </c>
      <c r="G344">
        <v>0.83468834688346882</v>
      </c>
      <c r="H344">
        <v>13881.83283125739</v>
      </c>
      <c r="I344">
        <v>0.47998513104059548</v>
      </c>
      <c r="J344" s="2"/>
      <c r="K344" s="2" t="s">
        <v>121</v>
      </c>
      <c r="L344" s="2">
        <f t="shared" ref="L344" si="2218" xml:space="preserve"> L343 + (11*L342)</f>
        <v>346.5</v>
      </c>
      <c r="M344" s="2">
        <f t="shared" ref="M344" si="2219" xml:space="preserve"> M343 + (11*M342)</f>
        <v>0.88095405337782995</v>
      </c>
      <c r="N344" s="2">
        <f t="shared" ref="N344" si="2220" xml:space="preserve"> N343 + (11*N342)</f>
        <v>13898.109531624508</v>
      </c>
      <c r="O344" s="2">
        <f t="shared" ref="O344" si="2221" xml:space="preserve"> O343 + (11*O342)</f>
        <v>0.61691465434615789</v>
      </c>
      <c r="P344" s="2"/>
      <c r="Q344" s="2"/>
      <c r="R344" s="2"/>
      <c r="S344" s="2"/>
      <c r="T344" s="2"/>
      <c r="U344" s="2"/>
      <c r="V344" s="5"/>
      <c r="W344" s="5"/>
      <c r="X344" s="5"/>
      <c r="Y344" s="6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6">
      <c r="A345" s="1">
        <v>340</v>
      </c>
      <c r="B345">
        <v>213826</v>
      </c>
      <c r="C345">
        <v>4</v>
      </c>
      <c r="D345" t="s">
        <v>13</v>
      </c>
      <c r="E345" t="s">
        <v>58</v>
      </c>
      <c r="F345">
        <v>371</v>
      </c>
      <c r="G345">
        <v>0.82880434782608692</v>
      </c>
      <c r="H345">
        <v>13136.44835153358</v>
      </c>
      <c r="I345">
        <v>0.48978750816051692</v>
      </c>
      <c r="J345" s="2"/>
      <c r="K345" s="2" t="s">
        <v>99</v>
      </c>
      <c r="L345" s="2">
        <f t="shared" ref="L345" si="2222" xml:space="preserve"> (L344 - F348) / F348</f>
        <v>-0.24837310195227766</v>
      </c>
      <c r="M345" s="2">
        <f t="shared" ref="M345" si="2223" xml:space="preserve"> (M344 - G348) / G348</f>
        <v>4.613293838617312E-2</v>
      </c>
      <c r="N345" s="2">
        <f t="shared" ref="N345" si="2224" xml:space="preserve"> (N344 - H348) / H348</f>
        <v>0.14700001572546781</v>
      </c>
      <c r="O345" s="2">
        <f t="shared" ref="O345" si="2225" xml:space="preserve"> (O344 - I348) / I348</f>
        <v>6.9491153603512532E-2</v>
      </c>
      <c r="P345" s="2"/>
      <c r="Q345" s="2"/>
      <c r="R345" s="2"/>
      <c r="S345" s="2"/>
      <c r="T345" s="2"/>
      <c r="U345" s="2"/>
      <c r="V345" s="5"/>
      <c r="W345" s="5"/>
      <c r="X345" s="5"/>
      <c r="Y345" s="6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6">
      <c r="A346" s="1">
        <v>341</v>
      </c>
      <c r="B346">
        <v>213826</v>
      </c>
      <c r="C346">
        <v>3</v>
      </c>
      <c r="D346" t="s">
        <v>14</v>
      </c>
      <c r="E346" t="s">
        <v>58</v>
      </c>
      <c r="F346">
        <v>373</v>
      </c>
      <c r="G346">
        <v>0.79950495049504955</v>
      </c>
      <c r="H346">
        <v>12625.98973357712</v>
      </c>
      <c r="I346">
        <v>0.5313187517814999</v>
      </c>
      <c r="J346" s="2"/>
      <c r="K346" s="2" t="s">
        <v>144</v>
      </c>
      <c r="L346" s="2">
        <f t="shared" ref="L346" si="2226">IF(L341&lt;=$L$1,1,0)</f>
        <v>1</v>
      </c>
      <c r="M346" s="2">
        <f t="shared" ref="M346" si="2227">IF(M341&lt;=$M$1,1,0)</f>
        <v>1</v>
      </c>
      <c r="N346" s="2">
        <f t="shared" ref="N346" si="2228">IF(N341&lt;=$N$1,1,0)</f>
        <v>0</v>
      </c>
      <c r="O346" s="2">
        <f t="shared" ref="O346" si="2229">IF(O341&lt;=$O$1,1,0)</f>
        <v>0</v>
      </c>
      <c r="P346" s="2"/>
      <c r="Q346" s="2"/>
      <c r="R346" s="2"/>
      <c r="S346" s="2"/>
      <c r="T346" s="2"/>
      <c r="U346" s="2"/>
      <c r="V346" s="5"/>
      <c r="W346" s="5"/>
      <c r="X346" s="5" t="s">
        <v>144</v>
      </c>
      <c r="Y346" s="5">
        <f t="shared" ref="Y346" ca="1" si="2230">IF(L341&lt;=$Y$1,1,0)</f>
        <v>1</v>
      </c>
      <c r="Z346" s="5">
        <f t="shared" ref="Z346" ca="1" si="2231">IF(M341&lt;=$Z$1,1,0)</f>
        <v>0</v>
      </c>
      <c r="AA346" s="5">
        <f t="shared" ref="AA346" ca="1" si="2232">IF(N341&lt;=$AA$1,1,0)</f>
        <v>0</v>
      </c>
      <c r="AB346" s="5">
        <f t="shared" ref="AB346" ca="1" si="2233">IF(O341&lt;=$AB$1,1,0)</f>
        <v>0</v>
      </c>
      <c r="AC346" s="5"/>
      <c r="AD346" s="5"/>
      <c r="AE346" s="5"/>
      <c r="AF346" s="5"/>
      <c r="AG346" s="5"/>
      <c r="AH346" s="5"/>
    </row>
    <row r="347" spans="1:34" ht="16">
      <c r="A347" s="1">
        <v>342</v>
      </c>
      <c r="B347">
        <v>213826</v>
      </c>
      <c r="C347">
        <v>2</v>
      </c>
      <c r="D347" t="s">
        <v>15</v>
      </c>
      <c r="E347" t="s">
        <v>58</v>
      </c>
      <c r="F347">
        <v>405</v>
      </c>
      <c r="G347">
        <v>0.81277533039647576</v>
      </c>
      <c r="H347">
        <v>11808.228046650949</v>
      </c>
      <c r="I347">
        <v>0.58414877923122643</v>
      </c>
      <c r="J347" s="2"/>
      <c r="K347" s="2" t="s">
        <v>145</v>
      </c>
      <c r="L347" s="2">
        <f t="shared" ref="L347" si="2234">IF(L341&lt;=$L$2, 1, 0)</f>
        <v>1</v>
      </c>
      <c r="M347" s="2">
        <f t="shared" ref="M347" si="2235">IF(M341&lt;=$M$2, 1, 0)</f>
        <v>1</v>
      </c>
      <c r="N347" s="2">
        <f t="shared" ref="N347" si="2236">IF(N341&lt;=$N$2, 1, 0)</f>
        <v>0</v>
      </c>
      <c r="O347" s="2">
        <f t="shared" ref="O347" si="2237">IF(O341&lt;=$O$2, 1, 0)</f>
        <v>0</v>
      </c>
      <c r="P347" s="2"/>
      <c r="Q347" s="2" t="s">
        <v>148</v>
      </c>
      <c r="R347" s="2">
        <f t="shared" ref="R347" si="2238" xml:space="preserve"> L346+L347+L348</f>
        <v>3</v>
      </c>
      <c r="S347" s="2">
        <f t="shared" ref="S347" si="2239">M346+M347+M348</f>
        <v>3</v>
      </c>
      <c r="T347" s="2">
        <f t="shared" ref="T347" si="2240">N346+N347+N348</f>
        <v>0</v>
      </c>
      <c r="U347" s="2">
        <f t="shared" ref="U347" si="2241">O346+O347+O348</f>
        <v>0</v>
      </c>
      <c r="V347" s="5"/>
      <c r="W347" s="5"/>
      <c r="X347" s="5" t="s">
        <v>145</v>
      </c>
      <c r="Y347" s="5">
        <f t="shared" ref="Y347" ca="1" si="2242">IF(L341&lt;=$Y$2, 1, 0)</f>
        <v>0</v>
      </c>
      <c r="Z347" s="5">
        <f t="shared" ref="Z347" ca="1" si="2243">IF(M341&lt;=$Z$2, 1, 0)</f>
        <v>0</v>
      </c>
      <c r="AA347" s="5">
        <f t="shared" ref="AA347" ca="1" si="2244">IF(N341&lt;=$AA$2, 1, 0)</f>
        <v>0</v>
      </c>
      <c r="AB347" s="5">
        <f t="shared" ref="AB347" ca="1" si="2245">IF(O341&lt;=$AB$2, 1, 0)</f>
        <v>0</v>
      </c>
      <c r="AC347" s="5"/>
      <c r="AD347" s="5" t="s">
        <v>148</v>
      </c>
      <c r="AE347" s="5">
        <f t="shared" ref="AE347" ca="1" si="2246" xml:space="preserve"> Y346+Y347+Y348</f>
        <v>2</v>
      </c>
      <c r="AF347" s="5">
        <f t="shared" ref="AF347" ca="1" si="2247">Z346+Z347+Z348</f>
        <v>0</v>
      </c>
      <c r="AG347" s="5">
        <f t="shared" ref="AG347" ca="1" si="2248">AA346+AA347+AA348</f>
        <v>0</v>
      </c>
      <c r="AH347" s="5">
        <f t="shared" ref="AH347" ca="1" si="2249">AB346+AB347+AB348</f>
        <v>0</v>
      </c>
    </row>
    <row r="348" spans="1:34" ht="16">
      <c r="A348" s="1">
        <v>343</v>
      </c>
      <c r="B348">
        <v>213826</v>
      </c>
      <c r="C348">
        <v>1</v>
      </c>
      <c r="D348" t="s">
        <v>16</v>
      </c>
      <c r="E348" t="s">
        <v>58</v>
      </c>
      <c r="F348">
        <v>461</v>
      </c>
      <c r="G348">
        <v>0.84210526315789469</v>
      </c>
      <c r="H348">
        <v>12116.921831804921</v>
      </c>
      <c r="I348">
        <v>0.57683006752093602</v>
      </c>
      <c r="J348" s="2"/>
      <c r="K348" s="2" t="s">
        <v>146</v>
      </c>
      <c r="L348" s="2">
        <f t="shared" ref="L348" si="2250">IF(L345&lt;=$L$1, 1,0)</f>
        <v>1</v>
      </c>
      <c r="M348" s="2">
        <f t="shared" ref="M348" si="2251">IF(M345&lt;=$M$1, 1,0)</f>
        <v>1</v>
      </c>
      <c r="N348" s="2">
        <f t="shared" ref="N348" si="2252">IF(N345&lt;=$N$1, 1,0)</f>
        <v>0</v>
      </c>
      <c r="O348" s="2">
        <f t="shared" ref="O348" si="2253">IF(O345&lt;=$O$1, 1,0)</f>
        <v>0</v>
      </c>
      <c r="P348" s="2"/>
      <c r="Q348" s="2" t="s">
        <v>147</v>
      </c>
      <c r="R348" s="2"/>
      <c r="S348" s="2"/>
      <c r="T348" s="2"/>
      <c r="U348" s="2">
        <f t="shared" ref="U348" si="2254">R347+S347+T347+U347</f>
        <v>6</v>
      </c>
      <c r="V348" s="5"/>
      <c r="W348" s="5"/>
      <c r="X348" s="5" t="s">
        <v>146</v>
      </c>
      <c r="Y348" s="5">
        <f t="shared" ref="Y348" ca="1" si="2255">IF(L345&lt;=$Y$1, 1,0)</f>
        <v>1</v>
      </c>
      <c r="Z348" s="5">
        <f t="shared" ref="Z348" ca="1" si="2256">IF(M345&lt;=$Z$1, 1,0)</f>
        <v>0</v>
      </c>
      <c r="AA348" s="5">
        <f t="shared" ref="AA348" ca="1" si="2257">IF(N345&lt;=$AA$1, 1,0)</f>
        <v>0</v>
      </c>
      <c r="AB348" s="5">
        <f t="shared" ref="AB348" ca="1" si="2258">IF(O345&lt;=$AB$1, 1,0)</f>
        <v>0</v>
      </c>
      <c r="AC348" s="5"/>
      <c r="AD348" s="5" t="s">
        <v>147</v>
      </c>
      <c r="AE348" s="5"/>
      <c r="AF348" s="5"/>
      <c r="AG348" s="5"/>
      <c r="AH348" s="5">
        <f t="shared" ref="AH348" ca="1" si="2259">AE347+AF347+AG347+AH347</f>
        <v>2</v>
      </c>
    </row>
    <row r="349" spans="1:34" ht="16">
      <c r="A349" s="1">
        <v>344</v>
      </c>
      <c r="B349">
        <v>213987</v>
      </c>
      <c r="C349">
        <v>8</v>
      </c>
      <c r="D349" t="s">
        <v>8</v>
      </c>
      <c r="E349" t="s">
        <v>59</v>
      </c>
      <c r="F349">
        <v>586</v>
      </c>
      <c r="G349">
        <v>0.79251170046801878</v>
      </c>
      <c r="H349">
        <v>13215.874381312489</v>
      </c>
      <c r="I349">
        <v>0.31993512875572461</v>
      </c>
      <c r="J349" s="2"/>
      <c r="K349" s="2" t="s">
        <v>97</v>
      </c>
      <c r="L349" s="3">
        <f t="shared" ref="L349" si="2260" xml:space="preserve"> (F349 - F356) / F356</f>
        <v>-0.1395007342143906</v>
      </c>
      <c r="M349" s="3">
        <f t="shared" ref="M349" si="2261" xml:space="preserve"> (G349 - G356) / G356</f>
        <v>-1.9558135266587083E-2</v>
      </c>
      <c r="N349" s="3">
        <f t="shared" ref="N349" si="2262" xml:space="preserve"> (H349 - H356) / H356</f>
        <v>0.54713483195629709</v>
      </c>
      <c r="O349" s="3">
        <f t="shared" ref="O349" si="2263" xml:space="preserve"> (I349 - I356) / I356</f>
        <v>-6.8846184274348549E-2</v>
      </c>
      <c r="P349" s="2"/>
      <c r="Q349" s="2"/>
      <c r="R349" s="2"/>
      <c r="S349" s="2"/>
      <c r="T349" s="2"/>
      <c r="U349" s="2"/>
      <c r="V349" s="5"/>
      <c r="W349" s="5"/>
      <c r="X349" s="5"/>
      <c r="Y349" s="6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6">
      <c r="A350" s="1">
        <v>345</v>
      </c>
      <c r="B350">
        <v>213987</v>
      </c>
      <c r="C350">
        <v>7</v>
      </c>
      <c r="D350" t="s">
        <v>10</v>
      </c>
      <c r="E350" t="s">
        <v>59</v>
      </c>
      <c r="F350">
        <v>644</v>
      </c>
      <c r="G350">
        <v>0.77986348122866889</v>
      </c>
      <c r="H350">
        <v>11016.7708912137</v>
      </c>
      <c r="I350">
        <v>0.34775016222703908</v>
      </c>
      <c r="J350" s="2"/>
      <c r="K350" s="2" t="s">
        <v>96</v>
      </c>
      <c r="L350" s="2">
        <f t="shared" ref="L350" si="2264" xml:space="preserve"> SLOPE(F349:F356, $C349:$C356)</f>
        <v>-4.8452380952380949</v>
      </c>
      <c r="M350" s="2">
        <f t="shared" ref="M350" si="2265" xml:space="preserve"> SLOPE(G349:G356, $C349:$C356)</f>
        <v>-2.4581756846182553E-3</v>
      </c>
      <c r="N350" s="2">
        <f t="shared" ref="N350" si="2266" xml:space="preserve"> SLOPE(H349:H356, $C349:$C356)</f>
        <v>606.53581219947534</v>
      </c>
      <c r="O350" s="2">
        <f t="shared" ref="O350" si="2267" xml:space="preserve"> SLOPE(I349:I356, $C349:$C356)</f>
        <v>-6.8295892816266036E-3</v>
      </c>
      <c r="P350" s="2"/>
      <c r="Q350" s="2"/>
      <c r="R350" s="2"/>
      <c r="S350" s="2"/>
      <c r="T350" s="2"/>
      <c r="U350" s="2"/>
      <c r="V350" s="5"/>
      <c r="W350" s="5"/>
      <c r="X350" s="5"/>
      <c r="Y350" s="6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6">
      <c r="A351" s="1">
        <v>346</v>
      </c>
      <c r="B351">
        <v>213987</v>
      </c>
      <c r="C351">
        <v>6</v>
      </c>
      <c r="D351" t="s">
        <v>11</v>
      </c>
      <c r="E351" t="s">
        <v>59</v>
      </c>
      <c r="F351">
        <v>589</v>
      </c>
      <c r="G351">
        <v>0.8192090395480226</v>
      </c>
      <c r="H351">
        <v>11983.69698335407</v>
      </c>
      <c r="I351">
        <v>0.35683969546659239</v>
      </c>
      <c r="J351" s="2"/>
      <c r="K351" s="2" t="s">
        <v>98</v>
      </c>
      <c r="L351" s="2">
        <f t="shared" ref="L351" si="2268" xml:space="preserve"> INTERCEPT(F349:F356,$C349:$C356)</f>
        <v>649.17857142857144</v>
      </c>
      <c r="M351" s="2">
        <f t="shared" ref="M351" si="2269" xml:space="preserve"> INTERCEPT(G349:G356,$C349:$C356)</f>
        <v>0.81307031669092211</v>
      </c>
      <c r="N351" s="2">
        <f t="shared" ref="N351" si="2270" xml:space="preserve"> INTERCEPT(H349:H356,$C349:$C356)</f>
        <v>7209.5469191696093</v>
      </c>
      <c r="O351" s="2">
        <f t="shared" ref="O351" si="2271" xml:space="preserve"> INTERCEPT(I349:I356,$C349:$C356)</f>
        <v>0.39759801933852146</v>
      </c>
      <c r="P351" s="2"/>
      <c r="Q351" s="2"/>
      <c r="R351" s="2"/>
      <c r="S351" s="2"/>
      <c r="T351" s="2"/>
      <c r="U351" s="2"/>
      <c r="V351" s="5"/>
      <c r="W351" s="5"/>
      <c r="X351" s="5"/>
      <c r="Y351" s="6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6">
      <c r="A352" s="1">
        <v>347</v>
      </c>
      <c r="B352">
        <v>213987</v>
      </c>
      <c r="C352">
        <v>5</v>
      </c>
      <c r="D352" t="s">
        <v>12</v>
      </c>
      <c r="E352" t="s">
        <v>59</v>
      </c>
      <c r="F352">
        <v>713</v>
      </c>
      <c r="G352">
        <v>0.78364565587734247</v>
      </c>
      <c r="H352">
        <v>7825.5876210403831</v>
      </c>
      <c r="I352">
        <v>0.36118827469291792</v>
      </c>
      <c r="J352" s="2"/>
      <c r="K352" s="2" t="s">
        <v>122</v>
      </c>
      <c r="L352" s="2">
        <f t="shared" ref="L352" si="2272" xml:space="preserve"> L351 + (11*L350)</f>
        <v>595.88095238095241</v>
      </c>
      <c r="M352" s="2">
        <f t="shared" ref="M352" si="2273" xml:space="preserve"> M351 + (11*M350)</f>
        <v>0.78603038416012128</v>
      </c>
      <c r="N352" s="2">
        <f t="shared" ref="N352" si="2274" xml:space="preserve"> N351 + (11*N350)</f>
        <v>13881.440853363838</v>
      </c>
      <c r="O352" s="2">
        <f t="shared" ref="O352" si="2275" xml:space="preserve"> O351 + (11*O350)</f>
        <v>0.3224725372406288</v>
      </c>
      <c r="P352" s="2"/>
      <c r="Q352" s="2"/>
      <c r="R352" s="2"/>
      <c r="S352" s="2"/>
      <c r="T352" s="2"/>
      <c r="U352" s="2"/>
      <c r="V352" s="5"/>
      <c r="W352" s="5"/>
      <c r="X352" s="5"/>
      <c r="Y352" s="6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6">
      <c r="A353" s="1">
        <v>348</v>
      </c>
      <c r="B353">
        <v>213987</v>
      </c>
      <c r="C353">
        <v>4</v>
      </c>
      <c r="D353" t="s">
        <v>13</v>
      </c>
      <c r="E353" t="s">
        <v>59</v>
      </c>
      <c r="F353">
        <v>590</v>
      </c>
      <c r="G353">
        <v>0.8308702791461412</v>
      </c>
      <c r="H353">
        <v>9031.8116587849127</v>
      </c>
      <c r="I353">
        <v>0.3888055017122416</v>
      </c>
      <c r="J353" s="2"/>
      <c r="K353" s="2" t="s">
        <v>99</v>
      </c>
      <c r="L353" s="2">
        <f t="shared" ref="L353" si="2276" xml:space="preserve"> (L352 - F356) / F356</f>
        <v>-0.12499125935249279</v>
      </c>
      <c r="M353" s="2">
        <f t="shared" ref="M353" si="2277" xml:space="preserve"> (M352 - G356) / G356</f>
        <v>-2.7576381360732337E-2</v>
      </c>
      <c r="N353" s="2">
        <f t="shared" ref="N353" si="2278" xml:space="preserve"> (N352 - H356) / H356</f>
        <v>0.62505030256253669</v>
      </c>
      <c r="O353" s="2">
        <f t="shared" ref="O353" si="2279" xml:space="preserve"> (O352 - I356) / I356</f>
        <v>-6.1461194692360027E-2</v>
      </c>
      <c r="P353" s="2"/>
      <c r="Q353" s="2"/>
      <c r="R353" s="2"/>
      <c r="S353" s="2"/>
      <c r="T353" s="2"/>
      <c r="U353" s="2"/>
      <c r="V353" s="5"/>
      <c r="W353" s="5"/>
      <c r="X353" s="5"/>
      <c r="Y353" s="6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6">
      <c r="A354" s="1">
        <v>349</v>
      </c>
      <c r="B354">
        <v>213987</v>
      </c>
      <c r="C354">
        <v>3</v>
      </c>
      <c r="D354" t="s">
        <v>14</v>
      </c>
      <c r="E354" t="s">
        <v>59</v>
      </c>
      <c r="F354">
        <v>614</v>
      </c>
      <c r="G354">
        <v>0.80134680134680136</v>
      </c>
      <c r="H354">
        <v>8941.5514500047229</v>
      </c>
      <c r="I354">
        <v>0.44714839696938241</v>
      </c>
      <c r="J354" s="2"/>
      <c r="K354" s="2" t="s">
        <v>144</v>
      </c>
      <c r="L354" s="2">
        <f t="shared" ref="L354" si="2280">IF(L349&lt;=$L$1,1,0)</f>
        <v>1</v>
      </c>
      <c r="M354" s="2">
        <f t="shared" ref="M354" si="2281">IF(M349&lt;=$M$1,1,0)</f>
        <v>1</v>
      </c>
      <c r="N354" s="2">
        <f t="shared" ref="N354" si="2282">IF(N349&lt;=$N$1,1,0)</f>
        <v>0</v>
      </c>
      <c r="O354" s="2">
        <f t="shared" ref="O354" si="2283">IF(O349&lt;=$O$1,1,0)</f>
        <v>1</v>
      </c>
      <c r="P354" s="2"/>
      <c r="Q354" s="2"/>
      <c r="R354" s="2"/>
      <c r="S354" s="2"/>
      <c r="T354" s="2"/>
      <c r="U354" s="2"/>
      <c r="V354" s="5"/>
      <c r="W354" s="5"/>
      <c r="X354" s="5" t="s">
        <v>144</v>
      </c>
      <c r="Y354" s="5">
        <f t="shared" ref="Y354" ca="1" si="2284">IF(L349&lt;=$Y$1,1,0)</f>
        <v>0</v>
      </c>
      <c r="Z354" s="5">
        <f t="shared" ref="Z354" ca="1" si="2285">IF(M349&lt;=$Z$1,1,0)</f>
        <v>0</v>
      </c>
      <c r="AA354" s="5">
        <f t="shared" ref="AA354" ca="1" si="2286">IF(N349&lt;=$AA$1,1,0)</f>
        <v>0</v>
      </c>
      <c r="AB354" s="5">
        <f t="shared" ref="AB354" ca="1" si="2287">IF(O349&lt;=$AB$1,1,0)</f>
        <v>1</v>
      </c>
      <c r="AC354" s="5"/>
      <c r="AD354" s="5"/>
      <c r="AE354" s="5"/>
      <c r="AF354" s="5"/>
      <c r="AG354" s="5"/>
      <c r="AH354" s="5"/>
    </row>
    <row r="355" spans="1:34" ht="16">
      <c r="A355" s="1">
        <v>350</v>
      </c>
      <c r="B355">
        <v>213987</v>
      </c>
      <c r="C355">
        <v>2</v>
      </c>
      <c r="D355" t="s">
        <v>15</v>
      </c>
      <c r="E355" t="s">
        <v>59</v>
      </c>
      <c r="F355">
        <v>602</v>
      </c>
      <c r="G355">
        <v>0.8003003003003003</v>
      </c>
      <c r="H355">
        <v>8954.2108924952063</v>
      </c>
      <c r="I355">
        <v>0.36966179233290142</v>
      </c>
      <c r="J355" s="2"/>
      <c r="K355" s="2" t="s">
        <v>145</v>
      </c>
      <c r="L355" s="2">
        <f t="shared" ref="L355" si="2288">IF(L349&lt;=$L$2, 1, 0)</f>
        <v>1</v>
      </c>
      <c r="M355" s="2">
        <f t="shared" ref="M355" si="2289">IF(M349&lt;=$M$2, 1, 0)</f>
        <v>1</v>
      </c>
      <c r="N355" s="2">
        <f t="shared" ref="N355" si="2290">IF(N349&lt;=$N$2, 1, 0)</f>
        <v>0</v>
      </c>
      <c r="O355" s="2">
        <f t="shared" ref="O355" si="2291">IF(O349&lt;=$O$2, 1, 0)</f>
        <v>0</v>
      </c>
      <c r="P355" s="2"/>
      <c r="Q355" s="2" t="s">
        <v>148</v>
      </c>
      <c r="R355" s="2">
        <f t="shared" ref="R355" si="2292" xml:space="preserve"> L354+L355+L356</f>
        <v>3</v>
      </c>
      <c r="S355" s="2">
        <f t="shared" ref="S355" si="2293">M354+M355+M356</f>
        <v>3</v>
      </c>
      <c r="T355" s="2">
        <f t="shared" ref="T355" si="2294">N354+N355+N356</f>
        <v>0</v>
      </c>
      <c r="U355" s="2">
        <f t="shared" ref="U355" si="2295">O354+O355+O356</f>
        <v>2</v>
      </c>
      <c r="V355" s="5"/>
      <c r="W355" s="5"/>
      <c r="X355" s="5" t="s">
        <v>145</v>
      </c>
      <c r="Y355" s="5">
        <f t="shared" ref="Y355" ca="1" si="2296">IF(L349&lt;=$Y$2, 1, 0)</f>
        <v>0</v>
      </c>
      <c r="Z355" s="5">
        <f t="shared" ref="Z355" ca="1" si="2297">IF(M349&lt;=$Z$2, 1, 0)</f>
        <v>0</v>
      </c>
      <c r="AA355" s="5">
        <f t="shared" ref="AA355" ca="1" si="2298">IF(N349&lt;=$AA$2, 1, 0)</f>
        <v>0</v>
      </c>
      <c r="AB355" s="5">
        <f t="shared" ref="AB355" ca="1" si="2299">IF(O349&lt;=$AB$2, 1, 0)</f>
        <v>1</v>
      </c>
      <c r="AC355" s="5"/>
      <c r="AD355" s="5" t="s">
        <v>148</v>
      </c>
      <c r="AE355" s="5">
        <f t="shared" ref="AE355" ca="1" si="2300" xml:space="preserve"> Y354+Y355+Y356</f>
        <v>0</v>
      </c>
      <c r="AF355" s="5">
        <f t="shared" ref="AF355" ca="1" si="2301">Z354+Z355+Z356</f>
        <v>0</v>
      </c>
      <c r="AG355" s="5">
        <f t="shared" ref="AG355" ca="1" si="2302">AA354+AA355+AA356</f>
        <v>0</v>
      </c>
      <c r="AH355" s="5">
        <f t="shared" ref="AH355" ca="1" si="2303">AB354+AB355+AB356</f>
        <v>3</v>
      </c>
    </row>
    <row r="356" spans="1:34" ht="16">
      <c r="A356" s="1">
        <v>351</v>
      </c>
      <c r="B356">
        <v>213987</v>
      </c>
      <c r="C356">
        <v>1</v>
      </c>
      <c r="D356" t="s">
        <v>16</v>
      </c>
      <c r="E356" t="s">
        <v>59</v>
      </c>
      <c r="F356">
        <v>681</v>
      </c>
      <c r="G356">
        <v>0.80832095096582468</v>
      </c>
      <c r="H356">
        <v>8542.1607143324964</v>
      </c>
      <c r="I356">
        <v>0.34358998841281452</v>
      </c>
      <c r="J356" s="2"/>
      <c r="K356" s="2" t="s">
        <v>146</v>
      </c>
      <c r="L356" s="2">
        <f t="shared" ref="L356" si="2304">IF(L353&lt;=$L$1, 1,0)</f>
        <v>1</v>
      </c>
      <c r="M356" s="2">
        <f t="shared" ref="M356" si="2305">IF(M353&lt;=$M$1, 1,0)</f>
        <v>1</v>
      </c>
      <c r="N356" s="2">
        <f t="shared" ref="N356" si="2306">IF(N353&lt;=$N$1, 1,0)</f>
        <v>0</v>
      </c>
      <c r="O356" s="2">
        <f t="shared" ref="O356" si="2307">IF(O353&lt;=$O$1, 1,0)</f>
        <v>1</v>
      </c>
      <c r="P356" s="2"/>
      <c r="Q356" s="2" t="s">
        <v>147</v>
      </c>
      <c r="R356" s="2"/>
      <c r="S356" s="2"/>
      <c r="T356" s="2"/>
      <c r="U356" s="2">
        <f t="shared" ref="U356" si="2308">R355+S355+T355+U355</f>
        <v>8</v>
      </c>
      <c r="V356" s="5"/>
      <c r="W356" s="5"/>
      <c r="X356" s="5" t="s">
        <v>146</v>
      </c>
      <c r="Y356" s="5">
        <f t="shared" ref="Y356" ca="1" si="2309">IF(L353&lt;=$Y$1, 1,0)</f>
        <v>0</v>
      </c>
      <c r="Z356" s="5">
        <f t="shared" ref="Z356" ca="1" si="2310">IF(M353&lt;=$Z$1, 1,0)</f>
        <v>0</v>
      </c>
      <c r="AA356" s="5">
        <f t="shared" ref="AA356" ca="1" si="2311">IF(N353&lt;=$AA$1, 1,0)</f>
        <v>0</v>
      </c>
      <c r="AB356" s="5">
        <f t="shared" ref="AB356" ca="1" si="2312">IF(O353&lt;=$AB$1, 1,0)</f>
        <v>1</v>
      </c>
      <c r="AC356" s="5"/>
      <c r="AD356" s="5" t="s">
        <v>147</v>
      </c>
      <c r="AE356" s="5"/>
      <c r="AF356" s="5"/>
      <c r="AG356" s="5"/>
      <c r="AH356" s="5">
        <f t="shared" ref="AH356" ca="1" si="2313">AE355+AF355+AG355+AH355</f>
        <v>3</v>
      </c>
    </row>
    <row r="357" spans="1:34" ht="16">
      <c r="A357" s="1">
        <v>352</v>
      </c>
      <c r="B357">
        <v>213996</v>
      </c>
      <c r="C357">
        <v>8</v>
      </c>
      <c r="D357" t="s">
        <v>8</v>
      </c>
      <c r="E357" t="s">
        <v>60</v>
      </c>
      <c r="F357">
        <v>606</v>
      </c>
      <c r="G357">
        <v>0.88871715610510049</v>
      </c>
      <c r="H357">
        <v>16448.584692494151</v>
      </c>
      <c r="I357">
        <v>1.340347535138432</v>
      </c>
      <c r="J357" s="2"/>
      <c r="K357" s="2" t="s">
        <v>97</v>
      </c>
      <c r="L357" s="3">
        <f t="shared" ref="L357" si="2314" xml:space="preserve"> (F357 - F364) / F364</f>
        <v>-0.1440677966101695</v>
      </c>
      <c r="M357" s="3">
        <f t="shared" ref="M357" si="2315" xml:space="preserve"> (G357 - G364) / G364</f>
        <v>2.794951056156629E-2</v>
      </c>
      <c r="N357" s="3">
        <f t="shared" ref="N357" si="2316" xml:space="preserve"> (H357 - H364) / H364</f>
        <v>0.18150419232927267</v>
      </c>
      <c r="O357" s="3">
        <f t="shared" ref="O357" si="2317" xml:space="preserve"> (I357 - I364) / I364</f>
        <v>-5.0913580543922539E-2</v>
      </c>
      <c r="P357" s="2"/>
      <c r="Q357" s="2"/>
      <c r="R357" s="2"/>
      <c r="S357" s="2"/>
      <c r="T357" s="2"/>
      <c r="U357" s="2"/>
      <c r="V357" s="5"/>
      <c r="W357" s="5"/>
      <c r="X357" s="5"/>
      <c r="Y357" s="6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6">
      <c r="A358" s="1">
        <v>353</v>
      </c>
      <c r="B358">
        <v>213996</v>
      </c>
      <c r="C358">
        <v>7</v>
      </c>
      <c r="D358" t="s">
        <v>10</v>
      </c>
      <c r="E358" t="s">
        <v>60</v>
      </c>
      <c r="F358">
        <v>647</v>
      </c>
      <c r="G358">
        <v>0.86766917293233081</v>
      </c>
      <c r="H358">
        <v>16672.90367504556</v>
      </c>
      <c r="I358">
        <v>1.358828826442414</v>
      </c>
      <c r="J358" s="2"/>
      <c r="K358" s="2" t="s">
        <v>96</v>
      </c>
      <c r="L358" s="2">
        <f t="shared" ref="L358" si="2318" xml:space="preserve"> SLOPE(F357:F364, $C357:$C364)</f>
        <v>-9.7380952380952372</v>
      </c>
      <c r="M358" s="2">
        <f t="shared" ref="M358" si="2319" xml:space="preserve"> SLOPE(G357:G364, $C357:$C364)</f>
        <v>1.9923871551428907E-3</v>
      </c>
      <c r="N358" s="2">
        <f t="shared" ref="N358" si="2320" xml:space="preserve"> SLOPE(H357:H364, $C357:$C364)</f>
        <v>427.97103737935879</v>
      </c>
      <c r="O358" s="2">
        <f t="shared" ref="O358" si="2321" xml:space="preserve"> SLOPE(I357:I364, $C357:$C364)</f>
        <v>-1.414880889593758E-2</v>
      </c>
      <c r="P358" s="2"/>
      <c r="Q358" s="2"/>
      <c r="R358" s="2"/>
      <c r="S358" s="2"/>
      <c r="T358" s="2"/>
      <c r="U358" s="2"/>
      <c r="V358" s="5"/>
      <c r="W358" s="5"/>
      <c r="X358" s="5"/>
      <c r="Y358" s="6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6">
      <c r="A359" s="1">
        <v>354</v>
      </c>
      <c r="B359">
        <v>213996</v>
      </c>
      <c r="C359">
        <v>6</v>
      </c>
      <c r="D359" t="s">
        <v>11</v>
      </c>
      <c r="E359" t="s">
        <v>60</v>
      </c>
      <c r="F359">
        <v>665</v>
      </c>
      <c r="G359">
        <v>0.88029197080291965</v>
      </c>
      <c r="H359">
        <v>16305.954035352421</v>
      </c>
      <c r="I359">
        <v>1.3753133643225131</v>
      </c>
      <c r="J359" s="2"/>
      <c r="K359" s="2" t="s">
        <v>98</v>
      </c>
      <c r="L359" s="2">
        <f t="shared" ref="L359" si="2322" xml:space="preserve"> INTERCEPT(F357:F364,$C357:$C364)</f>
        <v>712.07142857142856</v>
      </c>
      <c r="M359" s="2">
        <f t="shared" ref="M359" si="2323" xml:space="preserve"> INTERCEPT(G357:G364,$C357:$C364)</f>
        <v>0.86311337919503051</v>
      </c>
      <c r="N359" s="2">
        <f t="shared" ref="N359" si="2324" xml:space="preserve"> INTERCEPT(H357:H364,$C357:$C364)</f>
        <v>13531.448256019517</v>
      </c>
      <c r="O359" s="2">
        <f t="shared" ref="O359" si="2325" xml:space="preserve"> INTERCEPT(I357:I364,$C357:$C364)</f>
        <v>1.4579190704891634</v>
      </c>
      <c r="P359" s="2"/>
      <c r="Q359" s="2"/>
      <c r="R359" s="2"/>
      <c r="S359" s="2"/>
      <c r="T359" s="2"/>
      <c r="U359" s="2"/>
      <c r="V359" s="5"/>
      <c r="W359" s="5"/>
      <c r="X359" s="5"/>
      <c r="Y359" s="6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6">
      <c r="A360" s="1">
        <v>355</v>
      </c>
      <c r="B360">
        <v>213996</v>
      </c>
      <c r="C360">
        <v>5</v>
      </c>
      <c r="D360" t="s">
        <v>12</v>
      </c>
      <c r="E360" t="s">
        <v>60</v>
      </c>
      <c r="F360">
        <v>685</v>
      </c>
      <c r="G360">
        <v>0.85383502170767001</v>
      </c>
      <c r="H360">
        <v>16152.395581653691</v>
      </c>
      <c r="I360">
        <v>1.337530014029741</v>
      </c>
      <c r="J360" s="2"/>
      <c r="K360" s="2" t="s">
        <v>122</v>
      </c>
      <c r="L360" s="2">
        <f t="shared" ref="L360" si="2326" xml:space="preserve"> L359 + (11*L358)</f>
        <v>604.95238095238096</v>
      </c>
      <c r="M360" s="2">
        <f t="shared" ref="M360" si="2327" xml:space="preserve"> M359 + (11*M358)</f>
        <v>0.88502963790160227</v>
      </c>
      <c r="N360" s="2">
        <f t="shared" ref="N360" si="2328" xml:space="preserve"> N359 + (11*N358)</f>
        <v>18239.129667192465</v>
      </c>
      <c r="O360" s="2">
        <f t="shared" ref="O360" si="2329" xml:space="preserve"> O359 + (11*O358)</f>
        <v>1.30228217263385</v>
      </c>
      <c r="P360" s="2"/>
      <c r="Q360" s="2"/>
      <c r="R360" s="2"/>
      <c r="S360" s="2"/>
      <c r="T360" s="2"/>
      <c r="U360" s="2"/>
      <c r="V360" s="5"/>
      <c r="W360" s="5"/>
      <c r="X360" s="5"/>
      <c r="Y360" s="6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6">
      <c r="A361" s="1">
        <v>356</v>
      </c>
      <c r="B361">
        <v>213996</v>
      </c>
      <c r="C361">
        <v>4</v>
      </c>
      <c r="D361" t="s">
        <v>13</v>
      </c>
      <c r="E361" t="s">
        <v>60</v>
      </c>
      <c r="F361">
        <v>691</v>
      </c>
      <c r="G361">
        <v>0.88074712643678166</v>
      </c>
      <c r="H361">
        <v>15429.2710590479</v>
      </c>
      <c r="I361">
        <v>1.4261359680764429</v>
      </c>
      <c r="J361" s="2"/>
      <c r="K361" s="2" t="s">
        <v>99</v>
      </c>
      <c r="L361" s="2">
        <f t="shared" ref="L361" si="2330" xml:space="preserve"> (L360 - F364) / F364</f>
        <v>-0.14554748453053537</v>
      </c>
      <c r="M361" s="2">
        <f t="shared" ref="M361" si="2331" xml:space="preserve"> (M360 - G364) / G364</f>
        <v>2.3684281172853348E-2</v>
      </c>
      <c r="N361" s="2">
        <f t="shared" ref="N361" si="2332" xml:space="preserve"> (N360 - H364) / H364</f>
        <v>0.31011929409699712</v>
      </c>
      <c r="O361" s="2">
        <f t="shared" ref="O361" si="2333" xml:space="preserve"> (O360 - I364) / I364</f>
        <v>-7.7867275505610234E-2</v>
      </c>
      <c r="P361" s="2"/>
      <c r="Q361" s="2"/>
      <c r="R361" s="2"/>
      <c r="S361" s="2"/>
      <c r="T361" s="2"/>
      <c r="U361" s="2"/>
      <c r="V361" s="5"/>
      <c r="W361" s="5"/>
      <c r="X361" s="5"/>
      <c r="Y361" s="6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6">
      <c r="A362" s="1">
        <v>357</v>
      </c>
      <c r="B362">
        <v>213996</v>
      </c>
      <c r="C362">
        <v>3</v>
      </c>
      <c r="D362" t="s">
        <v>14</v>
      </c>
      <c r="E362" t="s">
        <v>60</v>
      </c>
      <c r="F362">
        <v>696</v>
      </c>
      <c r="G362">
        <v>0.875</v>
      </c>
      <c r="H362">
        <v>14447.302494423169</v>
      </c>
      <c r="I362">
        <v>1.5006441090414151</v>
      </c>
      <c r="J362" s="2"/>
      <c r="K362" s="2" t="s">
        <v>144</v>
      </c>
      <c r="L362" s="2">
        <f t="shared" ref="L362" si="2334">IF(L357&lt;=$L$1,1,0)</f>
        <v>1</v>
      </c>
      <c r="M362" s="2">
        <f t="shared" ref="M362" si="2335">IF(M357&lt;=$M$1,1,0)</f>
        <v>1</v>
      </c>
      <c r="N362" s="2">
        <f t="shared" ref="N362" si="2336">IF(N357&lt;=$N$1,1,0)</f>
        <v>0</v>
      </c>
      <c r="O362" s="2">
        <f t="shared" ref="O362" si="2337">IF(O357&lt;=$O$1,1,0)</f>
        <v>1</v>
      </c>
      <c r="P362" s="2"/>
      <c r="Q362" s="2"/>
      <c r="R362" s="2"/>
      <c r="S362" s="2"/>
      <c r="T362" s="2"/>
      <c r="U362" s="2"/>
      <c r="V362" s="5"/>
      <c r="W362" s="5"/>
      <c r="X362" s="5" t="s">
        <v>144</v>
      </c>
      <c r="Y362" s="5">
        <f t="shared" ref="Y362" ca="1" si="2338">IF(L357&lt;=$Y$1,1,0)</f>
        <v>0</v>
      </c>
      <c r="Z362" s="5">
        <f t="shared" ref="Z362" ca="1" si="2339">IF(M357&lt;=$Z$1,1,0)</f>
        <v>0</v>
      </c>
      <c r="AA362" s="5">
        <f t="shared" ref="AA362" ca="1" si="2340">IF(N357&lt;=$AA$1,1,0)</f>
        <v>0</v>
      </c>
      <c r="AB362" s="5">
        <f t="shared" ref="AB362" ca="1" si="2341">IF(O357&lt;=$AB$1,1,0)</f>
        <v>1</v>
      </c>
      <c r="AC362" s="5"/>
      <c r="AD362" s="5"/>
      <c r="AE362" s="5"/>
      <c r="AF362" s="5"/>
      <c r="AG362" s="5"/>
      <c r="AH362" s="5"/>
    </row>
    <row r="363" spans="1:34" ht="16">
      <c r="A363" s="1">
        <v>358</v>
      </c>
      <c r="B363">
        <v>213996</v>
      </c>
      <c r="C363">
        <v>2</v>
      </c>
      <c r="D363" t="s">
        <v>15</v>
      </c>
      <c r="E363" t="s">
        <v>60</v>
      </c>
      <c r="F363">
        <v>648</v>
      </c>
      <c r="G363">
        <v>0.86581920903954801</v>
      </c>
      <c r="H363">
        <v>14280.39988117943</v>
      </c>
      <c r="I363">
        <v>1.402945374511861</v>
      </c>
      <c r="J363" s="2"/>
      <c r="K363" s="2" t="s">
        <v>145</v>
      </c>
      <c r="L363" s="2">
        <f t="shared" ref="L363" si="2342">IF(L357&lt;=$L$2, 1, 0)</f>
        <v>1</v>
      </c>
      <c r="M363" s="2">
        <f t="shared" ref="M363" si="2343">IF(M357&lt;=$M$2, 1, 0)</f>
        <v>1</v>
      </c>
      <c r="N363" s="2">
        <f t="shared" ref="N363" si="2344">IF(N357&lt;=$N$2, 1, 0)</f>
        <v>0</v>
      </c>
      <c r="O363" s="2">
        <f t="shared" ref="O363" si="2345">IF(O357&lt;=$O$2, 1, 0)</f>
        <v>0</v>
      </c>
      <c r="P363" s="2"/>
      <c r="Q363" s="2" t="s">
        <v>148</v>
      </c>
      <c r="R363" s="2">
        <f t="shared" ref="R363" si="2346" xml:space="preserve"> L362+L363+L364</f>
        <v>3</v>
      </c>
      <c r="S363" s="2">
        <f t="shared" ref="S363" si="2347">M362+M363+M364</f>
        <v>3</v>
      </c>
      <c r="T363" s="2">
        <f t="shared" ref="T363" si="2348">N362+N363+N364</f>
        <v>0</v>
      </c>
      <c r="U363" s="2">
        <f t="shared" ref="U363" si="2349">O362+O363+O364</f>
        <v>2</v>
      </c>
      <c r="V363" s="5"/>
      <c r="W363" s="5"/>
      <c r="X363" s="5" t="s">
        <v>145</v>
      </c>
      <c r="Y363" s="5">
        <f t="shared" ref="Y363" ca="1" si="2350">IF(L357&lt;=$Y$2, 1, 0)</f>
        <v>0</v>
      </c>
      <c r="Z363" s="5">
        <f t="shared" ref="Z363" ca="1" si="2351">IF(M357&lt;=$Z$2, 1, 0)</f>
        <v>0</v>
      </c>
      <c r="AA363" s="5">
        <f t="shared" ref="AA363" ca="1" si="2352">IF(N357&lt;=$AA$2, 1, 0)</f>
        <v>0</v>
      </c>
      <c r="AB363" s="5">
        <f t="shared" ref="AB363" ca="1" si="2353">IF(O357&lt;=$AB$2, 1, 0)</f>
        <v>0</v>
      </c>
      <c r="AC363" s="5"/>
      <c r="AD363" s="5" t="s">
        <v>148</v>
      </c>
      <c r="AE363" s="5">
        <f t="shared" ref="AE363" ca="1" si="2354" xml:space="preserve"> Y362+Y363+Y364</f>
        <v>0</v>
      </c>
      <c r="AF363" s="5">
        <f t="shared" ref="AF363" ca="1" si="2355">Z362+Z363+Z364</f>
        <v>0</v>
      </c>
      <c r="AG363" s="5">
        <f t="shared" ref="AG363" ca="1" si="2356">AA362+AA363+AA364</f>
        <v>0</v>
      </c>
      <c r="AH363" s="5">
        <f t="shared" ref="AH363" ca="1" si="2357">AB362+AB363+AB364</f>
        <v>2</v>
      </c>
    </row>
    <row r="364" spans="1:34" ht="16">
      <c r="A364" s="1">
        <v>359</v>
      </c>
      <c r="B364">
        <v>213996</v>
      </c>
      <c r="C364">
        <v>1</v>
      </c>
      <c r="D364" t="s">
        <v>16</v>
      </c>
      <c r="E364" t="s">
        <v>60</v>
      </c>
      <c r="F364">
        <v>708</v>
      </c>
      <c r="G364">
        <v>0.86455331412103742</v>
      </c>
      <c r="H364">
        <v>13921.73197461673</v>
      </c>
      <c r="I364">
        <v>1.4122502520967339</v>
      </c>
      <c r="J364" s="2"/>
      <c r="K364" s="2" t="s">
        <v>146</v>
      </c>
      <c r="L364" s="2">
        <f t="shared" ref="L364" si="2358">IF(L361&lt;=$L$1, 1,0)</f>
        <v>1</v>
      </c>
      <c r="M364" s="2">
        <f t="shared" ref="M364" si="2359">IF(M361&lt;=$M$1, 1,0)</f>
        <v>1</v>
      </c>
      <c r="N364" s="2">
        <f t="shared" ref="N364" si="2360">IF(N361&lt;=$N$1, 1,0)</f>
        <v>0</v>
      </c>
      <c r="O364" s="2">
        <f t="shared" ref="O364" si="2361">IF(O361&lt;=$O$1, 1,0)</f>
        <v>1</v>
      </c>
      <c r="P364" s="2"/>
      <c r="Q364" s="2" t="s">
        <v>147</v>
      </c>
      <c r="R364" s="2"/>
      <c r="S364" s="2"/>
      <c r="T364" s="2"/>
      <c r="U364" s="2">
        <f t="shared" ref="U364" si="2362">R363+S363+T363+U363</f>
        <v>8</v>
      </c>
      <c r="V364" s="5"/>
      <c r="W364" s="5"/>
      <c r="X364" s="5" t="s">
        <v>146</v>
      </c>
      <c r="Y364" s="5">
        <f t="shared" ref="Y364" ca="1" si="2363">IF(L361&lt;=$Y$1, 1,0)</f>
        <v>0</v>
      </c>
      <c r="Z364" s="5">
        <f t="shared" ref="Z364" ca="1" si="2364">IF(M361&lt;=$Z$1, 1,0)</f>
        <v>0</v>
      </c>
      <c r="AA364" s="5">
        <f t="shared" ref="AA364" ca="1" si="2365">IF(N361&lt;=$AA$1, 1,0)</f>
        <v>0</v>
      </c>
      <c r="AB364" s="5">
        <f t="shared" ref="AB364" ca="1" si="2366">IF(O361&lt;=$AB$1, 1,0)</f>
        <v>1</v>
      </c>
      <c r="AC364" s="5"/>
      <c r="AD364" s="5" t="s">
        <v>147</v>
      </c>
      <c r="AE364" s="5"/>
      <c r="AF364" s="5"/>
      <c r="AG364" s="5"/>
      <c r="AH364" s="5">
        <f t="shared" ref="AH364" ca="1" si="2367">AE363+AF363+AG363+AH363</f>
        <v>2</v>
      </c>
    </row>
    <row r="365" spans="1:34" ht="16">
      <c r="A365" s="1">
        <v>360</v>
      </c>
      <c r="B365">
        <v>214069</v>
      </c>
      <c r="C365">
        <v>8</v>
      </c>
      <c r="D365" t="s">
        <v>8</v>
      </c>
      <c r="E365" t="s">
        <v>61</v>
      </c>
      <c r="F365">
        <v>414</v>
      </c>
      <c r="G365">
        <v>0.81951219512195117</v>
      </c>
      <c r="H365">
        <v>15389.66088801232</v>
      </c>
      <c r="I365">
        <v>0.89615945171972011</v>
      </c>
      <c r="J365" s="2"/>
      <c r="K365" s="2" t="s">
        <v>97</v>
      </c>
      <c r="L365" s="3">
        <f t="shared" ref="L365" si="2368" xml:space="preserve"> (F365 - F372) / F372</f>
        <v>-0.2084130019120459</v>
      </c>
      <c r="M365" s="3">
        <f t="shared" ref="M365" si="2369" xml:space="preserve"> (G365 - G372) / G372</f>
        <v>-5.1633686148182242E-2</v>
      </c>
      <c r="N365" s="3">
        <f t="shared" ref="N365" si="2370" xml:space="preserve"> (H365 - H372) / H372</f>
        <v>0.11020151330614439</v>
      </c>
      <c r="O365" s="3">
        <f t="shared" ref="O365" si="2371" xml:space="preserve"> (I365 - I372) / I372</f>
        <v>0.72542481286349514</v>
      </c>
      <c r="P365" s="2"/>
      <c r="Q365" s="2"/>
      <c r="R365" s="2"/>
      <c r="S365" s="2"/>
      <c r="T365" s="2"/>
      <c r="U365" s="2"/>
      <c r="V365" s="5"/>
      <c r="W365" s="5"/>
      <c r="X365" s="5"/>
      <c r="Y365" s="6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6">
      <c r="A366" s="1">
        <v>361</v>
      </c>
      <c r="B366">
        <v>214069</v>
      </c>
      <c r="C366">
        <v>7</v>
      </c>
      <c r="D366" t="s">
        <v>10</v>
      </c>
      <c r="E366" t="s">
        <v>61</v>
      </c>
      <c r="F366">
        <v>415</v>
      </c>
      <c r="G366">
        <v>0.78620689655172415</v>
      </c>
      <c r="H366">
        <v>14117.320130427081</v>
      </c>
      <c r="I366">
        <v>0.87382655956900579</v>
      </c>
      <c r="J366" s="2"/>
      <c r="K366" s="2" t="s">
        <v>96</v>
      </c>
      <c r="L366" s="2">
        <f t="shared" ref="L366" si="2372" xml:space="preserve"> SLOPE(F365:F372, $C365:$C372)</f>
        <v>-10.80952380952381</v>
      </c>
      <c r="M366" s="2">
        <f t="shared" ref="M366" si="2373" xml:space="preserve"> SLOPE(G365:G372, $C365:$C372)</f>
        <v>-3.6613857705460489E-3</v>
      </c>
      <c r="N366" s="2">
        <f t="shared" ref="N366" si="2374" xml:space="preserve"> SLOPE(H365:H372, $C365:$C372)</f>
        <v>4.7584147170811901</v>
      </c>
      <c r="O366" s="2">
        <f t="shared" ref="O366" si="2375" xml:space="preserve"> SLOPE(I365:I372, $C365:$C372)</f>
        <v>5.0871162232743211E-2</v>
      </c>
      <c r="P366" s="2"/>
      <c r="Q366" s="2"/>
      <c r="R366" s="2"/>
      <c r="S366" s="2"/>
      <c r="T366" s="2"/>
      <c r="U366" s="2"/>
      <c r="V366" s="5"/>
      <c r="W366" s="5"/>
      <c r="X366" s="5"/>
      <c r="Y366" s="6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6">
      <c r="A367" s="1">
        <v>362</v>
      </c>
      <c r="B367">
        <v>214069</v>
      </c>
      <c r="C367">
        <v>6</v>
      </c>
      <c r="D367" t="s">
        <v>11</v>
      </c>
      <c r="E367" t="s">
        <v>61</v>
      </c>
      <c r="F367">
        <v>440</v>
      </c>
      <c r="G367">
        <v>0.85342789598108748</v>
      </c>
      <c r="H367">
        <v>12268.72603064766</v>
      </c>
      <c r="I367">
        <v>0.82662940585355305</v>
      </c>
      <c r="J367" s="2"/>
      <c r="K367" s="2" t="s">
        <v>98</v>
      </c>
      <c r="L367" s="2">
        <f t="shared" ref="L367" si="2376" xml:space="preserve"> INTERCEPT(F365:F372,$C365:$C372)</f>
        <v>491.89285714285717</v>
      </c>
      <c r="M367" s="2">
        <f t="shared" ref="M367" si="2377" xml:space="preserve"> INTERCEPT(G365:G372,$C365:$C372)</f>
        <v>0.84232679522628329</v>
      </c>
      <c r="N367" s="2">
        <f t="shared" ref="N367" si="2378" xml:space="preserve"> INTERCEPT(H365:H372,$C365:$C372)</f>
        <v>14048.172609068371</v>
      </c>
      <c r="O367" s="2">
        <f t="shared" ref="O367" si="2379" xml:space="preserve"> INTERCEPT(I365:I372,$C365:$C372)</f>
        <v>0.51202318480407416</v>
      </c>
      <c r="P367" s="2"/>
      <c r="Q367" s="2"/>
      <c r="R367" s="2"/>
      <c r="S367" s="2"/>
      <c r="T367" s="2"/>
      <c r="U367" s="2"/>
      <c r="V367" s="5"/>
      <c r="W367" s="5"/>
      <c r="X367" s="5"/>
      <c r="Y367" s="6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6">
      <c r="A368" s="1">
        <v>363</v>
      </c>
      <c r="B368">
        <v>214069</v>
      </c>
      <c r="C368">
        <v>5</v>
      </c>
      <c r="D368" t="s">
        <v>12</v>
      </c>
      <c r="E368" t="s">
        <v>61</v>
      </c>
      <c r="F368">
        <v>430</v>
      </c>
      <c r="G368">
        <v>0.82258064516129037</v>
      </c>
      <c r="H368">
        <v>13640.291944463421</v>
      </c>
      <c r="I368">
        <v>0.72437002700114173</v>
      </c>
      <c r="J368" s="2"/>
      <c r="K368" s="2" t="s">
        <v>123</v>
      </c>
      <c r="L368" s="2">
        <f t="shared" ref="L368" si="2380" xml:space="preserve"> L367 + (11*L366)</f>
        <v>372.98809523809524</v>
      </c>
      <c r="M368" s="2">
        <f t="shared" ref="M368" si="2381" xml:space="preserve"> M367 + (11*M366)</f>
        <v>0.80205155175027676</v>
      </c>
      <c r="N368" s="2">
        <f t="shared" ref="N368" si="2382" xml:space="preserve"> N367 + (11*N366)</f>
        <v>14100.515170956265</v>
      </c>
      <c r="O368" s="2">
        <f t="shared" ref="O368" si="2383" xml:space="preserve"> O367 + (11*O366)</f>
        <v>1.0716059693642495</v>
      </c>
      <c r="P368" s="2"/>
      <c r="Q368" s="2"/>
      <c r="R368" s="2"/>
      <c r="S368" s="2"/>
      <c r="T368" s="2"/>
      <c r="U368" s="2"/>
      <c r="V368" s="5"/>
      <c r="W368" s="5"/>
      <c r="X368" s="5"/>
      <c r="Y368" s="6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6">
      <c r="A369" s="1">
        <v>364</v>
      </c>
      <c r="B369">
        <v>214069</v>
      </c>
      <c r="C369">
        <v>4</v>
      </c>
      <c r="D369" t="s">
        <v>13</v>
      </c>
      <c r="E369" t="s">
        <v>61</v>
      </c>
      <c r="F369">
        <v>439</v>
      </c>
      <c r="G369">
        <v>0.84703196347031962</v>
      </c>
      <c r="H369">
        <v>13792.15541292572</v>
      </c>
      <c r="I369">
        <v>0.75605006116449247</v>
      </c>
      <c r="J369" s="2"/>
      <c r="K369" s="2" t="s">
        <v>99</v>
      </c>
      <c r="L369" s="2">
        <f t="shared" ref="L369" si="2384" xml:space="preserve"> (L368 - F372) / F372</f>
        <v>-0.28682964581626147</v>
      </c>
      <c r="M369" s="2">
        <f t="shared" ref="M369" si="2385" xml:space="preserve"> (M368 - G372) / G372</f>
        <v>-7.1839713697792879E-2</v>
      </c>
      <c r="N369" s="2">
        <f t="shared" ref="N369" si="2386" xml:space="preserve"> (N368 - H372) / H372</f>
        <v>1.7203263613547171E-2</v>
      </c>
      <c r="O369" s="2">
        <f t="shared" ref="O369" si="2387" xml:space="preserve"> (O368 - I372) / I372</f>
        <v>1.0632215903158202</v>
      </c>
      <c r="P369" s="2"/>
      <c r="Q369" s="2"/>
      <c r="R369" s="2"/>
      <c r="S369" s="2"/>
      <c r="T369" s="2"/>
      <c r="U369" s="2"/>
      <c r="V369" s="5"/>
      <c r="W369" s="5"/>
      <c r="X369" s="5"/>
      <c r="Y369" s="6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6">
      <c r="A370" s="1">
        <v>365</v>
      </c>
      <c r="B370">
        <v>214069</v>
      </c>
      <c r="C370">
        <v>3</v>
      </c>
      <c r="D370" t="s">
        <v>14</v>
      </c>
      <c r="E370" t="s">
        <v>61</v>
      </c>
      <c r="F370">
        <v>447</v>
      </c>
      <c r="G370">
        <v>0.80373831775700932</v>
      </c>
      <c r="H370">
        <v>14948.948956519949</v>
      </c>
      <c r="I370">
        <v>0.73702459349830951</v>
      </c>
      <c r="J370" s="2"/>
      <c r="K370" s="2" t="s">
        <v>144</v>
      </c>
      <c r="L370" s="2">
        <f t="shared" ref="L370" si="2388">IF(L365&lt;=$L$1,1,0)</f>
        <v>1</v>
      </c>
      <c r="M370" s="2">
        <f t="shared" ref="M370" si="2389">IF(M365&lt;=$M$1,1,0)</f>
        <v>1</v>
      </c>
      <c r="N370" s="2">
        <f t="shared" ref="N370" si="2390">IF(N365&lt;=$N$1,1,0)</f>
        <v>0</v>
      </c>
      <c r="O370" s="2">
        <f t="shared" ref="O370" si="2391">IF(O365&lt;=$O$1,1,0)</f>
        <v>0</v>
      </c>
      <c r="P370" s="2"/>
      <c r="Q370" s="2"/>
      <c r="R370" s="2"/>
      <c r="S370" s="2"/>
      <c r="T370" s="2"/>
      <c r="U370" s="2"/>
      <c r="V370" s="5"/>
      <c r="W370" s="5"/>
      <c r="X370" s="5" t="s">
        <v>144</v>
      </c>
      <c r="Y370" s="5">
        <f t="shared" ref="Y370" ca="1" si="2392">IF(L365&lt;=$Y$1,1,0)</f>
        <v>1</v>
      </c>
      <c r="Z370" s="5">
        <f t="shared" ref="Z370" ca="1" si="2393">IF(M365&lt;=$Z$1,1,0)</f>
        <v>1</v>
      </c>
      <c r="AA370" s="5">
        <f t="shared" ref="AA370" ca="1" si="2394">IF(N365&lt;=$AA$1,1,0)</f>
        <v>0</v>
      </c>
      <c r="AB370" s="5">
        <f t="shared" ref="AB370" ca="1" si="2395">IF(O365&lt;=$AB$1,1,0)</f>
        <v>0</v>
      </c>
      <c r="AC370" s="5"/>
      <c r="AD370" s="5"/>
      <c r="AE370" s="5"/>
      <c r="AF370" s="5"/>
      <c r="AG370" s="5"/>
      <c r="AH370" s="5"/>
    </row>
    <row r="371" spans="1:34" ht="16">
      <c r="A371" s="1">
        <v>366</v>
      </c>
      <c r="B371">
        <v>214069</v>
      </c>
      <c r="C371">
        <v>2</v>
      </c>
      <c r="D371" t="s">
        <v>15</v>
      </c>
      <c r="E371" t="s">
        <v>61</v>
      </c>
      <c r="F371">
        <v>438</v>
      </c>
      <c r="G371">
        <v>0.81017612524461835</v>
      </c>
      <c r="H371">
        <v>14537.53764482619</v>
      </c>
      <c r="I371">
        <v>0.59410240240043199</v>
      </c>
      <c r="J371" s="2"/>
      <c r="K371" s="2" t="s">
        <v>145</v>
      </c>
      <c r="L371" s="2">
        <f t="shared" ref="L371" si="2396">IF(L365&lt;=$L$2, 1, 0)</f>
        <v>1</v>
      </c>
      <c r="M371" s="2">
        <f t="shared" ref="M371" si="2397">IF(M365&lt;=$M$2, 1, 0)</f>
        <v>1</v>
      </c>
      <c r="N371" s="2">
        <f t="shared" ref="N371" si="2398">IF(N365&lt;=$N$2, 1, 0)</f>
        <v>0</v>
      </c>
      <c r="O371" s="2">
        <f t="shared" ref="O371" si="2399">IF(O365&lt;=$O$2, 1, 0)</f>
        <v>0</v>
      </c>
      <c r="P371" s="2"/>
      <c r="Q371" s="2" t="s">
        <v>148</v>
      </c>
      <c r="R371" s="2">
        <f t="shared" ref="R371" si="2400" xml:space="preserve"> L370+L371+L372</f>
        <v>3</v>
      </c>
      <c r="S371" s="2">
        <f t="shared" ref="S371" si="2401">M370+M371+M372</f>
        <v>3</v>
      </c>
      <c r="T371" s="2">
        <f t="shared" ref="T371" si="2402">N370+N371+N372</f>
        <v>0</v>
      </c>
      <c r="U371" s="2">
        <f t="shared" ref="U371" si="2403">O370+O371+O372</f>
        <v>0</v>
      </c>
      <c r="V371" s="5"/>
      <c r="W371" s="5"/>
      <c r="X371" s="5" t="s">
        <v>145</v>
      </c>
      <c r="Y371" s="5">
        <f t="shared" ref="Y371" ca="1" si="2404">IF(L365&lt;=$Y$2, 1, 0)</f>
        <v>0</v>
      </c>
      <c r="Z371" s="5">
        <f t="shared" ref="Z371" ca="1" si="2405">IF(M365&lt;=$Z$2, 1, 0)</f>
        <v>0</v>
      </c>
      <c r="AA371" s="5">
        <f t="shared" ref="AA371" ca="1" si="2406">IF(N365&lt;=$AA$2, 1, 0)</f>
        <v>0</v>
      </c>
      <c r="AB371" s="5">
        <f t="shared" ref="AB371" ca="1" si="2407">IF(O365&lt;=$AB$2, 1, 0)</f>
        <v>0</v>
      </c>
      <c r="AC371" s="5"/>
      <c r="AD371" s="5" t="s">
        <v>148</v>
      </c>
      <c r="AE371" s="5">
        <f t="shared" ref="AE371" ca="1" si="2408" xml:space="preserve"> Y370+Y371+Y372</f>
        <v>2</v>
      </c>
      <c r="AF371" s="5">
        <f t="shared" ref="AF371" ca="1" si="2409">Z370+Z371+Z372</f>
        <v>2</v>
      </c>
      <c r="AG371" s="5">
        <f t="shared" ref="AG371" ca="1" si="2410">AA370+AA371+AA372</f>
        <v>0</v>
      </c>
      <c r="AH371" s="5">
        <f t="shared" ref="AH371" ca="1" si="2411">AB370+AB371+AB372</f>
        <v>0</v>
      </c>
    </row>
    <row r="372" spans="1:34" ht="16">
      <c r="A372" s="1">
        <v>367</v>
      </c>
      <c r="B372">
        <v>214069</v>
      </c>
      <c r="C372">
        <v>1</v>
      </c>
      <c r="D372" t="s">
        <v>16</v>
      </c>
      <c r="E372" t="s">
        <v>61</v>
      </c>
      <c r="F372">
        <v>523</v>
      </c>
      <c r="G372">
        <v>0.86413043478260865</v>
      </c>
      <c r="H372">
        <v>13862.042794539529</v>
      </c>
      <c r="I372">
        <v>0.51938481760469424</v>
      </c>
      <c r="J372" s="2"/>
      <c r="K372" s="2" t="s">
        <v>146</v>
      </c>
      <c r="L372" s="2">
        <f t="shared" ref="L372" si="2412">IF(L369&lt;=$L$1, 1,0)</f>
        <v>1</v>
      </c>
      <c r="M372" s="2">
        <f t="shared" ref="M372" si="2413">IF(M369&lt;=$M$1, 1,0)</f>
        <v>1</v>
      </c>
      <c r="N372" s="2">
        <f t="shared" ref="N372" si="2414">IF(N369&lt;=$N$1, 1,0)</f>
        <v>0</v>
      </c>
      <c r="O372" s="2">
        <f t="shared" ref="O372" si="2415">IF(O369&lt;=$O$1, 1,0)</f>
        <v>0</v>
      </c>
      <c r="P372" s="2"/>
      <c r="Q372" s="2" t="s">
        <v>147</v>
      </c>
      <c r="R372" s="2"/>
      <c r="S372" s="2"/>
      <c r="T372" s="2"/>
      <c r="U372" s="2">
        <f t="shared" ref="U372" si="2416">R371+S371+T371+U371</f>
        <v>6</v>
      </c>
      <c r="V372" s="5"/>
      <c r="W372" s="5"/>
      <c r="X372" s="5" t="s">
        <v>146</v>
      </c>
      <c r="Y372" s="5">
        <f t="shared" ref="Y372" ca="1" si="2417">IF(L369&lt;=$Y$1, 1,0)</f>
        <v>1</v>
      </c>
      <c r="Z372" s="5">
        <f t="shared" ref="Z372" ca="1" si="2418">IF(M369&lt;=$Z$1, 1,0)</f>
        <v>1</v>
      </c>
      <c r="AA372" s="5">
        <f t="shared" ref="AA372" ca="1" si="2419">IF(N369&lt;=$AA$1, 1,0)</f>
        <v>0</v>
      </c>
      <c r="AB372" s="5">
        <f t="shared" ref="AB372" ca="1" si="2420">IF(O369&lt;=$AB$1, 1,0)</f>
        <v>0</v>
      </c>
      <c r="AC372" s="5"/>
      <c r="AD372" s="5" t="s">
        <v>147</v>
      </c>
      <c r="AE372" s="5"/>
      <c r="AF372" s="5"/>
      <c r="AG372" s="5"/>
      <c r="AH372" s="5">
        <f t="shared" ref="AH372" ca="1" si="2421">AE371+AF371+AG371+AH371</f>
        <v>4</v>
      </c>
    </row>
    <row r="373" spans="1:34" ht="16">
      <c r="A373" s="1">
        <v>368</v>
      </c>
      <c r="B373">
        <v>214148</v>
      </c>
      <c r="C373">
        <v>8</v>
      </c>
      <c r="D373" t="s">
        <v>8</v>
      </c>
      <c r="E373" t="s">
        <v>62</v>
      </c>
      <c r="F373">
        <v>103</v>
      </c>
      <c r="G373">
        <v>0.72448979591836737</v>
      </c>
      <c r="H373">
        <v>25218.018474637571</v>
      </c>
      <c r="I373">
        <v>1.8605313427405139</v>
      </c>
      <c r="J373" s="2"/>
      <c r="K373" s="2" t="s">
        <v>97</v>
      </c>
      <c r="L373" s="3">
        <f t="shared" ref="L373" si="2422" xml:space="preserve"> (F373 - F380) / F380</f>
        <v>-1.9047619047619049E-2</v>
      </c>
      <c r="M373" s="3">
        <f t="shared" ref="M373" si="2423" xml:space="preserve"> (G373 - G380) / G380</f>
        <v>-1.9807923169267605E-2</v>
      </c>
      <c r="N373" s="3">
        <f t="shared" ref="N373" si="2424" xml:space="preserve"> (H373 - H380) / H380</f>
        <v>0.60118524990473465</v>
      </c>
      <c r="O373" s="3">
        <f t="shared" ref="O373" si="2425" xml:space="preserve"> (I373 - I380) / I380</f>
        <v>1.137803585306234</v>
      </c>
      <c r="P373" s="2"/>
      <c r="Q373" s="2"/>
      <c r="R373" s="2"/>
      <c r="S373" s="2"/>
      <c r="T373" s="2"/>
      <c r="U373" s="2"/>
      <c r="V373" s="5"/>
      <c r="W373" s="5"/>
      <c r="X373" s="5"/>
      <c r="Y373" s="6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6">
      <c r="A374" s="1">
        <v>369</v>
      </c>
      <c r="B374">
        <v>214148</v>
      </c>
      <c r="C374">
        <v>7</v>
      </c>
      <c r="D374" t="s">
        <v>10</v>
      </c>
      <c r="E374" t="s">
        <v>62</v>
      </c>
      <c r="F374">
        <v>98</v>
      </c>
      <c r="G374">
        <v>0.71590909090909094</v>
      </c>
      <c r="H374">
        <v>21839.35252879867</v>
      </c>
      <c r="I374">
        <v>1.7746008764870109</v>
      </c>
      <c r="J374" s="2"/>
      <c r="K374" s="2" t="s">
        <v>96</v>
      </c>
      <c r="L374" s="2">
        <f t="shared" ref="L374" si="2426" xml:space="preserve"> SLOPE(F373:F380, $C373:$C380)</f>
        <v>0.9642857142857143</v>
      </c>
      <c r="M374" s="2">
        <f t="shared" ref="M374" si="2427" xml:space="preserve"> SLOPE(G373:G380, $C373:$C380)</f>
        <v>-7.7458320796064562E-3</v>
      </c>
      <c r="N374" s="2">
        <f t="shared" ref="N374" si="2428" xml:space="preserve"> SLOPE(H373:H380, $C373:$C380)</f>
        <v>1105.6963231099865</v>
      </c>
      <c r="O374" s="2">
        <f t="shared" ref="O374" si="2429" xml:space="preserve"> SLOPE(I373:I380, $C373:$C380)</f>
        <v>0.13403057100940616</v>
      </c>
      <c r="P374" s="2"/>
      <c r="Q374" s="2"/>
      <c r="R374" s="2"/>
      <c r="S374" s="2"/>
      <c r="T374" s="2"/>
      <c r="U374" s="2"/>
      <c r="V374" s="5"/>
      <c r="W374" s="5"/>
      <c r="X374" s="5"/>
      <c r="Y374" s="6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6">
      <c r="A375" s="1">
        <v>370</v>
      </c>
      <c r="B375">
        <v>214148</v>
      </c>
      <c r="C375">
        <v>6</v>
      </c>
      <c r="D375" t="s">
        <v>11</v>
      </c>
      <c r="E375" t="s">
        <v>62</v>
      </c>
      <c r="F375">
        <v>89</v>
      </c>
      <c r="G375">
        <v>0.77464788732394363</v>
      </c>
      <c r="H375">
        <v>20333.162396892589</v>
      </c>
      <c r="I375">
        <v>1.796597880941043</v>
      </c>
      <c r="J375" s="2"/>
      <c r="K375" s="2" t="s">
        <v>98</v>
      </c>
      <c r="L375" s="2">
        <f t="shared" ref="L375" si="2430" xml:space="preserve"> INTERCEPT(F373:F380,$C373:$C380)</f>
        <v>86.285714285714292</v>
      </c>
      <c r="M375" s="2">
        <f t="shared" ref="M375" si="2431" xml:space="preserve"> INTERCEPT(G373:G380,$C373:$C380)</f>
        <v>0.78918665084573569</v>
      </c>
      <c r="N375" s="2">
        <f t="shared" ref="N375" si="2432" xml:space="preserve"> INTERCEPT(H373:H380,$C373:$C380)</f>
        <v>15927.529003601063</v>
      </c>
      <c r="O375" s="2">
        <f t="shared" ref="O375" si="2433" xml:space="preserve"> INTERCEPT(I373:I380,$C373:$C380)</f>
        <v>0.86699081071424822</v>
      </c>
      <c r="P375" s="2"/>
      <c r="Q375" s="2"/>
      <c r="R375" s="2"/>
      <c r="S375" s="2"/>
      <c r="T375" s="2"/>
      <c r="U375" s="2"/>
      <c r="V375" s="5"/>
      <c r="W375" s="5"/>
      <c r="X375" s="5"/>
      <c r="Y375" s="6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6">
      <c r="A376" s="1">
        <v>371</v>
      </c>
      <c r="B376">
        <v>214148</v>
      </c>
      <c r="C376">
        <v>5</v>
      </c>
      <c r="D376" t="s">
        <v>12</v>
      </c>
      <c r="E376" t="s">
        <v>62</v>
      </c>
      <c r="F376">
        <v>71</v>
      </c>
      <c r="G376">
        <v>0.72916666666666663</v>
      </c>
      <c r="H376">
        <v>25157.640515359952</v>
      </c>
      <c r="I376">
        <v>1.4095849603873589</v>
      </c>
      <c r="J376" s="2"/>
      <c r="K376" s="2" t="s">
        <v>123</v>
      </c>
      <c r="L376" s="2">
        <f t="shared" ref="L376" si="2434" xml:space="preserve"> L375 + (11*L374)</f>
        <v>96.892857142857153</v>
      </c>
      <c r="M376" s="2">
        <f t="shared" ref="M376" si="2435" xml:space="preserve"> M375 + (11*M374)</f>
        <v>0.70398249797006462</v>
      </c>
      <c r="N376" s="2">
        <f t="shared" ref="N376" si="2436" xml:space="preserve"> N375 + (11*N374)</f>
        <v>28090.188557810914</v>
      </c>
      <c r="O376" s="2">
        <f t="shared" ref="O376" si="2437" xml:space="preserve"> O375 + (11*O374)</f>
        <v>2.3413270918177158</v>
      </c>
      <c r="P376" s="2"/>
      <c r="Q376" s="2"/>
      <c r="R376" s="2"/>
      <c r="S376" s="2"/>
      <c r="T376" s="2"/>
      <c r="U376" s="2"/>
      <c r="V376" s="5"/>
      <c r="W376" s="5"/>
      <c r="X376" s="5"/>
      <c r="Y376" s="6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6">
      <c r="A377" s="1">
        <v>372</v>
      </c>
      <c r="B377">
        <v>214148</v>
      </c>
      <c r="C377">
        <v>4</v>
      </c>
      <c r="D377" t="s">
        <v>13</v>
      </c>
      <c r="E377" t="s">
        <v>62</v>
      </c>
      <c r="F377">
        <v>97</v>
      </c>
      <c r="G377">
        <v>0.72499999999999998</v>
      </c>
      <c r="H377">
        <v>20539.557254250129</v>
      </c>
      <c r="I377">
        <v>1.514056858859671</v>
      </c>
      <c r="J377" s="2"/>
      <c r="K377" s="2" t="s">
        <v>99</v>
      </c>
      <c r="L377" s="2">
        <f t="shared" ref="L377" si="2438" xml:space="preserve"> (L376 - F380) / F380</f>
        <v>-7.7210884353741405E-2</v>
      </c>
      <c r="M377" s="2">
        <f t="shared" ref="M377" si="2439" xml:space="preserve"> (M376 - G380) / G380</f>
        <v>-4.7553090981677211E-2</v>
      </c>
      <c r="N377" s="2">
        <f t="shared" ref="N377" si="2440" xml:space="preserve"> (N376 - H380) / H380</f>
        <v>0.78354994985211657</v>
      </c>
      <c r="O377" s="2">
        <f t="shared" ref="O377" si="2441" xml:space="preserve"> (O376 - I380) / I380</f>
        <v>1.6902516159119683</v>
      </c>
      <c r="P377" s="2"/>
      <c r="Q377" s="2"/>
      <c r="R377" s="2"/>
      <c r="S377" s="2"/>
      <c r="T377" s="2"/>
      <c r="U377" s="2"/>
      <c r="V377" s="5"/>
      <c r="W377" s="5"/>
      <c r="X377" s="5"/>
      <c r="Y377" s="6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6">
      <c r="A378" s="1">
        <v>373</v>
      </c>
      <c r="B378">
        <v>214148</v>
      </c>
      <c r="C378">
        <v>3</v>
      </c>
      <c r="D378" t="s">
        <v>14</v>
      </c>
      <c r="E378" t="s">
        <v>62</v>
      </c>
      <c r="F378">
        <v>87</v>
      </c>
      <c r="G378">
        <v>0.83783783783783783</v>
      </c>
      <c r="H378">
        <v>21862.530131823751</v>
      </c>
      <c r="I378">
        <v>1.422699438785622</v>
      </c>
      <c r="J378" s="2"/>
      <c r="K378" s="2" t="s">
        <v>144</v>
      </c>
      <c r="L378" s="2">
        <f t="shared" ref="L378" si="2442">IF(L373&lt;=$L$1,1,0)</f>
        <v>1</v>
      </c>
      <c r="M378" s="2">
        <f t="shared" ref="M378" si="2443">IF(M373&lt;=$M$1,1,0)</f>
        <v>1</v>
      </c>
      <c r="N378" s="2">
        <f t="shared" ref="N378" si="2444">IF(N373&lt;=$N$1,1,0)</f>
        <v>0</v>
      </c>
      <c r="O378" s="2">
        <f t="shared" ref="O378" si="2445">IF(O373&lt;=$O$1,1,0)</f>
        <v>0</v>
      </c>
      <c r="P378" s="2"/>
      <c r="Q378" s="2"/>
      <c r="R378" s="2"/>
      <c r="S378" s="2"/>
      <c r="T378" s="2"/>
      <c r="U378" s="2"/>
      <c r="V378" s="5"/>
      <c r="W378" s="5"/>
      <c r="X378" s="5" t="s">
        <v>144</v>
      </c>
      <c r="Y378" s="5">
        <f t="shared" ref="Y378" ca="1" si="2446">IF(L373&lt;=$Y$1,1,0)</f>
        <v>0</v>
      </c>
      <c r="Z378" s="5">
        <f t="shared" ref="Z378" ca="1" si="2447">IF(M373&lt;=$Z$1,1,0)</f>
        <v>0</v>
      </c>
      <c r="AA378" s="5">
        <f t="shared" ref="AA378" ca="1" si="2448">IF(N373&lt;=$AA$1,1,0)</f>
        <v>0</v>
      </c>
      <c r="AB378" s="5">
        <f t="shared" ref="AB378" ca="1" si="2449">IF(O373&lt;=$AB$1,1,0)</f>
        <v>0</v>
      </c>
      <c r="AC378" s="5"/>
      <c r="AD378" s="5"/>
      <c r="AE378" s="5"/>
      <c r="AF378" s="5"/>
      <c r="AG378" s="5"/>
      <c r="AH378" s="5"/>
    </row>
    <row r="379" spans="1:34" ht="16">
      <c r="A379" s="1">
        <v>374</v>
      </c>
      <c r="B379">
        <v>214148</v>
      </c>
      <c r="C379">
        <v>2</v>
      </c>
      <c r="D379" t="s">
        <v>15</v>
      </c>
      <c r="E379" t="s">
        <v>62</v>
      </c>
      <c r="F379">
        <v>75</v>
      </c>
      <c r="G379">
        <v>0.78846153846153844</v>
      </c>
      <c r="H379">
        <v>16525.443815751889</v>
      </c>
      <c r="I379">
        <v>1.1126552710686111</v>
      </c>
      <c r="J379" s="2"/>
      <c r="K379" s="2" t="s">
        <v>145</v>
      </c>
      <c r="L379" s="2">
        <f t="shared" ref="L379" si="2450">IF(L373&lt;=$L$2, 1, 0)</f>
        <v>1</v>
      </c>
      <c r="M379" s="2">
        <f t="shared" ref="M379" si="2451">IF(M373&lt;=$M$2, 1, 0)</f>
        <v>1</v>
      </c>
      <c r="N379" s="2">
        <f t="shared" ref="N379" si="2452">IF(N373&lt;=$N$2, 1, 0)</f>
        <v>0</v>
      </c>
      <c r="O379" s="2">
        <f t="shared" ref="O379" si="2453">IF(O373&lt;=$O$2, 1, 0)</f>
        <v>0</v>
      </c>
      <c r="P379" s="2"/>
      <c r="Q379" s="2" t="s">
        <v>148</v>
      </c>
      <c r="R379" s="2">
        <f t="shared" ref="R379" si="2454" xml:space="preserve"> L378+L379+L380</f>
        <v>3</v>
      </c>
      <c r="S379" s="2">
        <f t="shared" ref="S379" si="2455">M378+M379+M380</f>
        <v>3</v>
      </c>
      <c r="T379" s="2">
        <f t="shared" ref="T379" si="2456">N378+N379+N380</f>
        <v>0</v>
      </c>
      <c r="U379" s="2">
        <f t="shared" ref="U379" si="2457">O378+O379+O380</f>
        <v>0</v>
      </c>
      <c r="V379" s="5"/>
      <c r="W379" s="5"/>
      <c r="X379" s="5" t="s">
        <v>145</v>
      </c>
      <c r="Y379" s="5">
        <f t="shared" ref="Y379" ca="1" si="2458">IF(L373&lt;=$Y$2, 1, 0)</f>
        <v>0</v>
      </c>
      <c r="Z379" s="5">
        <f t="shared" ref="Z379" ca="1" si="2459">IF(M373&lt;=$Z$2, 1, 0)</f>
        <v>0</v>
      </c>
      <c r="AA379" s="5">
        <f t="shared" ref="AA379" ca="1" si="2460">IF(N373&lt;=$AA$2, 1, 0)</f>
        <v>0</v>
      </c>
      <c r="AB379" s="5">
        <f t="shared" ref="AB379" ca="1" si="2461">IF(O373&lt;=$AB$2, 1, 0)</f>
        <v>0</v>
      </c>
      <c r="AC379" s="5"/>
      <c r="AD379" s="5" t="s">
        <v>148</v>
      </c>
      <c r="AE379" s="5">
        <f t="shared" ref="AE379" ca="1" si="2462" xml:space="preserve"> Y378+Y379+Y380</f>
        <v>0</v>
      </c>
      <c r="AF379" s="5">
        <f t="shared" ref="AF379" ca="1" si="2463">Z378+Z379+Z380</f>
        <v>1</v>
      </c>
      <c r="AG379" s="5">
        <f t="shared" ref="AG379" ca="1" si="2464">AA378+AA379+AA380</f>
        <v>0</v>
      </c>
      <c r="AH379" s="5">
        <f t="shared" ref="AH379" ca="1" si="2465">AB378+AB379+AB380</f>
        <v>0</v>
      </c>
    </row>
    <row r="380" spans="1:34" ht="16">
      <c r="A380" s="1">
        <v>375</v>
      </c>
      <c r="B380">
        <v>214148</v>
      </c>
      <c r="C380">
        <v>1</v>
      </c>
      <c r="D380" t="s">
        <v>16</v>
      </c>
      <c r="E380" t="s">
        <v>62</v>
      </c>
      <c r="F380">
        <v>105</v>
      </c>
      <c r="G380">
        <v>0.73913043478260865</v>
      </c>
      <c r="H380">
        <v>15749.594543253481</v>
      </c>
      <c r="I380">
        <v>0.87030041278277592</v>
      </c>
      <c r="J380" s="2"/>
      <c r="K380" s="2" t="s">
        <v>146</v>
      </c>
      <c r="L380" s="2">
        <f t="shared" ref="L380" si="2466">IF(L377&lt;=$L$1, 1,0)</f>
        <v>1</v>
      </c>
      <c r="M380" s="2">
        <f t="shared" ref="M380" si="2467">IF(M377&lt;=$M$1, 1,0)</f>
        <v>1</v>
      </c>
      <c r="N380" s="2">
        <f t="shared" ref="N380" si="2468">IF(N377&lt;=$N$1, 1,0)</f>
        <v>0</v>
      </c>
      <c r="O380" s="2">
        <f t="shared" ref="O380" si="2469">IF(O377&lt;=$O$1, 1,0)</f>
        <v>0</v>
      </c>
      <c r="P380" s="2"/>
      <c r="Q380" s="2" t="s">
        <v>147</v>
      </c>
      <c r="R380" s="2"/>
      <c r="S380" s="2"/>
      <c r="T380" s="2"/>
      <c r="U380" s="2">
        <f t="shared" ref="U380" si="2470">R379+S379+T379+U379</f>
        <v>6</v>
      </c>
      <c r="V380" s="5"/>
      <c r="W380" s="5"/>
      <c r="X380" s="5" t="s">
        <v>146</v>
      </c>
      <c r="Y380" s="5">
        <f t="shared" ref="Y380" ca="1" si="2471">IF(L377&lt;=$Y$1, 1,0)</f>
        <v>0</v>
      </c>
      <c r="Z380" s="5">
        <f t="shared" ref="Z380" ca="1" si="2472">IF(M377&lt;=$Z$1, 1,0)</f>
        <v>1</v>
      </c>
      <c r="AA380" s="5">
        <f t="shared" ref="AA380" ca="1" si="2473">IF(N377&lt;=$AA$1, 1,0)</f>
        <v>0</v>
      </c>
      <c r="AB380" s="5">
        <f t="shared" ref="AB380" ca="1" si="2474">IF(O377&lt;=$AB$1, 1,0)</f>
        <v>0</v>
      </c>
      <c r="AC380" s="5"/>
      <c r="AD380" s="5" t="s">
        <v>147</v>
      </c>
      <c r="AE380" s="5"/>
      <c r="AF380" s="5"/>
      <c r="AG380" s="5"/>
      <c r="AH380" s="5">
        <f t="shared" ref="AH380" ca="1" si="2475">AE379+AF379+AG379+AH379</f>
        <v>1</v>
      </c>
    </row>
    <row r="381" spans="1:34" ht="16">
      <c r="A381" s="1">
        <v>376</v>
      </c>
      <c r="B381">
        <v>214157</v>
      </c>
      <c r="C381">
        <v>8</v>
      </c>
      <c r="D381" t="s">
        <v>8</v>
      </c>
      <c r="E381" t="s">
        <v>63</v>
      </c>
      <c r="F381">
        <v>428</v>
      </c>
      <c r="G381">
        <v>0.82471910112359548</v>
      </c>
      <c r="H381">
        <v>17924.318993120491</v>
      </c>
      <c r="I381">
        <v>1.494790209956923</v>
      </c>
      <c r="J381" s="2"/>
      <c r="K381" s="2" t="s">
        <v>97</v>
      </c>
      <c r="L381" s="3">
        <f t="shared" ref="L381" si="2476" xml:space="preserve"> (F381 - F388) / F388</f>
        <v>0.13227513227513227</v>
      </c>
      <c r="M381" s="3">
        <f t="shared" ref="M381" si="2477" xml:space="preserve"> (G381 - G388) / G388</f>
        <v>9.2825664033032815E-2</v>
      </c>
      <c r="N381" s="3">
        <f t="shared" ref="N381" si="2478" xml:space="preserve"> (H381 - H388) / H388</f>
        <v>0.16178521307315083</v>
      </c>
      <c r="O381" s="3">
        <f t="shared" ref="O381" si="2479" xml:space="preserve"> (I381 - I388) / I388</f>
        <v>-0.13577120141874338</v>
      </c>
      <c r="P381" s="2"/>
      <c r="Q381" s="2"/>
      <c r="R381" s="2"/>
      <c r="S381" s="2"/>
      <c r="T381" s="2"/>
      <c r="U381" s="2"/>
      <c r="V381" s="5"/>
      <c r="W381" s="5"/>
      <c r="X381" s="5"/>
      <c r="Y381" s="6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6">
      <c r="A382" s="1">
        <v>377</v>
      </c>
      <c r="B382">
        <v>214157</v>
      </c>
      <c r="C382">
        <v>7</v>
      </c>
      <c r="D382" t="s">
        <v>10</v>
      </c>
      <c r="E382" t="s">
        <v>63</v>
      </c>
      <c r="F382">
        <v>449</v>
      </c>
      <c r="G382">
        <v>0.80503144654088055</v>
      </c>
      <c r="H382">
        <v>17297.468663122469</v>
      </c>
      <c r="I382">
        <v>1.6076539253434821</v>
      </c>
      <c r="J382" s="2"/>
      <c r="K382" s="2" t="s">
        <v>96</v>
      </c>
      <c r="L382" s="2">
        <f t="shared" ref="L382" si="2480" xml:space="preserve"> SLOPE(F381:F388, $C381:$C388)</f>
        <v>12.547619047619047</v>
      </c>
      <c r="M382" s="2">
        <f t="shared" ref="M382" si="2481" xml:space="preserve"> SLOPE(G381:G388, $C381:$C388)</f>
        <v>8.3650813521766697E-3</v>
      </c>
      <c r="N382" s="2">
        <f t="shared" ref="N382" si="2482" xml:space="preserve"> SLOPE(H381:H388, $C381:$C388)</f>
        <v>349.14638508595624</v>
      </c>
      <c r="O382" s="2">
        <f t="shared" ref="O382" si="2483" xml:space="preserve"> SLOPE(I381:I388, $C381:$C388)</f>
        <v>-6.2536332794836155E-2</v>
      </c>
      <c r="P382" s="2"/>
      <c r="Q382" s="2"/>
      <c r="R382" s="2"/>
      <c r="S382" s="2"/>
      <c r="T382" s="2"/>
      <c r="U382" s="2"/>
      <c r="V382" s="5"/>
      <c r="W382" s="5"/>
      <c r="X382" s="5"/>
      <c r="Y382" s="6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6">
      <c r="A383" s="1">
        <v>378</v>
      </c>
      <c r="B383">
        <v>214157</v>
      </c>
      <c r="C383">
        <v>6</v>
      </c>
      <c r="D383" t="s">
        <v>11</v>
      </c>
      <c r="E383" t="s">
        <v>63</v>
      </c>
      <c r="F383">
        <v>477</v>
      </c>
      <c r="G383">
        <v>0.82365145228215764</v>
      </c>
      <c r="H383">
        <v>18448.68965197953</v>
      </c>
      <c r="I383">
        <v>1.636288318497332</v>
      </c>
      <c r="J383" s="2"/>
      <c r="K383" s="2" t="s">
        <v>98</v>
      </c>
      <c r="L383" s="2">
        <f t="shared" ref="L383" si="2484" xml:space="preserve"> INTERCEPT(F381:F388,$C381:$C388)</f>
        <v>378.53571428571428</v>
      </c>
      <c r="M383" s="2">
        <f t="shared" ref="M383" si="2485" xml:space="preserve"> INTERCEPT(G381:G388,$C381:$C388)</f>
        <v>0.75698277326770269</v>
      </c>
      <c r="N383" s="2">
        <f t="shared" ref="N383" si="2486" xml:space="preserve"> INTERCEPT(H381:H388,$C381:$C388)</f>
        <v>15449.492371833976</v>
      </c>
      <c r="O383" s="2">
        <f t="shared" ref="O383" si="2487" xml:space="preserve"> INTERCEPT(I381:I388,$C381:$C388)</f>
        <v>2.066553298274163</v>
      </c>
      <c r="P383" s="2"/>
      <c r="Q383" s="2"/>
      <c r="R383" s="2"/>
      <c r="S383" s="2"/>
      <c r="T383" s="2"/>
      <c r="U383" s="2"/>
      <c r="V383" s="5"/>
      <c r="W383" s="5"/>
      <c r="X383" s="5"/>
      <c r="Y383" s="6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6">
      <c r="A384" s="1">
        <v>379</v>
      </c>
      <c r="B384">
        <v>214157</v>
      </c>
      <c r="C384">
        <v>5</v>
      </c>
      <c r="D384" t="s">
        <v>12</v>
      </c>
      <c r="E384" t="s">
        <v>63</v>
      </c>
      <c r="F384">
        <v>484</v>
      </c>
      <c r="G384">
        <v>0.7846153846153846</v>
      </c>
      <c r="H384">
        <v>16455.225322907951</v>
      </c>
      <c r="I384">
        <v>1.709011137485809</v>
      </c>
      <c r="J384" s="2"/>
      <c r="K384" s="2" t="s">
        <v>124</v>
      </c>
      <c r="L384" s="2">
        <f t="shared" ref="L384" si="2488" xml:space="preserve"> L383 + (11*L382)</f>
        <v>516.55952380952385</v>
      </c>
      <c r="M384" s="2">
        <f t="shared" ref="M384" si="2489" xml:space="preserve"> M383 + (11*M382)</f>
        <v>0.84899866814164604</v>
      </c>
      <c r="N384" s="2">
        <f t="shared" ref="N384" si="2490" xml:space="preserve"> N383 + (11*N382)</f>
        <v>19290.102607779496</v>
      </c>
      <c r="O384" s="2">
        <f t="shared" ref="O384" si="2491" xml:space="preserve"> O383 + (11*O382)</f>
        <v>1.3786536375309653</v>
      </c>
      <c r="P384" s="2"/>
      <c r="Q384" s="2"/>
      <c r="R384" s="2"/>
      <c r="S384" s="2"/>
      <c r="T384" s="2"/>
      <c r="U384" s="2"/>
      <c r="V384" s="5"/>
      <c r="W384" s="5"/>
      <c r="X384" s="5"/>
      <c r="Y384" s="6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6">
      <c r="A385" s="1">
        <v>380</v>
      </c>
      <c r="B385">
        <v>214157</v>
      </c>
      <c r="C385">
        <v>4</v>
      </c>
      <c r="D385" t="s">
        <v>13</v>
      </c>
      <c r="E385" t="s">
        <v>63</v>
      </c>
      <c r="F385">
        <v>523</v>
      </c>
      <c r="G385">
        <v>0.79533678756476689</v>
      </c>
      <c r="H385">
        <v>17879.858260061759</v>
      </c>
      <c r="I385">
        <v>1.959178177321681</v>
      </c>
      <c r="J385" s="2"/>
      <c r="K385" s="2" t="s">
        <v>99</v>
      </c>
      <c r="L385" s="2">
        <f t="shared" ref="L385" si="2492" xml:space="preserve"> (L384 - F388) / F388</f>
        <v>0.36655958679768214</v>
      </c>
      <c r="M385" s="2">
        <f t="shared" ref="M385" si="2493" xml:space="preserve"> (M384 - G388) / G388</f>
        <v>0.1249982351700256</v>
      </c>
      <c r="N385" s="2">
        <f t="shared" ref="N385" si="2494" xml:space="preserve"> (N384 - H388) / H388</f>
        <v>0.25031003838882604</v>
      </c>
      <c r="O385" s="2">
        <f t="shared" ref="O385" si="2495" xml:space="preserve"> (O384 - I388) / I388</f>
        <v>-0.20291679134197615</v>
      </c>
      <c r="P385" s="2"/>
      <c r="Q385" s="2"/>
      <c r="R385" s="2"/>
      <c r="S385" s="2"/>
      <c r="T385" s="2"/>
      <c r="U385" s="2"/>
      <c r="V385" s="5"/>
      <c r="W385" s="5"/>
      <c r="X385" s="5"/>
      <c r="Y385" s="6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6">
      <c r="A386" s="1">
        <v>381</v>
      </c>
      <c r="B386">
        <v>214157</v>
      </c>
      <c r="C386">
        <v>3</v>
      </c>
      <c r="D386" t="s">
        <v>14</v>
      </c>
      <c r="E386" t="s">
        <v>63</v>
      </c>
      <c r="F386">
        <v>386</v>
      </c>
      <c r="G386">
        <v>0.78591549295774643</v>
      </c>
      <c r="H386">
        <v>17552.01730199001</v>
      </c>
      <c r="I386">
        <v>2.20833934352365</v>
      </c>
      <c r="J386" s="2"/>
      <c r="K386" s="2" t="s">
        <v>144</v>
      </c>
      <c r="L386" s="2">
        <f t="shared" ref="L386" si="2496">IF(L381&lt;=$L$1,1,0)</f>
        <v>1</v>
      </c>
      <c r="M386" s="2">
        <f t="shared" ref="M386" si="2497">IF(M381&lt;=$M$1,1,0)</f>
        <v>1</v>
      </c>
      <c r="N386" s="2">
        <f t="shared" ref="N386" si="2498">IF(N381&lt;=$N$1,1,0)</f>
        <v>0</v>
      </c>
      <c r="O386" s="2">
        <f t="shared" ref="O386" si="2499">IF(O381&lt;=$O$1,1,0)</f>
        <v>1</v>
      </c>
      <c r="P386" s="2"/>
      <c r="Q386" s="2"/>
      <c r="R386" s="2"/>
      <c r="S386" s="2"/>
      <c r="T386" s="2"/>
      <c r="U386" s="2"/>
      <c r="V386" s="5"/>
      <c r="W386" s="5"/>
      <c r="X386" s="5" t="s">
        <v>144</v>
      </c>
      <c r="Y386" s="5">
        <f t="shared" ref="Y386" ca="1" si="2500">IF(L381&lt;=$Y$1,1,0)</f>
        <v>0</v>
      </c>
      <c r="Z386" s="5">
        <f t="shared" ref="Z386" ca="1" si="2501">IF(M381&lt;=$Z$1,1,0)</f>
        <v>0</v>
      </c>
      <c r="AA386" s="5">
        <f t="shared" ref="AA386" ca="1" si="2502">IF(N381&lt;=$AA$1,1,0)</f>
        <v>0</v>
      </c>
      <c r="AB386" s="5">
        <f t="shared" ref="AB386" ca="1" si="2503">IF(O381&lt;=$AB$1,1,0)</f>
        <v>1</v>
      </c>
      <c r="AC386" s="5"/>
      <c r="AD386" s="5"/>
      <c r="AE386" s="5"/>
      <c r="AF386" s="5"/>
      <c r="AG386" s="5"/>
      <c r="AH386" s="5"/>
    </row>
    <row r="387" spans="1:34" ht="16">
      <c r="A387" s="1">
        <v>382</v>
      </c>
      <c r="B387">
        <v>214157</v>
      </c>
      <c r="C387">
        <v>2</v>
      </c>
      <c r="D387" t="s">
        <v>15</v>
      </c>
      <c r="E387" t="s">
        <v>63</v>
      </c>
      <c r="F387">
        <v>355</v>
      </c>
      <c r="G387">
        <v>0.78306878306878303</v>
      </c>
      <c r="H387">
        <v>15179.375239518969</v>
      </c>
      <c r="I387">
        <v>1.936234058942504</v>
      </c>
      <c r="J387" s="2"/>
      <c r="K387" s="2" t="s">
        <v>145</v>
      </c>
      <c r="L387" s="2">
        <f t="shared" ref="L387" si="2504">IF(L381&lt;=$L$2, 1, 0)</f>
        <v>1</v>
      </c>
      <c r="M387" s="2">
        <f t="shared" ref="M387" si="2505">IF(M381&lt;=$M$2, 1, 0)</f>
        <v>1</v>
      </c>
      <c r="N387" s="2">
        <f t="shared" ref="N387" si="2506">IF(N381&lt;=$N$2, 1, 0)</f>
        <v>0</v>
      </c>
      <c r="O387" s="2">
        <f t="shared" ref="O387" si="2507">IF(O381&lt;=$O$2, 1, 0)</f>
        <v>1</v>
      </c>
      <c r="P387" s="2"/>
      <c r="Q387" s="2" t="s">
        <v>148</v>
      </c>
      <c r="R387" s="2">
        <f t="shared" ref="R387" si="2508" xml:space="preserve"> L386+L387+L388</f>
        <v>2</v>
      </c>
      <c r="S387" s="2">
        <f t="shared" ref="S387" si="2509">M386+M387+M388</f>
        <v>3</v>
      </c>
      <c r="T387" s="2">
        <f t="shared" ref="T387" si="2510">N386+N387+N388</f>
        <v>0</v>
      </c>
      <c r="U387" s="2">
        <f t="shared" ref="U387" si="2511">O386+O387+O388</f>
        <v>3</v>
      </c>
      <c r="V387" s="5"/>
      <c r="W387" s="5"/>
      <c r="X387" s="5" t="s">
        <v>145</v>
      </c>
      <c r="Y387" s="5">
        <f t="shared" ref="Y387" ca="1" si="2512">IF(L381&lt;=$Y$2, 1, 0)</f>
        <v>0</v>
      </c>
      <c r="Z387" s="5">
        <f t="shared" ref="Z387" ca="1" si="2513">IF(M381&lt;=$Z$2, 1, 0)</f>
        <v>0</v>
      </c>
      <c r="AA387" s="5">
        <f t="shared" ref="AA387" ca="1" si="2514">IF(N381&lt;=$AA$2, 1, 0)</f>
        <v>0</v>
      </c>
      <c r="AB387" s="5">
        <f t="shared" ref="AB387" ca="1" si="2515">IF(O381&lt;=$AB$2, 1, 0)</f>
        <v>1</v>
      </c>
      <c r="AC387" s="5"/>
      <c r="AD387" s="5" t="s">
        <v>148</v>
      </c>
      <c r="AE387" s="5">
        <f t="shared" ref="AE387" ca="1" si="2516" xml:space="preserve"> Y386+Y387+Y388</f>
        <v>0</v>
      </c>
      <c r="AF387" s="5">
        <f t="shared" ref="AF387" ca="1" si="2517">Z386+Z387+Z388</f>
        <v>0</v>
      </c>
      <c r="AG387" s="5">
        <f t="shared" ref="AG387" ca="1" si="2518">AA386+AA387+AA388</f>
        <v>0</v>
      </c>
      <c r="AH387" s="5">
        <f t="shared" ref="AH387" ca="1" si="2519">AB386+AB387+AB388</f>
        <v>3</v>
      </c>
    </row>
    <row r="388" spans="1:34" ht="16">
      <c r="A388" s="1">
        <v>383</v>
      </c>
      <c r="B388">
        <v>214157</v>
      </c>
      <c r="C388">
        <v>1</v>
      </c>
      <c r="D388" t="s">
        <v>16</v>
      </c>
      <c r="E388" t="s">
        <v>63</v>
      </c>
      <c r="F388">
        <v>378</v>
      </c>
      <c r="G388">
        <v>0.75466666666666671</v>
      </c>
      <c r="H388">
        <v>15428.255405065051</v>
      </c>
      <c r="I388">
        <v>1.7296232345078231</v>
      </c>
      <c r="J388" s="2"/>
      <c r="K388" s="2" t="s">
        <v>146</v>
      </c>
      <c r="L388" s="2">
        <f t="shared" ref="L388" si="2520">IF(L385&lt;=$L$1, 1,0)</f>
        <v>0</v>
      </c>
      <c r="M388" s="2">
        <f t="shared" ref="M388" si="2521">IF(M385&lt;=$M$1, 1,0)</f>
        <v>1</v>
      </c>
      <c r="N388" s="2">
        <f t="shared" ref="N388" si="2522">IF(N385&lt;=$N$1, 1,0)</f>
        <v>0</v>
      </c>
      <c r="O388" s="2">
        <f t="shared" ref="O388" si="2523">IF(O385&lt;=$O$1, 1,0)</f>
        <v>1</v>
      </c>
      <c r="P388" s="2"/>
      <c r="Q388" s="2" t="s">
        <v>147</v>
      </c>
      <c r="R388" s="2"/>
      <c r="S388" s="2"/>
      <c r="T388" s="2"/>
      <c r="U388" s="2">
        <f t="shared" ref="U388" si="2524">R387+S387+T387+U387</f>
        <v>8</v>
      </c>
      <c r="V388" s="5"/>
      <c r="W388" s="5"/>
      <c r="X388" s="5" t="s">
        <v>146</v>
      </c>
      <c r="Y388" s="5">
        <f t="shared" ref="Y388" ca="1" si="2525">IF(L385&lt;=$Y$1, 1,0)</f>
        <v>0</v>
      </c>
      <c r="Z388" s="5">
        <f t="shared" ref="Z388" ca="1" si="2526">IF(M385&lt;=$Z$1, 1,0)</f>
        <v>0</v>
      </c>
      <c r="AA388" s="5">
        <f t="shared" ref="AA388" ca="1" si="2527">IF(N385&lt;=$AA$1, 1,0)</f>
        <v>0</v>
      </c>
      <c r="AB388" s="5">
        <f t="shared" ref="AB388" ca="1" si="2528">IF(O385&lt;=$AB$1, 1,0)</f>
        <v>1</v>
      </c>
      <c r="AC388" s="5"/>
      <c r="AD388" s="5" t="s">
        <v>147</v>
      </c>
      <c r="AE388" s="5"/>
      <c r="AF388" s="5"/>
      <c r="AG388" s="5"/>
      <c r="AH388" s="5">
        <f t="shared" ref="AH388" ca="1" si="2529">AE387+AF387+AG387+AH387</f>
        <v>3</v>
      </c>
    </row>
    <row r="389" spans="1:34" ht="16">
      <c r="A389" s="1">
        <v>384</v>
      </c>
      <c r="B389">
        <v>214166</v>
      </c>
      <c r="C389">
        <v>8</v>
      </c>
      <c r="D389" t="s">
        <v>8</v>
      </c>
      <c r="E389" t="s">
        <v>64</v>
      </c>
      <c r="F389">
        <v>246</v>
      </c>
      <c r="G389">
        <v>0.68461538461538463</v>
      </c>
      <c r="H389">
        <v>13478.843011006749</v>
      </c>
      <c r="I389">
        <v>1.598988903317329</v>
      </c>
      <c r="J389" s="2"/>
      <c r="K389" s="2" t="s">
        <v>97</v>
      </c>
      <c r="L389" s="3">
        <f t="shared" ref="L389" si="2530" xml:space="preserve"> (F389 - F396) / F396</f>
        <v>-0.35092348284960423</v>
      </c>
      <c r="M389" s="3">
        <f t="shared" ref="M389" si="2531" xml:space="preserve"> (G389 - G396) / G396</f>
        <v>3.9988256018790441E-2</v>
      </c>
      <c r="N389" s="3">
        <f t="shared" ref="N389" si="2532" xml:space="preserve"> (H389 - H396) / H396</f>
        <v>0.12839791708351561</v>
      </c>
      <c r="O389" s="3">
        <f t="shared" ref="O389" si="2533" xml:space="preserve"> (I389 - I396) / I396</f>
        <v>0.98056420002066014</v>
      </c>
      <c r="P389" s="2"/>
      <c r="Q389" s="2"/>
      <c r="R389" s="2"/>
      <c r="S389" s="2"/>
      <c r="T389" s="2"/>
      <c r="U389" s="2"/>
      <c r="V389" s="5"/>
      <c r="W389" s="5"/>
      <c r="X389" s="5"/>
      <c r="Y389" s="6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6">
      <c r="A390" s="1">
        <v>385</v>
      </c>
      <c r="B390">
        <v>214166</v>
      </c>
      <c r="C390">
        <v>7</v>
      </c>
      <c r="D390" t="s">
        <v>10</v>
      </c>
      <c r="E390" t="s">
        <v>64</v>
      </c>
      <c r="F390">
        <v>254</v>
      </c>
      <c r="G390">
        <v>0.71875</v>
      </c>
      <c r="H390">
        <v>12957.76664053525</v>
      </c>
      <c r="I390">
        <v>1.5487938039316449</v>
      </c>
      <c r="J390" s="2"/>
      <c r="K390" s="2" t="s">
        <v>96</v>
      </c>
      <c r="L390" s="2">
        <f t="shared" ref="L390" si="2534" xml:space="preserve"> SLOPE(F389:F396, $C389:$C396)</f>
        <v>-24.86904761904762</v>
      </c>
      <c r="M390" s="2">
        <f t="shared" ref="M390" si="2535" xml:space="preserve"> SLOPE(G389:G396, $C389:$C396)</f>
        <v>6.9285860524030008E-3</v>
      </c>
      <c r="N390" s="2">
        <f t="shared" ref="N390" si="2536" xml:space="preserve"> SLOPE(H389:H396, $C389:$C396)</f>
        <v>173.90205104451485</v>
      </c>
      <c r="O390" s="2">
        <f t="shared" ref="O390" si="2537" xml:space="preserve"> SLOPE(I389:I396, $C389:$C396)</f>
        <v>0.11391624581030528</v>
      </c>
      <c r="P390" s="2"/>
      <c r="Q390" s="2"/>
      <c r="R390" s="2"/>
      <c r="S390" s="2"/>
      <c r="T390" s="2"/>
      <c r="U390" s="2"/>
      <c r="V390" s="5"/>
      <c r="W390" s="5"/>
      <c r="X390" s="5"/>
      <c r="Y390" s="6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6">
      <c r="A391" s="1">
        <v>386</v>
      </c>
      <c r="B391">
        <v>214166</v>
      </c>
      <c r="C391">
        <v>6</v>
      </c>
      <c r="D391" t="s">
        <v>11</v>
      </c>
      <c r="E391" t="s">
        <v>64</v>
      </c>
      <c r="F391">
        <v>267</v>
      </c>
      <c r="G391">
        <v>0.58695652173913049</v>
      </c>
      <c r="H391">
        <v>12729.96690964807</v>
      </c>
      <c r="I391">
        <v>1.449396893490523</v>
      </c>
      <c r="J391" s="2"/>
      <c r="K391" s="2" t="s">
        <v>98</v>
      </c>
      <c r="L391" s="2">
        <f t="shared" ref="L391" si="2538" xml:space="preserve"> INTERCEPT(F389:F396,$C389:$C396)</f>
        <v>434.03571428571428</v>
      </c>
      <c r="M391" s="2">
        <f t="shared" ref="M391" si="2539" xml:space="preserve"> INTERCEPT(G389:G396,$C389:$C396)</f>
        <v>0.6265441298568486</v>
      </c>
      <c r="N391" s="2">
        <f t="shared" ref="N391" si="2540" xml:space="preserve"> INTERCEPT(H389:H396,$C389:$C396)</f>
        <v>12141.00439502991</v>
      </c>
      <c r="O391" s="2">
        <f t="shared" ref="O391" si="2541" xml:space="preserve"> INTERCEPT(I389:I396,$C389:$C396)</f>
        <v>0.72907369276318112</v>
      </c>
      <c r="P391" s="2"/>
      <c r="Q391" s="2"/>
      <c r="R391" s="2"/>
      <c r="S391" s="2"/>
      <c r="T391" s="2"/>
      <c r="U391" s="2"/>
      <c r="V391" s="5"/>
      <c r="W391" s="5"/>
      <c r="X391" s="5"/>
      <c r="Y391" s="6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6">
      <c r="A392" s="1">
        <v>387</v>
      </c>
      <c r="B392">
        <v>214166</v>
      </c>
      <c r="C392">
        <v>5</v>
      </c>
      <c r="D392" t="s">
        <v>12</v>
      </c>
      <c r="E392" t="s">
        <v>64</v>
      </c>
      <c r="F392">
        <v>275</v>
      </c>
      <c r="G392">
        <v>0.70059880239520955</v>
      </c>
      <c r="H392">
        <v>13739.645688241289</v>
      </c>
      <c r="I392">
        <v>1.229512642682641</v>
      </c>
      <c r="J392" s="2"/>
      <c r="K392" s="2" t="s">
        <v>124</v>
      </c>
      <c r="L392" s="2">
        <f t="shared" ref="L392" si="2542" xml:space="preserve"> L391 + (11*L390)</f>
        <v>160.47619047619042</v>
      </c>
      <c r="M392" s="2">
        <f t="shared" ref="M392" si="2543" xml:space="preserve"> M391 + (11*M390)</f>
        <v>0.70275857643328155</v>
      </c>
      <c r="N392" s="2">
        <f t="shared" ref="N392" si="2544" xml:space="preserve"> N391 + (11*N390)</f>
        <v>14053.926956519574</v>
      </c>
      <c r="O392" s="2">
        <f t="shared" ref="O392" si="2545" xml:space="preserve"> O391 + (11*O390)</f>
        <v>1.9821523966765393</v>
      </c>
      <c r="P392" s="2"/>
      <c r="Q392" s="2"/>
      <c r="R392" s="2"/>
      <c r="S392" s="2"/>
      <c r="T392" s="2"/>
      <c r="U392" s="2"/>
      <c r="V392" s="5"/>
      <c r="W392" s="5"/>
      <c r="X392" s="5"/>
      <c r="Y392" s="6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6">
      <c r="A393" s="1">
        <v>388</v>
      </c>
      <c r="B393">
        <v>214166</v>
      </c>
      <c r="C393">
        <v>4</v>
      </c>
      <c r="D393" t="s">
        <v>13</v>
      </c>
      <c r="E393" t="s">
        <v>64</v>
      </c>
      <c r="F393">
        <v>376</v>
      </c>
      <c r="G393">
        <v>0.64117647058823535</v>
      </c>
      <c r="H393">
        <v>13491.05761968365</v>
      </c>
      <c r="I393">
        <v>1.234028784665427</v>
      </c>
      <c r="J393" s="2"/>
      <c r="K393" s="2" t="s">
        <v>99</v>
      </c>
      <c r="L393" s="2">
        <f t="shared" ref="L393" si="2546" xml:space="preserve"> (L392 - F396) / F396</f>
        <v>-0.57657997235833658</v>
      </c>
      <c r="M393" s="2">
        <f t="shared" ref="M393" si="2547" xml:space="preserve"> (M392 - G396) / G396</f>
        <v>6.754928786429798E-2</v>
      </c>
      <c r="N393" s="2">
        <f t="shared" ref="N393" si="2548" xml:space="preserve"> (N392 - H396) / H396</f>
        <v>0.17654177674082699</v>
      </c>
      <c r="O393" s="2">
        <f t="shared" ref="O393" si="2549" xml:space="preserve"> (O392 - I396) / I396</f>
        <v>1.4551640525447782</v>
      </c>
      <c r="P393" s="2"/>
      <c r="Q393" s="2"/>
      <c r="R393" s="2"/>
      <c r="S393" s="2"/>
      <c r="T393" s="2"/>
      <c r="U393" s="2"/>
      <c r="V393" s="5"/>
      <c r="W393" s="5"/>
      <c r="X393" s="5"/>
      <c r="Y393" s="6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6">
      <c r="A394" s="1">
        <v>389</v>
      </c>
      <c r="B394">
        <v>214166</v>
      </c>
      <c r="C394">
        <v>3</v>
      </c>
      <c r="D394" t="s">
        <v>14</v>
      </c>
      <c r="E394" t="s">
        <v>64</v>
      </c>
      <c r="F394">
        <v>386</v>
      </c>
      <c r="G394">
        <v>0.67032967032967028</v>
      </c>
      <c r="H394">
        <v>12937.46253845637</v>
      </c>
      <c r="I394">
        <v>1.1336728933486679</v>
      </c>
      <c r="J394" s="2"/>
      <c r="K394" s="2" t="s">
        <v>144</v>
      </c>
      <c r="L394" s="2">
        <f t="shared" ref="L394" si="2550">IF(L389&lt;=$L$1,1,0)</f>
        <v>1</v>
      </c>
      <c r="M394" s="2">
        <f t="shared" ref="M394" si="2551">IF(M389&lt;=$M$1,1,0)</f>
        <v>1</v>
      </c>
      <c r="N394" s="2">
        <f t="shared" ref="N394" si="2552">IF(N389&lt;=$N$1,1,0)</f>
        <v>0</v>
      </c>
      <c r="O394" s="2">
        <f t="shared" ref="O394" si="2553">IF(O389&lt;=$O$1,1,0)</f>
        <v>0</v>
      </c>
      <c r="P394" s="2"/>
      <c r="Q394" s="2"/>
      <c r="R394" s="2"/>
      <c r="S394" s="2"/>
      <c r="T394" s="2"/>
      <c r="U394" s="2"/>
      <c r="V394" s="5"/>
      <c r="W394" s="5"/>
      <c r="X394" s="5" t="s">
        <v>144</v>
      </c>
      <c r="Y394" s="5">
        <f t="shared" ref="Y394" ca="1" si="2554">IF(L389&lt;=$Y$1,1,0)</f>
        <v>1</v>
      </c>
      <c r="Z394" s="5">
        <f t="shared" ref="Z394" ca="1" si="2555">IF(M389&lt;=$Z$1,1,0)</f>
        <v>0</v>
      </c>
      <c r="AA394" s="5">
        <f t="shared" ref="AA394" ca="1" si="2556">IF(N389&lt;=$AA$1,1,0)</f>
        <v>0</v>
      </c>
      <c r="AB394" s="5">
        <f t="shared" ref="AB394" ca="1" si="2557">IF(O389&lt;=$AB$1,1,0)</f>
        <v>0</v>
      </c>
      <c r="AC394" s="5"/>
      <c r="AD394" s="5"/>
      <c r="AE394" s="5"/>
      <c r="AF394" s="5"/>
      <c r="AG394" s="5"/>
      <c r="AH394" s="5"/>
    </row>
    <row r="395" spans="1:34" ht="16">
      <c r="A395" s="1">
        <v>390</v>
      </c>
      <c r="B395">
        <v>214166</v>
      </c>
      <c r="C395">
        <v>2</v>
      </c>
      <c r="D395" t="s">
        <v>15</v>
      </c>
      <c r="E395" t="s">
        <v>64</v>
      </c>
      <c r="F395">
        <v>394</v>
      </c>
      <c r="G395">
        <v>0.60106382978723405</v>
      </c>
      <c r="H395">
        <v>12108.65147888801</v>
      </c>
      <c r="I395">
        <v>0.93184036781238377</v>
      </c>
      <c r="J395" s="2"/>
      <c r="K395" s="2" t="s">
        <v>145</v>
      </c>
      <c r="L395" s="2">
        <f t="shared" ref="L395" si="2558">IF(L389&lt;=$L$2, 1, 0)</f>
        <v>1</v>
      </c>
      <c r="M395" s="2">
        <f t="shared" ref="M395" si="2559">IF(M389&lt;=$M$2, 1, 0)</f>
        <v>1</v>
      </c>
      <c r="N395" s="2">
        <f t="shared" ref="N395" si="2560">IF(N389&lt;=$N$2, 1, 0)</f>
        <v>0</v>
      </c>
      <c r="O395" s="2">
        <f t="shared" ref="O395" si="2561">IF(O389&lt;=$O$2, 1, 0)</f>
        <v>0</v>
      </c>
      <c r="P395" s="2"/>
      <c r="Q395" s="2" t="s">
        <v>148</v>
      </c>
      <c r="R395" s="2">
        <f t="shared" ref="R395" si="2562" xml:space="preserve"> L394+L395+L396</f>
        <v>3</v>
      </c>
      <c r="S395" s="2">
        <f t="shared" ref="S395" si="2563">M394+M395+M396</f>
        <v>3</v>
      </c>
      <c r="T395" s="2">
        <f t="shared" ref="T395" si="2564">N394+N395+N396</f>
        <v>0</v>
      </c>
      <c r="U395" s="2">
        <f t="shared" ref="U395" si="2565">O394+O395+O396</f>
        <v>0</v>
      </c>
      <c r="V395" s="5"/>
      <c r="W395" s="5"/>
      <c r="X395" s="5" t="s">
        <v>145</v>
      </c>
      <c r="Y395" s="5">
        <f t="shared" ref="Y395" ca="1" si="2566">IF(L389&lt;=$Y$2, 1, 0)</f>
        <v>1</v>
      </c>
      <c r="Z395" s="5">
        <f t="shared" ref="Z395" ca="1" si="2567">IF(M389&lt;=$Z$2, 1, 0)</f>
        <v>0</v>
      </c>
      <c r="AA395" s="5">
        <f t="shared" ref="AA395" ca="1" si="2568">IF(N389&lt;=$AA$2, 1, 0)</f>
        <v>0</v>
      </c>
      <c r="AB395" s="5">
        <f t="shared" ref="AB395" ca="1" si="2569">IF(O389&lt;=$AB$2, 1, 0)</f>
        <v>0</v>
      </c>
      <c r="AC395" s="5"/>
      <c r="AD395" s="5" t="s">
        <v>148</v>
      </c>
      <c r="AE395" s="5">
        <f t="shared" ref="AE395" ca="1" si="2570" xml:space="preserve"> Y394+Y395+Y396</f>
        <v>3</v>
      </c>
      <c r="AF395" s="5">
        <f t="shared" ref="AF395" ca="1" si="2571">Z394+Z395+Z396</f>
        <v>0</v>
      </c>
      <c r="AG395" s="5">
        <f t="shared" ref="AG395" ca="1" si="2572">AA394+AA395+AA396</f>
        <v>0</v>
      </c>
      <c r="AH395" s="5">
        <f t="shared" ref="AH395" ca="1" si="2573">AB394+AB395+AB396</f>
        <v>0</v>
      </c>
    </row>
    <row r="396" spans="1:34" ht="16">
      <c r="A396" s="1">
        <v>391</v>
      </c>
      <c r="B396">
        <v>214166</v>
      </c>
      <c r="C396">
        <v>1</v>
      </c>
      <c r="D396" t="s">
        <v>16</v>
      </c>
      <c r="E396" t="s">
        <v>64</v>
      </c>
      <c r="F396">
        <v>379</v>
      </c>
      <c r="G396">
        <v>0.65829145728643212</v>
      </c>
      <c r="H396">
        <v>11945.11511138242</v>
      </c>
      <c r="I396">
        <v>0.80734010202782081</v>
      </c>
      <c r="J396" s="2"/>
      <c r="K396" s="2" t="s">
        <v>146</v>
      </c>
      <c r="L396" s="2">
        <f t="shared" ref="L396" si="2574">IF(L393&lt;=$L$1, 1,0)</f>
        <v>1</v>
      </c>
      <c r="M396" s="2">
        <f t="shared" ref="M396" si="2575">IF(M393&lt;=$M$1, 1,0)</f>
        <v>1</v>
      </c>
      <c r="N396" s="2">
        <f t="shared" ref="N396" si="2576">IF(N393&lt;=$N$1, 1,0)</f>
        <v>0</v>
      </c>
      <c r="O396" s="2">
        <f t="shared" ref="O396" si="2577">IF(O393&lt;=$O$1, 1,0)</f>
        <v>0</v>
      </c>
      <c r="P396" s="2"/>
      <c r="Q396" s="2" t="s">
        <v>147</v>
      </c>
      <c r="R396" s="2"/>
      <c r="S396" s="2"/>
      <c r="T396" s="2"/>
      <c r="U396" s="2">
        <f t="shared" ref="U396" si="2578">R395+S395+T395+U395</f>
        <v>6</v>
      </c>
      <c r="V396" s="5"/>
      <c r="W396" s="5"/>
      <c r="X396" s="5" t="s">
        <v>146</v>
      </c>
      <c r="Y396" s="5">
        <f t="shared" ref="Y396" ca="1" si="2579">IF(L393&lt;=$Y$1, 1,0)</f>
        <v>1</v>
      </c>
      <c r="Z396" s="5">
        <f t="shared" ref="Z396" ca="1" si="2580">IF(M393&lt;=$Z$1, 1,0)</f>
        <v>0</v>
      </c>
      <c r="AA396" s="5">
        <f t="shared" ref="AA396" ca="1" si="2581">IF(N393&lt;=$AA$1, 1,0)</f>
        <v>0</v>
      </c>
      <c r="AB396" s="5">
        <f t="shared" ref="AB396" ca="1" si="2582">IF(O393&lt;=$AB$1, 1,0)</f>
        <v>0</v>
      </c>
      <c r="AC396" s="5"/>
      <c r="AD396" s="5" t="s">
        <v>147</v>
      </c>
      <c r="AE396" s="5"/>
      <c r="AF396" s="5"/>
      <c r="AG396" s="5"/>
      <c r="AH396" s="5">
        <f t="shared" ref="AH396" ca="1" si="2583">AE395+AF395+AG395+AH395</f>
        <v>3</v>
      </c>
    </row>
    <row r="397" spans="1:34" ht="16">
      <c r="A397" s="1">
        <v>392</v>
      </c>
      <c r="B397">
        <v>214175</v>
      </c>
      <c r="C397">
        <v>8</v>
      </c>
      <c r="D397" t="s">
        <v>8</v>
      </c>
      <c r="E397" t="s">
        <v>65</v>
      </c>
      <c r="F397">
        <v>538</v>
      </c>
      <c r="G397">
        <v>0.89598540145985406</v>
      </c>
      <c r="H397">
        <v>23464.750217742501</v>
      </c>
      <c r="I397">
        <v>2.742154158587768</v>
      </c>
      <c r="J397" s="2"/>
      <c r="K397" s="2" t="s">
        <v>97</v>
      </c>
      <c r="L397" s="3">
        <f t="shared" ref="L397" si="2584" xml:space="preserve"> (F397 - F404) / F404</f>
        <v>-7.4010327022375214E-2</v>
      </c>
      <c r="M397" s="3">
        <f t="shared" ref="M397" si="2585" xml:space="preserve"> (G397 - G404) / G404</f>
        <v>-4.3408639026408125E-2</v>
      </c>
      <c r="N397" s="3">
        <f t="shared" ref="N397" si="2586" xml:space="preserve"> (H397 - H404) / H404</f>
        <v>-1.9200957569386338E-2</v>
      </c>
      <c r="O397" s="3">
        <f t="shared" ref="O397" si="2587" xml:space="preserve"> (I397 - I404) / I404</f>
        <v>0.59049832857873918</v>
      </c>
      <c r="P397" s="2"/>
      <c r="Q397" s="2"/>
      <c r="R397" s="2"/>
      <c r="S397" s="2"/>
      <c r="T397" s="2"/>
      <c r="U397" s="2"/>
      <c r="V397" s="5"/>
      <c r="W397" s="5"/>
      <c r="X397" s="5"/>
      <c r="Y397" s="6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6">
      <c r="A398" s="1">
        <v>393</v>
      </c>
      <c r="B398">
        <v>214175</v>
      </c>
      <c r="C398">
        <v>7</v>
      </c>
      <c r="D398" t="s">
        <v>10</v>
      </c>
      <c r="E398" t="s">
        <v>65</v>
      </c>
      <c r="F398">
        <v>548</v>
      </c>
      <c r="G398">
        <v>0.87943262411347523</v>
      </c>
      <c r="H398">
        <v>22452.900786105361</v>
      </c>
      <c r="I398">
        <v>2.77872279547588</v>
      </c>
      <c r="J398" s="2"/>
      <c r="K398" s="2" t="s">
        <v>96</v>
      </c>
      <c r="L398" s="2">
        <f t="shared" ref="L398" si="2588" xml:space="preserve"> SLOPE(F397:F404, $C397:$C404)</f>
        <v>-6.1904761904761907</v>
      </c>
      <c r="M398" s="2">
        <f t="shared" ref="M398" si="2589" xml:space="preserve"> SLOPE(G397:G404, $C397:$C404)</f>
        <v>-5.496366908941056E-3</v>
      </c>
      <c r="N398" s="2">
        <f t="shared" ref="N398" si="2590" xml:space="preserve"> SLOPE(H397:H404, $C397:$C404)</f>
        <v>-11.825026896420933</v>
      </c>
      <c r="O398" s="2">
        <f t="shared" ref="O398" si="2591" xml:space="preserve"> SLOPE(I397:I404, $C397:$C404)</f>
        <v>0.11059016719720823</v>
      </c>
      <c r="P398" s="2"/>
      <c r="Q398" s="2"/>
      <c r="R398" s="2"/>
      <c r="S398" s="2"/>
      <c r="T398" s="2"/>
      <c r="U398" s="2"/>
      <c r="V398" s="5"/>
      <c r="W398" s="5"/>
      <c r="X398" s="5"/>
      <c r="Y398" s="6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6">
      <c r="A399" s="1">
        <v>394</v>
      </c>
      <c r="B399">
        <v>214175</v>
      </c>
      <c r="C399">
        <v>6</v>
      </c>
      <c r="D399" t="s">
        <v>11</v>
      </c>
      <c r="E399" t="s">
        <v>65</v>
      </c>
      <c r="F399">
        <v>564</v>
      </c>
      <c r="G399">
        <v>0.90893760539629009</v>
      </c>
      <c r="H399">
        <v>25787.349805756159</v>
      </c>
      <c r="I399">
        <v>2.6843919690741158</v>
      </c>
      <c r="J399" s="2"/>
      <c r="K399" s="2" t="s">
        <v>98</v>
      </c>
      <c r="L399" s="2">
        <f t="shared" ref="L399" si="2592" xml:space="preserve"> INTERCEPT(F397:F404,$C397:$C404)</f>
        <v>599.60714285714289</v>
      </c>
      <c r="M399" s="2">
        <f t="shared" ref="M399" si="2593" xml:space="preserve"> INTERCEPT(G397:G404,$C397:$C404)</f>
        <v>0.93399908915948748</v>
      </c>
      <c r="N399" s="2">
        <f t="shared" ref="N399" si="2594" xml:space="preserve"> INTERCEPT(H397:H404,$C397:$C404)</f>
        <v>24295.753256694228</v>
      </c>
      <c r="O399" s="2">
        <f t="shared" ref="O399" si="2595" xml:space="preserve"> INTERCEPT(I397:I404,$C397:$C404)</f>
        <v>2.0327225005976168</v>
      </c>
      <c r="P399" s="2"/>
      <c r="Q399" s="2"/>
      <c r="R399" s="2"/>
      <c r="S399" s="2"/>
      <c r="T399" s="2"/>
      <c r="U399" s="2"/>
      <c r="V399" s="5"/>
      <c r="W399" s="5"/>
      <c r="X399" s="5"/>
      <c r="Y399" s="6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6">
      <c r="A400" s="1">
        <v>395</v>
      </c>
      <c r="B400">
        <v>214175</v>
      </c>
      <c r="C400">
        <v>5</v>
      </c>
      <c r="D400" t="s">
        <v>12</v>
      </c>
      <c r="E400" t="s">
        <v>65</v>
      </c>
      <c r="F400">
        <v>593</v>
      </c>
      <c r="G400">
        <v>0.90206185567010311</v>
      </c>
      <c r="H400">
        <v>26204.434655500922</v>
      </c>
      <c r="I400">
        <v>2.5309416682824488</v>
      </c>
      <c r="J400" s="2"/>
      <c r="K400" s="2" t="s">
        <v>125</v>
      </c>
      <c r="L400" s="2">
        <f t="shared" ref="L400" si="2596" xml:space="preserve"> L399 + (11*L398)</f>
        <v>531.51190476190482</v>
      </c>
      <c r="M400" s="2">
        <f t="shared" ref="M400" si="2597" xml:space="preserve"> M399 + (11*M398)</f>
        <v>0.87353905316113589</v>
      </c>
      <c r="N400" s="2">
        <f t="shared" ref="N400" si="2598" xml:space="preserve"> N399 + (11*N398)</f>
        <v>24165.677960833596</v>
      </c>
      <c r="O400" s="2">
        <f t="shared" ref="O400" si="2599" xml:space="preserve"> O399 + (11*O398)</f>
        <v>3.2492143397669073</v>
      </c>
      <c r="P400" s="2"/>
      <c r="Q400" s="2"/>
      <c r="R400" s="2"/>
      <c r="S400" s="2"/>
      <c r="T400" s="2"/>
      <c r="U400" s="2"/>
      <c r="V400" s="5"/>
      <c r="W400" s="5"/>
      <c r="X400" s="5"/>
      <c r="Y400" s="6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6">
      <c r="A401" s="1">
        <v>396</v>
      </c>
      <c r="B401">
        <v>214175</v>
      </c>
      <c r="C401">
        <v>4</v>
      </c>
      <c r="D401" t="s">
        <v>13</v>
      </c>
      <c r="E401" t="s">
        <v>65</v>
      </c>
      <c r="F401">
        <v>582</v>
      </c>
      <c r="G401">
        <v>0.93208828522920206</v>
      </c>
      <c r="H401">
        <v>24909.5343164519</v>
      </c>
      <c r="I401">
        <v>2.7306539635078151</v>
      </c>
      <c r="J401" s="2"/>
      <c r="K401" s="2" t="s">
        <v>99</v>
      </c>
      <c r="L401" s="2">
        <f t="shared" ref="L401" si="2600" xml:space="preserve"> (L400 - F404) / F404</f>
        <v>-8.5177444471764521E-2</v>
      </c>
      <c r="M401" s="2">
        <f t="shared" ref="M401" si="2601" xml:space="preserve"> (M400 - G404) / G404</f>
        <v>-6.7373296076593508E-2</v>
      </c>
      <c r="N401" s="2">
        <f t="shared" ref="N401" si="2602" xml:space="preserve"> (N400 - H404) / H404</f>
        <v>1.0097000127047109E-2</v>
      </c>
      <c r="O401" s="2">
        <f t="shared" ref="O401" si="2603" xml:space="preserve"> (O400 - I404) / I404</f>
        <v>0.88460227898158483</v>
      </c>
      <c r="P401" s="2"/>
      <c r="Q401" s="2"/>
      <c r="R401" s="2"/>
      <c r="S401" s="2"/>
      <c r="T401" s="2"/>
      <c r="U401" s="2"/>
      <c r="V401" s="5"/>
      <c r="W401" s="5"/>
      <c r="X401" s="5"/>
      <c r="Y401" s="6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6">
      <c r="A402" s="1">
        <v>397</v>
      </c>
      <c r="B402">
        <v>214175</v>
      </c>
      <c r="C402">
        <v>3</v>
      </c>
      <c r="D402" t="s">
        <v>14</v>
      </c>
      <c r="E402" t="s">
        <v>65</v>
      </c>
      <c r="F402">
        <v>589</v>
      </c>
      <c r="G402">
        <v>0.91191709844559588</v>
      </c>
      <c r="H402">
        <v>23643.500681101319</v>
      </c>
      <c r="I402">
        <v>2.8381972492000189</v>
      </c>
      <c r="J402" s="2"/>
      <c r="K402" s="2" t="s">
        <v>144</v>
      </c>
      <c r="L402" s="2">
        <f t="shared" ref="L402" si="2604">IF(L397&lt;=$L$1,1,0)</f>
        <v>1</v>
      </c>
      <c r="M402" s="2">
        <f t="shared" ref="M402" si="2605">IF(M397&lt;=$M$1,1,0)</f>
        <v>1</v>
      </c>
      <c r="N402" s="2">
        <f t="shared" ref="N402" si="2606">IF(N397&lt;=$N$1,1,0)</f>
        <v>0</v>
      </c>
      <c r="O402" s="2">
        <f t="shared" ref="O402" si="2607">IF(O397&lt;=$O$1,1,0)</f>
        <v>0</v>
      </c>
      <c r="P402" s="2"/>
      <c r="Q402" s="2"/>
      <c r="R402" s="2"/>
      <c r="S402" s="2"/>
      <c r="T402" s="2"/>
      <c r="U402" s="2"/>
      <c r="V402" s="5"/>
      <c r="W402" s="5"/>
      <c r="X402" s="5" t="s">
        <v>144</v>
      </c>
      <c r="Y402" s="5">
        <f t="shared" ref="Y402" ca="1" si="2608">IF(L397&lt;=$Y$1,1,0)</f>
        <v>0</v>
      </c>
      <c r="Z402" s="5">
        <f t="shared" ref="Z402" ca="1" si="2609">IF(M397&lt;=$Z$1,1,0)</f>
        <v>1</v>
      </c>
      <c r="AA402" s="5">
        <f t="shared" ref="AA402" ca="1" si="2610">IF(N397&lt;=$AA$1,1,0)</f>
        <v>1</v>
      </c>
      <c r="AB402" s="5">
        <f t="shared" ref="AB402" ca="1" si="2611">IF(O397&lt;=$AB$1,1,0)</f>
        <v>0</v>
      </c>
      <c r="AC402" s="5"/>
      <c r="AD402" s="5"/>
      <c r="AE402" s="5"/>
      <c r="AF402" s="5"/>
      <c r="AG402" s="5"/>
      <c r="AH402" s="5"/>
    </row>
    <row r="403" spans="1:34" ht="16">
      <c r="A403" s="1">
        <v>398</v>
      </c>
      <c r="B403">
        <v>214175</v>
      </c>
      <c r="C403">
        <v>2</v>
      </c>
      <c r="D403" t="s">
        <v>15</v>
      </c>
      <c r="E403" t="s">
        <v>65</v>
      </c>
      <c r="F403">
        <v>579</v>
      </c>
      <c r="G403">
        <v>0.90705679862306365</v>
      </c>
      <c r="H403">
        <v>23553.738465667211</v>
      </c>
      <c r="I403">
        <v>2.2138793154707601</v>
      </c>
      <c r="J403" s="2"/>
      <c r="K403" s="2" t="s">
        <v>145</v>
      </c>
      <c r="L403" s="2">
        <f t="shared" ref="L403" si="2612">IF(L397&lt;=$L$2, 1, 0)</f>
        <v>1</v>
      </c>
      <c r="M403" s="2">
        <f t="shared" ref="M403" si="2613">IF(M397&lt;=$M$2, 1, 0)</f>
        <v>1</v>
      </c>
      <c r="N403" s="2">
        <f t="shared" ref="N403" si="2614">IF(N397&lt;=$N$2, 1, 0)</f>
        <v>0</v>
      </c>
      <c r="O403" s="2">
        <f t="shared" ref="O403" si="2615">IF(O397&lt;=$O$2, 1, 0)</f>
        <v>0</v>
      </c>
      <c r="P403" s="2"/>
      <c r="Q403" s="2" t="s">
        <v>148</v>
      </c>
      <c r="R403" s="2">
        <f t="shared" ref="R403" si="2616" xml:space="preserve"> L402+L403+L404</f>
        <v>3</v>
      </c>
      <c r="S403" s="2">
        <f t="shared" ref="S403" si="2617">M402+M403+M404</f>
        <v>3</v>
      </c>
      <c r="T403" s="2">
        <f t="shared" ref="T403" si="2618">N402+N403+N404</f>
        <v>0</v>
      </c>
      <c r="U403" s="2">
        <f t="shared" ref="U403" si="2619">O402+O403+O404</f>
        <v>0</v>
      </c>
      <c r="V403" s="5"/>
      <c r="W403" s="5"/>
      <c r="X403" s="5" t="s">
        <v>145</v>
      </c>
      <c r="Y403" s="5">
        <f t="shared" ref="Y403" ca="1" si="2620">IF(L397&lt;=$Y$2, 1, 0)</f>
        <v>0</v>
      </c>
      <c r="Z403" s="5">
        <f t="shared" ref="Z403" ca="1" si="2621">IF(M397&lt;=$Z$2, 1, 0)</f>
        <v>0</v>
      </c>
      <c r="AA403" s="5">
        <f t="shared" ref="AA403" ca="1" si="2622">IF(N397&lt;=$AA$2, 1, 0)</f>
        <v>0</v>
      </c>
      <c r="AB403" s="5">
        <f t="shared" ref="AB403" ca="1" si="2623">IF(O397&lt;=$AB$2, 1, 0)</f>
        <v>0</v>
      </c>
      <c r="AC403" s="5"/>
      <c r="AD403" s="5" t="s">
        <v>148</v>
      </c>
      <c r="AE403" s="5">
        <f t="shared" ref="AE403" ca="1" si="2624" xml:space="preserve"> Y402+Y403+Y404</f>
        <v>0</v>
      </c>
      <c r="AF403" s="5">
        <f t="shared" ref="AF403" ca="1" si="2625">Z402+Z403+Z404</f>
        <v>2</v>
      </c>
      <c r="AG403" s="5">
        <f t="shared" ref="AG403" ca="1" si="2626">AA402+AA403+AA404</f>
        <v>1</v>
      </c>
      <c r="AH403" s="5">
        <f t="shared" ref="AH403" ca="1" si="2627">AB402+AB403+AB404</f>
        <v>0</v>
      </c>
    </row>
    <row r="404" spans="1:34" ht="16">
      <c r="A404" s="1">
        <v>399</v>
      </c>
      <c r="B404">
        <v>214175</v>
      </c>
      <c r="C404">
        <v>1</v>
      </c>
      <c r="D404" t="s">
        <v>16</v>
      </c>
      <c r="E404" t="s">
        <v>65</v>
      </c>
      <c r="F404">
        <v>581</v>
      </c>
      <c r="G404">
        <v>0.93664383561643838</v>
      </c>
      <c r="H404">
        <v>23924.116156957309</v>
      </c>
      <c r="I404">
        <v>1.72408490428163</v>
      </c>
      <c r="J404" s="2"/>
      <c r="K404" s="2" t="s">
        <v>146</v>
      </c>
      <c r="L404" s="2">
        <f t="shared" ref="L404" si="2628">IF(L401&lt;=$L$1, 1,0)</f>
        <v>1</v>
      </c>
      <c r="M404" s="2">
        <f t="shared" ref="M404" si="2629">IF(M401&lt;=$M$1, 1,0)</f>
        <v>1</v>
      </c>
      <c r="N404" s="2">
        <f t="shared" ref="N404" si="2630">IF(N401&lt;=$N$1, 1,0)</f>
        <v>0</v>
      </c>
      <c r="O404" s="2">
        <f t="shared" ref="O404" si="2631">IF(O401&lt;=$O$1, 1,0)</f>
        <v>0</v>
      </c>
      <c r="P404" s="2"/>
      <c r="Q404" s="2" t="s">
        <v>147</v>
      </c>
      <c r="R404" s="2"/>
      <c r="S404" s="2"/>
      <c r="T404" s="2"/>
      <c r="U404" s="2">
        <f t="shared" ref="U404" si="2632">R403+S403+T403+U403</f>
        <v>6</v>
      </c>
      <c r="V404" s="5"/>
      <c r="W404" s="5"/>
      <c r="X404" s="5" t="s">
        <v>146</v>
      </c>
      <c r="Y404" s="5">
        <f t="shared" ref="Y404" ca="1" si="2633">IF(L401&lt;=$Y$1, 1,0)</f>
        <v>0</v>
      </c>
      <c r="Z404" s="5">
        <f t="shared" ref="Z404" ca="1" si="2634">IF(M401&lt;=$Z$1, 1,0)</f>
        <v>1</v>
      </c>
      <c r="AA404" s="5">
        <f t="shared" ref="AA404" ca="1" si="2635">IF(N401&lt;=$AA$1, 1,0)</f>
        <v>0</v>
      </c>
      <c r="AB404" s="5">
        <f t="shared" ref="AB404" ca="1" si="2636">IF(O401&lt;=$AB$1, 1,0)</f>
        <v>0</v>
      </c>
      <c r="AC404" s="5"/>
      <c r="AD404" s="5" t="s">
        <v>147</v>
      </c>
      <c r="AE404" s="5"/>
      <c r="AF404" s="5"/>
      <c r="AG404" s="5"/>
      <c r="AH404" s="5">
        <f t="shared" ref="AH404" ca="1" si="2637">AE403+AF403+AG403+AH403</f>
        <v>3</v>
      </c>
    </row>
    <row r="405" spans="1:34" ht="16">
      <c r="A405" s="1">
        <v>400</v>
      </c>
      <c r="B405">
        <v>214272</v>
      </c>
      <c r="C405">
        <v>8</v>
      </c>
      <c r="D405" t="s">
        <v>8</v>
      </c>
      <c r="E405" t="s">
        <v>66</v>
      </c>
      <c r="F405">
        <v>418</v>
      </c>
      <c r="G405">
        <v>0.75534441805225649</v>
      </c>
      <c r="H405">
        <v>15742.38609446897</v>
      </c>
      <c r="I405">
        <v>0.65173889720164269</v>
      </c>
      <c r="J405" s="2"/>
      <c r="K405" s="2" t="s">
        <v>97</v>
      </c>
      <c r="L405" s="3">
        <f t="shared" ref="L405" si="2638" xml:space="preserve"> (F405 - F412) / F412</f>
        <v>-0.27177700348432055</v>
      </c>
      <c r="M405" s="3">
        <f t="shared" ref="M405" si="2639" xml:space="preserve"> (G405 - G412) / G412</f>
        <v>1.9625680160374647E-2</v>
      </c>
      <c r="N405" s="3">
        <f t="shared" ref="N405" si="2640" xml:space="preserve"> (H405 - H412) / H412</f>
        <v>0.11593739021943418</v>
      </c>
      <c r="O405" s="3">
        <f t="shared" ref="O405" si="2641" xml:space="preserve"> (I405 - I412) / I412</f>
        <v>0.4366450743518307</v>
      </c>
      <c r="P405" s="2"/>
      <c r="Q405" s="2"/>
      <c r="R405" s="2"/>
      <c r="S405" s="2"/>
      <c r="T405" s="2"/>
      <c r="U405" s="2"/>
      <c r="V405" s="5"/>
      <c r="W405" s="5"/>
      <c r="X405" s="5"/>
      <c r="Y405" s="6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6">
      <c r="A406" s="1">
        <v>401</v>
      </c>
      <c r="B406">
        <v>214272</v>
      </c>
      <c r="C406">
        <v>7</v>
      </c>
      <c r="D406" t="s">
        <v>10</v>
      </c>
      <c r="E406" t="s">
        <v>66</v>
      </c>
      <c r="F406">
        <v>421</v>
      </c>
      <c r="G406">
        <v>0.7055555555555556</v>
      </c>
      <c r="H406">
        <v>13594.37695404751</v>
      </c>
      <c r="I406">
        <v>0.64855095792759865</v>
      </c>
      <c r="J406" s="2"/>
      <c r="K406" s="2" t="s">
        <v>96</v>
      </c>
      <c r="L406" s="2">
        <f t="shared" ref="L406" si="2642" xml:space="preserve"> SLOPE(F405:F412, $C405:$C412)</f>
        <v>-20.19047619047619</v>
      </c>
      <c r="M406" s="2">
        <f t="shared" ref="M406" si="2643" xml:space="preserve"> SLOPE(G405:G412, $C405:$C412)</f>
        <v>5.3233539120848845E-3</v>
      </c>
      <c r="N406" s="2">
        <f t="shared" ref="N406" si="2644" xml:space="preserve"> SLOPE(H405:H412, $C405:$C412)</f>
        <v>153.51548596621686</v>
      </c>
      <c r="O406" s="2">
        <f t="shared" ref="O406" si="2645" xml:space="preserve"> SLOPE(I405:I412, $C405:$C412)</f>
        <v>2.9105024714530761E-2</v>
      </c>
      <c r="P406" s="2"/>
      <c r="Q406" s="2"/>
      <c r="R406" s="2"/>
      <c r="S406" s="2"/>
      <c r="T406" s="2"/>
      <c r="U406" s="2"/>
      <c r="V406" s="5"/>
      <c r="W406" s="5"/>
      <c r="X406" s="5"/>
      <c r="Y406" s="6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6">
      <c r="A407" s="1">
        <v>402</v>
      </c>
      <c r="B407">
        <v>214272</v>
      </c>
      <c r="C407">
        <v>6</v>
      </c>
      <c r="D407" t="s">
        <v>11</v>
      </c>
      <c r="E407" t="s">
        <v>66</v>
      </c>
      <c r="F407">
        <v>360</v>
      </c>
      <c r="G407">
        <v>0.77333333333333332</v>
      </c>
      <c r="H407">
        <v>13515.44780498213</v>
      </c>
      <c r="I407">
        <v>0.5856164213347661</v>
      </c>
      <c r="J407" s="2"/>
      <c r="K407" s="2" t="s">
        <v>98</v>
      </c>
      <c r="L407" s="2">
        <f t="shared" ref="L407" si="2646" xml:space="preserve"> INTERCEPT(F405:F412,$C405:$C412)</f>
        <v>524.35714285714289</v>
      </c>
      <c r="M407" s="2">
        <f t="shared" ref="M407" si="2647" xml:space="preserve"> INTERCEPT(G405:G412,$C405:$C412)</f>
        <v>0.69532994686902549</v>
      </c>
      <c r="N407" s="2">
        <f t="shared" ref="N407" si="2648" xml:space="preserve"> INTERCEPT(H405:H412,$C405:$C412)</f>
        <v>13171.571223073999</v>
      </c>
      <c r="O407" s="2">
        <f t="shared" ref="O407" si="2649" xml:space="preserve"> INTERCEPT(I405:I412,$C405:$C412)</f>
        <v>0.41409954703160201</v>
      </c>
      <c r="P407" s="2"/>
      <c r="Q407" s="2"/>
      <c r="R407" s="2"/>
      <c r="S407" s="2"/>
      <c r="T407" s="2"/>
      <c r="U407" s="2"/>
      <c r="V407" s="5"/>
      <c r="W407" s="5"/>
      <c r="X407" s="5"/>
      <c r="Y407" s="6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6">
      <c r="A408" s="1">
        <v>403</v>
      </c>
      <c r="B408">
        <v>214272</v>
      </c>
      <c r="C408">
        <v>5</v>
      </c>
      <c r="D408" t="s">
        <v>12</v>
      </c>
      <c r="E408" t="s">
        <v>66</v>
      </c>
      <c r="F408">
        <v>375</v>
      </c>
      <c r="G408">
        <v>0.6875</v>
      </c>
      <c r="H408">
        <v>13598.595274610479</v>
      </c>
      <c r="I408">
        <v>0.50818303961702682</v>
      </c>
      <c r="J408" s="2"/>
      <c r="K408" s="2" t="s">
        <v>125</v>
      </c>
      <c r="L408" s="2">
        <f t="shared" ref="L408" si="2650" xml:space="preserve"> L407 + (11*L406)</f>
        <v>302.26190476190482</v>
      </c>
      <c r="M408" s="2">
        <f t="shared" ref="M408" si="2651" xml:space="preserve"> M407 + (11*M406)</f>
        <v>0.75388683990195926</v>
      </c>
      <c r="N408" s="2">
        <f t="shared" ref="N408" si="2652" xml:space="preserve"> N407 + (11*N406)</f>
        <v>14860.241568702384</v>
      </c>
      <c r="O408" s="2">
        <f t="shared" ref="O408" si="2653" xml:space="preserve"> O407 + (11*O406)</f>
        <v>0.7342548188914404</v>
      </c>
      <c r="P408" s="2"/>
      <c r="Q408" s="2"/>
      <c r="R408" s="2"/>
      <c r="S408" s="2"/>
      <c r="T408" s="2"/>
      <c r="U408" s="2"/>
      <c r="V408" s="5"/>
      <c r="W408" s="5"/>
      <c r="X408" s="5"/>
      <c r="Y408" s="6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6">
      <c r="A409" s="1">
        <v>404</v>
      </c>
      <c r="B409">
        <v>214272</v>
      </c>
      <c r="C409">
        <v>4</v>
      </c>
      <c r="D409" t="s">
        <v>13</v>
      </c>
      <c r="E409" t="s">
        <v>66</v>
      </c>
      <c r="F409">
        <v>401</v>
      </c>
      <c r="G409">
        <v>0.70120481927710843</v>
      </c>
      <c r="H409">
        <v>13286.660423138999</v>
      </c>
      <c r="I409">
        <v>0.52033356980626533</v>
      </c>
      <c r="J409" s="2"/>
      <c r="K409" s="2" t="s">
        <v>99</v>
      </c>
      <c r="L409" s="2">
        <f t="shared" ref="L409" si="2654" xml:space="preserve"> (L408 - F412) / F412</f>
        <v>-0.47341131574581041</v>
      </c>
      <c r="M409" s="2">
        <f t="shared" ref="M409" si="2655" xml:space="preserve"> (M408 - G412) / G412</f>
        <v>1.7658121948034882E-2</v>
      </c>
      <c r="N409" s="2">
        <f t="shared" ref="N409" si="2656" xml:space="preserve"> (N408 - H412) / H412</f>
        <v>5.3404426412492892E-2</v>
      </c>
      <c r="O409" s="2">
        <f t="shared" ref="O409" si="2657" xml:space="preserve"> (O408 - I412) / I412</f>
        <v>0.6185370758270351</v>
      </c>
      <c r="P409" s="2"/>
      <c r="Q409" s="2"/>
      <c r="R409" s="2"/>
      <c r="S409" s="2"/>
      <c r="T409" s="2"/>
      <c r="U409" s="2"/>
      <c r="V409" s="5"/>
      <c r="W409" s="5"/>
      <c r="X409" s="5"/>
      <c r="Y409" s="6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6">
      <c r="A410" s="1">
        <v>405</v>
      </c>
      <c r="B410">
        <v>214272</v>
      </c>
      <c r="C410">
        <v>3</v>
      </c>
      <c r="D410" t="s">
        <v>14</v>
      </c>
      <c r="E410" t="s">
        <v>66</v>
      </c>
      <c r="F410">
        <v>416</v>
      </c>
      <c r="G410">
        <v>0.73199999999999998</v>
      </c>
      <c r="H410">
        <v>13945.241534833551</v>
      </c>
      <c r="I410">
        <v>0.51663746863945914</v>
      </c>
      <c r="J410" s="2"/>
      <c r="K410" s="2" t="s">
        <v>144</v>
      </c>
      <c r="L410" s="2">
        <f t="shared" ref="L410" si="2658">IF(L405&lt;=$L$1,1,0)</f>
        <v>1</v>
      </c>
      <c r="M410" s="2">
        <f t="shared" ref="M410" si="2659">IF(M405&lt;=$M$1,1,0)</f>
        <v>1</v>
      </c>
      <c r="N410" s="2">
        <f t="shared" ref="N410" si="2660">IF(N405&lt;=$N$1,1,0)</f>
        <v>0</v>
      </c>
      <c r="O410" s="2">
        <f t="shared" ref="O410" si="2661">IF(O405&lt;=$O$1,1,0)</f>
        <v>0</v>
      </c>
      <c r="P410" s="2"/>
      <c r="Q410" s="2"/>
      <c r="R410" s="2"/>
      <c r="S410" s="2"/>
      <c r="T410" s="2"/>
      <c r="U410" s="2"/>
      <c r="V410" s="5"/>
      <c r="W410" s="5"/>
      <c r="X410" s="5" t="s">
        <v>144</v>
      </c>
      <c r="Y410" s="5">
        <f t="shared" ref="Y410" ca="1" si="2662">IF(L405&lt;=$Y$1,1,0)</f>
        <v>1</v>
      </c>
      <c r="Z410" s="5">
        <f t="shared" ref="Z410" ca="1" si="2663">IF(M405&lt;=$Z$1,1,0)</f>
        <v>0</v>
      </c>
      <c r="AA410" s="5">
        <f t="shared" ref="AA410" ca="1" si="2664">IF(N405&lt;=$AA$1,1,0)</f>
        <v>0</v>
      </c>
      <c r="AB410" s="5">
        <f t="shared" ref="AB410" ca="1" si="2665">IF(O405&lt;=$AB$1,1,0)</f>
        <v>0</v>
      </c>
      <c r="AC410" s="5"/>
      <c r="AD410" s="5"/>
      <c r="AE410" s="5"/>
      <c r="AF410" s="5"/>
      <c r="AG410" s="5"/>
      <c r="AH410" s="5"/>
    </row>
    <row r="411" spans="1:34" ht="16">
      <c r="A411" s="1">
        <v>406</v>
      </c>
      <c r="B411">
        <v>214272</v>
      </c>
      <c r="C411">
        <v>2</v>
      </c>
      <c r="D411" t="s">
        <v>15</v>
      </c>
      <c r="E411" t="s">
        <v>66</v>
      </c>
      <c r="F411">
        <v>503</v>
      </c>
      <c r="G411">
        <v>0.65853658536585369</v>
      </c>
      <c r="H411">
        <v>13109.54704039189</v>
      </c>
      <c r="I411">
        <v>0.47586352910927998</v>
      </c>
      <c r="J411" s="2"/>
      <c r="K411" s="2" t="s">
        <v>145</v>
      </c>
      <c r="L411" s="2">
        <f t="shared" ref="L411" si="2666">IF(L405&lt;=$L$2, 1, 0)</f>
        <v>1</v>
      </c>
      <c r="M411" s="2">
        <f t="shared" ref="M411" si="2667">IF(M405&lt;=$M$2, 1, 0)</f>
        <v>1</v>
      </c>
      <c r="N411" s="2">
        <f t="shared" ref="N411" si="2668">IF(N405&lt;=$N$2, 1, 0)</f>
        <v>0</v>
      </c>
      <c r="O411" s="2">
        <f t="shared" ref="O411" si="2669">IF(O405&lt;=$O$2, 1, 0)</f>
        <v>0</v>
      </c>
      <c r="P411" s="2"/>
      <c r="Q411" s="2" t="s">
        <v>148</v>
      </c>
      <c r="R411" s="2">
        <f t="shared" ref="R411" si="2670" xml:space="preserve"> L410+L411+L412</f>
        <v>3</v>
      </c>
      <c r="S411" s="2">
        <f t="shared" ref="S411" si="2671">M410+M411+M412</f>
        <v>3</v>
      </c>
      <c r="T411" s="2">
        <f t="shared" ref="T411" si="2672">N410+N411+N412</f>
        <v>0</v>
      </c>
      <c r="U411" s="2">
        <f t="shared" ref="U411" si="2673">O410+O411+O412</f>
        <v>0</v>
      </c>
      <c r="V411" s="5"/>
      <c r="W411" s="5"/>
      <c r="X411" s="5" t="s">
        <v>145</v>
      </c>
      <c r="Y411" s="5">
        <f t="shared" ref="Y411" ca="1" si="2674">IF(L405&lt;=$Y$2, 1, 0)</f>
        <v>1</v>
      </c>
      <c r="Z411" s="5">
        <f t="shared" ref="Z411" ca="1" si="2675">IF(M405&lt;=$Z$2, 1, 0)</f>
        <v>0</v>
      </c>
      <c r="AA411" s="5">
        <f t="shared" ref="AA411" ca="1" si="2676">IF(N405&lt;=$AA$2, 1, 0)</f>
        <v>0</v>
      </c>
      <c r="AB411" s="5">
        <f t="shared" ref="AB411" ca="1" si="2677">IF(O405&lt;=$AB$2, 1, 0)</f>
        <v>0</v>
      </c>
      <c r="AC411" s="5"/>
      <c r="AD411" s="5" t="s">
        <v>148</v>
      </c>
      <c r="AE411" s="5">
        <f t="shared" ref="AE411" ca="1" si="2678" xml:space="preserve"> Y410+Y411+Y412</f>
        <v>3</v>
      </c>
      <c r="AF411" s="5">
        <f t="shared" ref="AF411" ca="1" si="2679">Z410+Z411+Z412</f>
        <v>0</v>
      </c>
      <c r="AG411" s="5">
        <f t="shared" ref="AG411" ca="1" si="2680">AA410+AA411+AA412</f>
        <v>0</v>
      </c>
      <c r="AH411" s="5">
        <f t="shared" ref="AH411" ca="1" si="2681">AB410+AB411+AB412</f>
        <v>0</v>
      </c>
    </row>
    <row r="412" spans="1:34" ht="16">
      <c r="A412" s="1">
        <v>407</v>
      </c>
      <c r="B412">
        <v>214272</v>
      </c>
      <c r="C412">
        <v>1</v>
      </c>
      <c r="D412" t="s">
        <v>16</v>
      </c>
      <c r="E412" t="s">
        <v>66</v>
      </c>
      <c r="F412">
        <v>574</v>
      </c>
      <c r="G412">
        <v>0.74080560420315233</v>
      </c>
      <c r="H412">
        <v>14106.87215290227</v>
      </c>
      <c r="I412">
        <v>0.45365338233988439</v>
      </c>
      <c r="J412" s="2"/>
      <c r="K412" s="2" t="s">
        <v>146</v>
      </c>
      <c r="L412" s="2">
        <f t="shared" ref="L412" si="2682">IF(L409&lt;=$L$1, 1,0)</f>
        <v>1</v>
      </c>
      <c r="M412" s="2">
        <f t="shared" ref="M412" si="2683">IF(M409&lt;=$M$1, 1,0)</f>
        <v>1</v>
      </c>
      <c r="N412" s="2">
        <f t="shared" ref="N412" si="2684">IF(N409&lt;=$N$1, 1,0)</f>
        <v>0</v>
      </c>
      <c r="O412" s="2">
        <f t="shared" ref="O412" si="2685">IF(O409&lt;=$O$1, 1,0)</f>
        <v>0</v>
      </c>
      <c r="P412" s="2"/>
      <c r="Q412" s="2" t="s">
        <v>147</v>
      </c>
      <c r="R412" s="2"/>
      <c r="S412" s="2"/>
      <c r="T412" s="2"/>
      <c r="U412" s="2">
        <f t="shared" ref="U412" si="2686">R411+S411+T411+U411</f>
        <v>6</v>
      </c>
      <c r="V412" s="5"/>
      <c r="W412" s="5"/>
      <c r="X412" s="5" t="s">
        <v>146</v>
      </c>
      <c r="Y412" s="5">
        <f t="shared" ref="Y412" ca="1" si="2687">IF(L409&lt;=$Y$1, 1,0)</f>
        <v>1</v>
      </c>
      <c r="Z412" s="5">
        <f t="shared" ref="Z412" ca="1" si="2688">IF(M409&lt;=$Z$1, 1,0)</f>
        <v>0</v>
      </c>
      <c r="AA412" s="5">
        <f t="shared" ref="AA412" ca="1" si="2689">IF(N409&lt;=$AA$1, 1,0)</f>
        <v>0</v>
      </c>
      <c r="AB412" s="5">
        <f t="shared" ref="AB412" ca="1" si="2690">IF(O409&lt;=$AB$1, 1,0)</f>
        <v>0</v>
      </c>
      <c r="AC412" s="5"/>
      <c r="AD412" s="5" t="s">
        <v>147</v>
      </c>
      <c r="AE412" s="5"/>
      <c r="AF412" s="5"/>
      <c r="AG412" s="5"/>
      <c r="AH412" s="5">
        <f t="shared" ref="AH412" ca="1" si="2691">AE411+AF411+AG411+AH411</f>
        <v>3</v>
      </c>
    </row>
    <row r="413" spans="1:34" ht="16">
      <c r="A413" s="1">
        <v>408</v>
      </c>
      <c r="B413">
        <v>214883</v>
      </c>
      <c r="C413">
        <v>8</v>
      </c>
      <c r="D413" t="s">
        <v>8</v>
      </c>
      <c r="E413" t="s">
        <v>67</v>
      </c>
      <c r="F413">
        <v>50</v>
      </c>
      <c r="G413">
        <v>0.5</v>
      </c>
      <c r="H413">
        <v>10203.00616234796</v>
      </c>
      <c r="I413">
        <v>0.19099825599638071</v>
      </c>
      <c r="J413" s="2"/>
      <c r="K413" s="2" t="s">
        <v>97</v>
      </c>
      <c r="L413" s="3">
        <f t="shared" ref="L413" si="2692" xml:space="preserve"> (F413 - F420) / F420</f>
        <v>-0.62962962962962965</v>
      </c>
      <c r="M413" s="3" t="e">
        <f t="shared" ref="M413" si="2693" xml:space="preserve"> (G413 - G420) / G420</f>
        <v>#DIV/0!</v>
      </c>
      <c r="N413" s="3">
        <f t="shared" ref="N413" si="2694" xml:space="preserve"> (H413 - H420) / H420</f>
        <v>-0.25471347225254182</v>
      </c>
      <c r="O413" s="3">
        <f t="shared" ref="O413" si="2695" xml:space="preserve"> (I413 - I420) / I420</f>
        <v>22.837273388845055</v>
      </c>
      <c r="P413" s="2"/>
      <c r="Q413" s="2"/>
      <c r="R413" s="2"/>
      <c r="S413" s="2"/>
      <c r="T413" s="2"/>
      <c r="U413" s="2"/>
      <c r="V413" s="5"/>
      <c r="W413" s="5"/>
      <c r="X413" s="5"/>
      <c r="Y413" s="6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6">
      <c r="A414" s="1">
        <v>409</v>
      </c>
      <c r="B414">
        <v>214883</v>
      </c>
      <c r="C414">
        <v>7</v>
      </c>
      <c r="D414" t="s">
        <v>10</v>
      </c>
      <c r="E414" t="s">
        <v>67</v>
      </c>
      <c r="F414">
        <v>44</v>
      </c>
      <c r="G414">
        <v>0</v>
      </c>
      <c r="H414">
        <v>11076.5253865288</v>
      </c>
      <c r="I414">
        <v>0.1751327735622889</v>
      </c>
      <c r="J414" s="2"/>
      <c r="K414" s="2" t="s">
        <v>96</v>
      </c>
      <c r="L414" s="2">
        <f t="shared" ref="L414" si="2696" xml:space="preserve"> SLOPE(F413:F420, $C413:$C420)</f>
        <v>-8.7380952380952372</v>
      </c>
      <c r="M414" s="2">
        <f t="shared" ref="M414" si="2697" xml:space="preserve"> SLOPE(G413:G420, $C413:$C420)</f>
        <v>1.0416666666666666E-2</v>
      </c>
      <c r="N414" s="2">
        <f t="shared" ref="N414" si="2698" xml:space="preserve"> SLOPE(H413:H420, $C413:$C420)</f>
        <v>-359.85371135816985</v>
      </c>
      <c r="O414" s="2">
        <f t="shared" ref="O414" si="2699" xml:space="preserve"> SLOPE(I413:I420, $C413:$C420)</f>
        <v>2.651768904410819E-2</v>
      </c>
      <c r="P414" s="2"/>
      <c r="Q414" s="2"/>
      <c r="R414" s="2"/>
      <c r="S414" s="2"/>
      <c r="T414" s="2"/>
      <c r="U414" s="2"/>
      <c r="V414" s="5"/>
      <c r="W414" s="5"/>
      <c r="X414" s="5"/>
      <c r="Y414" s="6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6">
      <c r="A415" s="1">
        <v>410</v>
      </c>
      <c r="B415">
        <v>214883</v>
      </c>
      <c r="C415">
        <v>6</v>
      </c>
      <c r="D415" t="s">
        <v>11</v>
      </c>
      <c r="E415" t="s">
        <v>67</v>
      </c>
      <c r="F415">
        <v>87</v>
      </c>
      <c r="G415">
        <v>1</v>
      </c>
      <c r="H415">
        <v>8017.2069636404995</v>
      </c>
      <c r="I415">
        <v>5.2946379579970913E-2</v>
      </c>
      <c r="J415" s="2"/>
      <c r="K415" s="2" t="s">
        <v>98</v>
      </c>
      <c r="L415" s="2">
        <f t="shared" ref="L415" si="2700" xml:space="preserve"> INTERCEPT(F413:F420,$C413:$C420)</f>
        <v>117.82142857142857</v>
      </c>
      <c r="M415" s="2">
        <f t="shared" ref="M415" si="2701" xml:space="preserve"> INTERCEPT(G413:G420,$C413:$C420)</f>
        <v>0.53125</v>
      </c>
      <c r="N415" s="2">
        <f t="shared" ref="N415" si="2702" xml:space="preserve"> INTERCEPT(H413:H420,$C413:$C420)</f>
        <v>11707.232614596338</v>
      </c>
      <c r="O415" s="2">
        <f t="shared" ref="O415" si="2703" xml:space="preserve"> INTERCEPT(I413:I420,$C413:$C420)</f>
        <v>-6.0247055538317155E-2</v>
      </c>
      <c r="P415" s="2"/>
      <c r="Q415" s="2"/>
      <c r="R415" s="2"/>
      <c r="S415" s="2"/>
      <c r="T415" s="2"/>
      <c r="U415" s="2"/>
      <c r="V415" s="5"/>
      <c r="W415" s="5"/>
      <c r="X415" s="5"/>
      <c r="Y415" s="6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6">
      <c r="A416" s="1">
        <v>411</v>
      </c>
      <c r="B416">
        <v>214883</v>
      </c>
      <c r="C416">
        <v>5</v>
      </c>
      <c r="D416" t="s">
        <v>12</v>
      </c>
      <c r="E416" t="s">
        <v>67</v>
      </c>
      <c r="F416">
        <v>64</v>
      </c>
      <c r="G416">
        <v>1</v>
      </c>
      <c r="H416">
        <v>9029.1867897389002</v>
      </c>
      <c r="I416">
        <v>1.167114076425344E-2</v>
      </c>
      <c r="J416" s="2"/>
      <c r="K416" s="2" t="s">
        <v>126</v>
      </c>
      <c r="L416" s="2">
        <f t="shared" ref="L416" si="2704" xml:space="preserve"> L415 + (11*L414)</f>
        <v>21.702380952380963</v>
      </c>
      <c r="M416" s="2">
        <f t="shared" ref="M416" si="2705" xml:space="preserve"> M415 + (11*M414)</f>
        <v>0.64583333333333337</v>
      </c>
      <c r="N416" s="2">
        <f t="shared" ref="N416" si="2706" xml:space="preserve"> N415 + (11*N414)</f>
        <v>7748.8417896564697</v>
      </c>
      <c r="O416" s="2">
        <f t="shared" ref="O416" si="2707" xml:space="preserve"> O415 + (11*O414)</f>
        <v>0.2314475239468729</v>
      </c>
      <c r="P416" s="2"/>
      <c r="Q416" s="2"/>
      <c r="R416" s="2"/>
      <c r="S416" s="2"/>
      <c r="T416" s="2"/>
      <c r="U416" s="2"/>
      <c r="V416" s="5"/>
      <c r="W416" s="5"/>
      <c r="X416" s="5"/>
      <c r="Y416" s="6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6">
      <c r="A417" s="1">
        <v>412</v>
      </c>
      <c r="B417">
        <v>214883</v>
      </c>
      <c r="C417">
        <v>4</v>
      </c>
      <c r="D417" t="s">
        <v>13</v>
      </c>
      <c r="E417" t="s">
        <v>67</v>
      </c>
      <c r="F417">
        <v>81</v>
      </c>
      <c r="G417">
        <v>0.5</v>
      </c>
      <c r="H417">
        <v>7855.9928546311867</v>
      </c>
      <c r="I417">
        <v>1.172584909529558E-2</v>
      </c>
      <c r="J417" s="2"/>
      <c r="K417" s="2" t="s">
        <v>99</v>
      </c>
      <c r="L417" s="2">
        <f t="shared" ref="L417" si="2708" xml:space="preserve"> (L416 - F420) / F420</f>
        <v>-0.83924162257495583</v>
      </c>
      <c r="M417" s="2" t="e">
        <f t="shared" ref="M417" si="2709" xml:space="preserve"> (M416 - G420) / G420</f>
        <v>#DIV/0!</v>
      </c>
      <c r="N417" s="2">
        <f t="shared" ref="N417" si="2710" xml:space="preserve"> (N416 - H420) / H420</f>
        <v>-0.43397981932135993</v>
      </c>
      <c r="O417" s="2">
        <f t="shared" ref="O417" si="2711" xml:space="preserve"> (O416 - I420) / I420</f>
        <v>27.885488376382963</v>
      </c>
      <c r="P417" s="2"/>
      <c r="Q417" s="2"/>
      <c r="R417" s="2"/>
      <c r="S417" s="2"/>
      <c r="T417" s="2"/>
      <c r="U417" s="2"/>
      <c r="V417" s="5"/>
      <c r="W417" s="5"/>
      <c r="X417" s="5"/>
      <c r="Y417" s="6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6">
      <c r="A418" s="1">
        <v>413</v>
      </c>
      <c r="B418">
        <v>214883</v>
      </c>
      <c r="C418">
        <v>3</v>
      </c>
      <c r="D418" t="s">
        <v>14</v>
      </c>
      <c r="E418" t="s">
        <v>67</v>
      </c>
      <c r="F418">
        <v>116</v>
      </c>
      <c r="G418">
        <v>1</v>
      </c>
      <c r="H418">
        <v>8864.9696328333484</v>
      </c>
      <c r="I418">
        <v>1.150238868482005E-2</v>
      </c>
      <c r="J418" s="2"/>
      <c r="K418" s="2" t="s">
        <v>144</v>
      </c>
      <c r="L418" s="2">
        <f t="shared" ref="L418" si="2712">IF(L413&lt;=$L$1,1,0)</f>
        <v>1</v>
      </c>
      <c r="M418" s="2" t="e">
        <f t="shared" ref="M418" si="2713">IF(M413&lt;=$M$1,1,0)</f>
        <v>#DIV/0!</v>
      </c>
      <c r="N418" s="2">
        <f t="shared" ref="N418" si="2714">IF(N413&lt;=$N$1,1,0)</f>
        <v>1</v>
      </c>
      <c r="O418" s="2">
        <f t="shared" ref="O418" si="2715">IF(O413&lt;=$O$1,1,0)</f>
        <v>0</v>
      </c>
      <c r="P418" s="2"/>
      <c r="Q418" s="2"/>
      <c r="R418" s="2"/>
      <c r="S418" s="2"/>
      <c r="T418" s="2"/>
      <c r="U418" s="2"/>
      <c r="V418" s="5"/>
      <c r="W418" s="5"/>
      <c r="X418" s="5" t="s">
        <v>144</v>
      </c>
      <c r="Y418" s="5">
        <f t="shared" ref="Y418" ca="1" si="2716">IF(L413&lt;=$Y$1,1,0)</f>
        <v>1</v>
      </c>
      <c r="Z418" s="5" t="e">
        <f t="shared" ref="Z418" ca="1" si="2717">IF(M413&lt;=$Z$1,1,0)</f>
        <v>#DIV/0!</v>
      </c>
      <c r="AA418" s="5">
        <f t="shared" ref="AA418" ca="1" si="2718">IF(N413&lt;=$AA$1,1,0)</f>
        <v>1</v>
      </c>
      <c r="AB418" s="5">
        <f t="shared" ref="AB418" ca="1" si="2719">IF(O413&lt;=$AB$1,1,0)</f>
        <v>0</v>
      </c>
      <c r="AC418" s="5"/>
      <c r="AD418" s="5"/>
      <c r="AE418" s="5"/>
      <c r="AF418" s="5"/>
      <c r="AG418" s="5"/>
      <c r="AH418" s="5"/>
    </row>
    <row r="419" spans="1:34" ht="16">
      <c r="A419" s="1">
        <v>414</v>
      </c>
      <c r="B419">
        <v>214883</v>
      </c>
      <c r="C419">
        <v>2</v>
      </c>
      <c r="D419" t="s">
        <v>15</v>
      </c>
      <c r="E419" t="s">
        <v>67</v>
      </c>
      <c r="F419">
        <v>51</v>
      </c>
      <c r="G419">
        <v>0.625</v>
      </c>
      <c r="H419">
        <v>11966.194438198039</v>
      </c>
      <c r="I419">
        <v>1.0670985376502139E-2</v>
      </c>
      <c r="J419" s="2"/>
      <c r="K419" s="2" t="s">
        <v>145</v>
      </c>
      <c r="L419" s="2">
        <f t="shared" ref="L419" si="2720">IF(L413&lt;=$L$2, 1, 0)</f>
        <v>1</v>
      </c>
      <c r="M419" s="2" t="e">
        <f t="shared" ref="M419" si="2721">IF(M413&lt;=$M$2, 1, 0)</f>
        <v>#DIV/0!</v>
      </c>
      <c r="N419" s="2">
        <f t="shared" ref="N419" si="2722">IF(N413&lt;=$N$2, 1, 0)</f>
        <v>1</v>
      </c>
      <c r="O419" s="2">
        <f t="shared" ref="O419" si="2723">IF(O413&lt;=$O$2, 1, 0)</f>
        <v>0</v>
      </c>
      <c r="P419" s="2"/>
      <c r="Q419" s="2" t="s">
        <v>148</v>
      </c>
      <c r="R419" s="2">
        <f t="shared" ref="R419" si="2724" xml:space="preserve"> L418+L419+L420</f>
        <v>3</v>
      </c>
      <c r="S419" s="2" t="e">
        <f t="shared" ref="S419" si="2725">M418+M419+M420</f>
        <v>#DIV/0!</v>
      </c>
      <c r="T419" s="2">
        <f t="shared" ref="T419" si="2726">N418+N419+N420</f>
        <v>3</v>
      </c>
      <c r="U419" s="2">
        <f t="shared" ref="U419" si="2727">O418+O419+O420</f>
        <v>0</v>
      </c>
      <c r="V419" s="5"/>
      <c r="W419" s="5"/>
      <c r="X419" s="5" t="s">
        <v>145</v>
      </c>
      <c r="Y419" s="5">
        <f t="shared" ref="Y419" ca="1" si="2728">IF(L413&lt;=$Y$2, 1, 0)</f>
        <v>1</v>
      </c>
      <c r="Z419" s="5" t="e">
        <f t="shared" ref="Z419" ca="1" si="2729">IF(M413&lt;=$Z$2, 1, 0)</f>
        <v>#DIV/0!</v>
      </c>
      <c r="AA419" s="5">
        <f t="shared" ref="AA419" ca="1" si="2730">IF(N413&lt;=$AA$2, 1, 0)</f>
        <v>1</v>
      </c>
      <c r="AB419" s="5">
        <f t="shared" ref="AB419" ca="1" si="2731">IF(O413&lt;=$AB$2, 1, 0)</f>
        <v>0</v>
      </c>
      <c r="AC419" s="5"/>
      <c r="AD419" s="5" t="s">
        <v>148</v>
      </c>
      <c r="AE419" s="5">
        <f t="shared" ref="AE419" ca="1" si="2732" xml:space="preserve"> Y418+Y419+Y420</f>
        <v>3</v>
      </c>
      <c r="AF419" s="5" t="e">
        <f t="shared" ref="AF419" ca="1" si="2733">Z418+Z419+Z420</f>
        <v>#DIV/0!</v>
      </c>
      <c r="AG419" s="5">
        <f t="shared" ref="AG419" ca="1" si="2734">AA418+AA419+AA420</f>
        <v>3</v>
      </c>
      <c r="AH419" s="5">
        <f t="shared" ref="AH419" ca="1" si="2735">AB418+AB419+AB420</f>
        <v>0</v>
      </c>
    </row>
    <row r="420" spans="1:34" ht="16">
      <c r="A420" s="1">
        <v>415</v>
      </c>
      <c r="B420">
        <v>214883</v>
      </c>
      <c r="C420">
        <v>1</v>
      </c>
      <c r="D420" t="s">
        <v>16</v>
      </c>
      <c r="E420" t="s">
        <v>67</v>
      </c>
      <c r="F420">
        <v>135</v>
      </c>
      <c r="G420">
        <v>0</v>
      </c>
      <c r="H420">
        <v>13690.04507995785</v>
      </c>
      <c r="I420">
        <v>8.0125882218459038E-3</v>
      </c>
      <c r="J420" s="2"/>
      <c r="K420" s="2" t="s">
        <v>146</v>
      </c>
      <c r="L420" s="2">
        <f t="shared" ref="L420" si="2736">IF(L417&lt;=$L$1, 1,0)</f>
        <v>1</v>
      </c>
      <c r="M420" s="2" t="e">
        <f t="shared" ref="M420" si="2737">IF(M417&lt;=$M$1, 1,0)</f>
        <v>#DIV/0!</v>
      </c>
      <c r="N420" s="2">
        <f t="shared" ref="N420" si="2738">IF(N417&lt;=$N$1, 1,0)</f>
        <v>1</v>
      </c>
      <c r="O420" s="2">
        <f t="shared" ref="O420" si="2739">IF(O417&lt;=$O$1, 1,0)</f>
        <v>0</v>
      </c>
      <c r="P420" s="2"/>
      <c r="Q420" s="2" t="s">
        <v>147</v>
      </c>
      <c r="R420" s="2"/>
      <c r="S420" s="2"/>
      <c r="T420" s="2"/>
      <c r="U420" s="2" t="e">
        <f t="shared" ref="U420" si="2740">R419+S419+T419+U419</f>
        <v>#DIV/0!</v>
      </c>
      <c r="V420" s="5"/>
      <c r="W420" s="5"/>
      <c r="X420" s="5" t="s">
        <v>146</v>
      </c>
      <c r="Y420" s="5">
        <f t="shared" ref="Y420" ca="1" si="2741">IF(L417&lt;=$Y$1, 1,0)</f>
        <v>1</v>
      </c>
      <c r="Z420" s="5" t="e">
        <f t="shared" ref="Z420" ca="1" si="2742">IF(M417&lt;=$Z$1, 1,0)</f>
        <v>#DIV/0!</v>
      </c>
      <c r="AA420" s="5">
        <f t="shared" ref="AA420" ca="1" si="2743">IF(N417&lt;=$AA$1, 1,0)</f>
        <v>1</v>
      </c>
      <c r="AB420" s="5">
        <f t="shared" ref="AB420" ca="1" si="2744">IF(O417&lt;=$AB$1, 1,0)</f>
        <v>0</v>
      </c>
      <c r="AC420" s="5"/>
      <c r="AD420" s="5" t="s">
        <v>147</v>
      </c>
      <c r="AE420" s="5"/>
      <c r="AF420" s="5"/>
      <c r="AG420" s="5"/>
      <c r="AH420" s="5" t="e">
        <f t="shared" ref="AH420" ca="1" si="2745">AE419+AF419+AG419+AH419</f>
        <v>#DIV/0!</v>
      </c>
    </row>
    <row r="421" spans="1:34" ht="16">
      <c r="A421" s="1">
        <v>416</v>
      </c>
      <c r="B421">
        <v>214971</v>
      </c>
      <c r="C421">
        <v>8</v>
      </c>
      <c r="D421" t="s">
        <v>8</v>
      </c>
      <c r="E421" t="s">
        <v>68</v>
      </c>
      <c r="F421">
        <v>32</v>
      </c>
      <c r="G421">
        <v>0.84848484848484851</v>
      </c>
      <c r="H421">
        <v>19561.443002256248</v>
      </c>
      <c r="I421">
        <v>1.860385272298378</v>
      </c>
      <c r="J421" s="2"/>
      <c r="K421" s="2" t="s">
        <v>97</v>
      </c>
      <c r="L421" s="3">
        <f t="shared" ref="L421" si="2746" xml:space="preserve"> (F421 - F428) / F428</f>
        <v>6.6666666666666666E-2</v>
      </c>
      <c r="M421" s="3">
        <f t="shared" ref="M421" si="2747" xml:space="preserve"> (G421 - G428) / G428</f>
        <v>0.1878787878787879</v>
      </c>
      <c r="N421" s="3">
        <f t="shared" ref="N421" si="2748" xml:space="preserve"> (H421 - H428) / H428</f>
        <v>8.0870515151128877E-2</v>
      </c>
      <c r="O421" s="3">
        <f t="shared" ref="O421" si="2749" xml:space="preserve"> (I421 - I428) / I428</f>
        <v>1.8734830414779953</v>
      </c>
      <c r="P421" s="2"/>
      <c r="Q421" s="2"/>
      <c r="R421" s="2"/>
      <c r="S421" s="2"/>
      <c r="T421" s="2"/>
      <c r="U421" s="2"/>
      <c r="V421" s="5"/>
      <c r="W421" s="5"/>
      <c r="X421" s="5"/>
      <c r="Y421" s="6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6">
      <c r="A422" s="1">
        <v>417</v>
      </c>
      <c r="B422">
        <v>214971</v>
      </c>
      <c r="C422">
        <v>7</v>
      </c>
      <c r="D422" t="s">
        <v>10</v>
      </c>
      <c r="E422" t="s">
        <v>68</v>
      </c>
      <c r="F422">
        <v>34</v>
      </c>
      <c r="G422">
        <v>0.86486486486486491</v>
      </c>
      <c r="H422">
        <v>17142.283338736659</v>
      </c>
      <c r="I422">
        <v>0.71738522980690433</v>
      </c>
      <c r="J422" s="2"/>
      <c r="K422" s="2" t="s">
        <v>96</v>
      </c>
      <c r="L422" s="2">
        <f t="shared" ref="L422" si="2750" xml:space="preserve"> SLOPE(F421:F428, $C421:$C428)</f>
        <v>0.45238095238095238</v>
      </c>
      <c r="M422" s="2">
        <f t="shared" ref="M422" si="2751" xml:space="preserve"> SLOPE(G421:G428, $C421:$C428)</f>
        <v>-4.6833035554840023E-3</v>
      </c>
      <c r="N422" s="2">
        <f t="shared" ref="N422" si="2752" xml:space="preserve"> SLOPE(H421:H428, $C421:$C428)</f>
        <v>213.94684735936394</v>
      </c>
      <c r="O422" s="2">
        <f t="shared" ref="O422" si="2753" xml:space="preserve"> SLOPE(I421:I428, $C421:$C428)</f>
        <v>8.2122118754387047E-2</v>
      </c>
      <c r="P422" s="2"/>
      <c r="Q422" s="2"/>
      <c r="R422" s="2"/>
      <c r="S422" s="2"/>
      <c r="T422" s="2"/>
      <c r="U422" s="2"/>
      <c r="V422" s="5"/>
      <c r="W422" s="5"/>
      <c r="X422" s="5"/>
      <c r="Y422" s="6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6">
      <c r="A423" s="1">
        <v>418</v>
      </c>
      <c r="B423">
        <v>214971</v>
      </c>
      <c r="C423">
        <v>6</v>
      </c>
      <c r="D423" t="s">
        <v>11</v>
      </c>
      <c r="E423" t="s">
        <v>68</v>
      </c>
      <c r="F423">
        <v>37</v>
      </c>
      <c r="G423">
        <v>0.76315789473684215</v>
      </c>
      <c r="H423">
        <v>20137.665269686389</v>
      </c>
      <c r="I423">
        <v>0.77213086558397659</v>
      </c>
      <c r="J423" s="2"/>
      <c r="K423" s="2" t="s">
        <v>98</v>
      </c>
      <c r="L423" s="2">
        <f t="shared" ref="L423" si="2754" xml:space="preserve"> INTERCEPT(F421:F428,$C421:$C428)</f>
        <v>31.464285714285715</v>
      </c>
      <c r="M423" s="2">
        <f t="shared" ref="M423" si="2755" xml:space="preserve"> INTERCEPT(G421:G428,$C421:$C428)</f>
        <v>0.84326701713919761</v>
      </c>
      <c r="N423" s="2">
        <f t="shared" ref="N423" si="2756" xml:space="preserve"> INTERCEPT(H421:H428,$C421:$C428)</f>
        <v>17809.867921157052</v>
      </c>
      <c r="O423" s="2">
        <f t="shared" ref="O423" si="2757" xml:space="preserve"> INTERCEPT(I421:I428,$C421:$C428)</f>
        <v>0.55469838720420528</v>
      </c>
      <c r="P423" s="2"/>
      <c r="Q423" s="2"/>
      <c r="R423" s="2"/>
      <c r="S423" s="2"/>
      <c r="T423" s="2"/>
      <c r="U423" s="2"/>
      <c r="V423" s="5"/>
      <c r="W423" s="5"/>
      <c r="X423" s="5"/>
      <c r="Y423" s="6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6">
      <c r="A424" s="1">
        <v>419</v>
      </c>
      <c r="B424">
        <v>214971</v>
      </c>
      <c r="C424">
        <v>5</v>
      </c>
      <c r="D424" t="s">
        <v>12</v>
      </c>
      <c r="E424" t="s">
        <v>68</v>
      </c>
      <c r="F424">
        <v>38</v>
      </c>
      <c r="G424">
        <v>0.64864864864864868</v>
      </c>
      <c r="H424">
        <v>20341.261234703081</v>
      </c>
      <c r="I424">
        <v>0.7451484871568631</v>
      </c>
      <c r="J424" s="2"/>
      <c r="K424" s="2" t="s">
        <v>126</v>
      </c>
      <c r="L424" s="2">
        <f t="shared" ref="L424" si="2758" xml:space="preserve"> L423 + (11*L422)</f>
        <v>36.44047619047619</v>
      </c>
      <c r="M424" s="2">
        <f t="shared" ref="M424" si="2759" xml:space="preserve"> M423 + (11*M422)</f>
        <v>0.79175067802887356</v>
      </c>
      <c r="N424" s="2">
        <f t="shared" ref="N424" si="2760" xml:space="preserve"> N423 + (11*N422)</f>
        <v>20163.283242110054</v>
      </c>
      <c r="O424" s="2">
        <f t="shared" ref="O424" si="2761" xml:space="preserve"> O423 + (11*O422)</f>
        <v>1.4580416935024627</v>
      </c>
      <c r="P424" s="2"/>
      <c r="Q424" s="2"/>
      <c r="R424" s="2"/>
      <c r="S424" s="2"/>
      <c r="T424" s="2"/>
      <c r="U424" s="2"/>
      <c r="V424" s="5"/>
      <c r="W424" s="5"/>
      <c r="X424" s="5"/>
      <c r="Y424" s="6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6">
      <c r="A425" s="1">
        <v>420</v>
      </c>
      <c r="B425">
        <v>214971</v>
      </c>
      <c r="C425">
        <v>4</v>
      </c>
      <c r="D425" t="s">
        <v>13</v>
      </c>
      <c r="E425" t="s">
        <v>68</v>
      </c>
      <c r="F425">
        <v>37</v>
      </c>
      <c r="G425">
        <v>0.80952380952380953</v>
      </c>
      <c r="H425">
        <v>19794.320788808382</v>
      </c>
      <c r="I425">
        <v>0.77925810849262855</v>
      </c>
      <c r="J425" s="2"/>
      <c r="K425" s="2" t="s">
        <v>99</v>
      </c>
      <c r="L425" s="2">
        <f t="shared" ref="L425" si="2762" xml:space="preserve"> (L424 - F428) / F428</f>
        <v>0.21468253968253967</v>
      </c>
      <c r="M425" s="2">
        <f t="shared" ref="M425" si="2763" xml:space="preserve"> (M424 - G428) / G428</f>
        <v>0.10845094924042295</v>
      </c>
      <c r="N425" s="2">
        <f t="shared" ref="N425" si="2764" xml:space="preserve"> (N424 - H428) / H428</f>
        <v>0.11412528935231796</v>
      </c>
      <c r="O425" s="2">
        <f t="shared" ref="O425" si="2765" xml:space="preserve"> (O424 - I428) / I428</f>
        <v>1.2520378667968861</v>
      </c>
      <c r="P425" s="2"/>
      <c r="Q425" s="2"/>
      <c r="R425" s="2"/>
      <c r="S425" s="2"/>
      <c r="T425" s="2"/>
      <c r="U425" s="2"/>
      <c r="V425" s="5"/>
      <c r="W425" s="5"/>
      <c r="X425" s="5"/>
      <c r="Y425" s="6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6">
      <c r="A426" s="1">
        <v>421</v>
      </c>
      <c r="B426">
        <v>214971</v>
      </c>
      <c r="C426">
        <v>3</v>
      </c>
      <c r="D426" t="s">
        <v>14</v>
      </c>
      <c r="E426" t="s">
        <v>68</v>
      </c>
      <c r="F426">
        <v>21</v>
      </c>
      <c r="G426">
        <v>0.9285714285714286</v>
      </c>
      <c r="H426">
        <v>18293.040967192072</v>
      </c>
      <c r="I426">
        <v>0.94979663517682789</v>
      </c>
      <c r="J426" s="2"/>
      <c r="K426" s="2" t="s">
        <v>144</v>
      </c>
      <c r="L426" s="2">
        <f t="shared" ref="L426" si="2766">IF(L421&lt;=$L$1,1,0)</f>
        <v>1</v>
      </c>
      <c r="M426" s="2">
        <f t="shared" ref="M426" si="2767">IF(M421&lt;=$M$1,1,0)</f>
        <v>1</v>
      </c>
      <c r="N426" s="2">
        <f t="shared" ref="N426" si="2768">IF(N421&lt;=$N$1,1,0)</f>
        <v>0</v>
      </c>
      <c r="O426" s="2">
        <f t="shared" ref="O426" si="2769">IF(O421&lt;=$O$1,1,0)</f>
        <v>0</v>
      </c>
      <c r="P426" s="2"/>
      <c r="Q426" s="2"/>
      <c r="R426" s="2"/>
      <c r="S426" s="2"/>
      <c r="T426" s="2"/>
      <c r="U426" s="2"/>
      <c r="V426" s="5"/>
      <c r="W426" s="5"/>
      <c r="X426" s="5" t="s">
        <v>144</v>
      </c>
      <c r="Y426" s="5">
        <f t="shared" ref="Y426" ca="1" si="2770">IF(L421&lt;=$Y$1,1,0)</f>
        <v>0</v>
      </c>
      <c r="Z426" s="5">
        <f t="shared" ref="Z426" ca="1" si="2771">IF(M421&lt;=$Z$1,1,0)</f>
        <v>0</v>
      </c>
      <c r="AA426" s="5">
        <f t="shared" ref="AA426" ca="1" si="2772">IF(N421&lt;=$AA$1,1,0)</f>
        <v>0</v>
      </c>
      <c r="AB426" s="5">
        <f t="shared" ref="AB426" ca="1" si="2773">IF(O421&lt;=$AB$1,1,0)</f>
        <v>0</v>
      </c>
      <c r="AC426" s="5"/>
      <c r="AD426" s="5"/>
      <c r="AE426" s="5"/>
      <c r="AF426" s="5"/>
      <c r="AG426" s="5"/>
      <c r="AH426" s="5"/>
    </row>
    <row r="427" spans="1:34" ht="16">
      <c r="A427" s="1">
        <v>422</v>
      </c>
      <c r="B427">
        <v>214971</v>
      </c>
      <c r="C427">
        <v>2</v>
      </c>
      <c r="D427" t="s">
        <v>15</v>
      </c>
      <c r="E427" t="s">
        <v>68</v>
      </c>
      <c r="F427">
        <v>39</v>
      </c>
      <c r="G427">
        <v>1</v>
      </c>
      <c r="H427">
        <v>16813.155512503388</v>
      </c>
      <c r="I427">
        <v>0.92244663514582315</v>
      </c>
      <c r="J427" s="2"/>
      <c r="K427" s="2" t="s">
        <v>145</v>
      </c>
      <c r="L427" s="2">
        <f t="shared" ref="L427" si="2774">IF(L421&lt;=$L$2, 1, 0)</f>
        <v>1</v>
      </c>
      <c r="M427" s="2">
        <f t="shared" ref="M427" si="2775">IF(M421&lt;=$M$2, 1, 0)</f>
        <v>1</v>
      </c>
      <c r="N427" s="2">
        <f t="shared" ref="N427" si="2776">IF(N421&lt;=$N$2, 1, 0)</f>
        <v>0</v>
      </c>
      <c r="O427" s="2">
        <f t="shared" ref="O427" si="2777">IF(O421&lt;=$O$2, 1, 0)</f>
        <v>0</v>
      </c>
      <c r="P427" s="2"/>
      <c r="Q427" s="2" t="s">
        <v>148</v>
      </c>
      <c r="R427" s="2">
        <f t="shared" ref="R427" si="2778" xml:space="preserve"> L426+L427+L428</f>
        <v>2</v>
      </c>
      <c r="S427" s="2">
        <f t="shared" ref="S427" si="2779">M426+M427+M428</f>
        <v>3</v>
      </c>
      <c r="T427" s="2">
        <f t="shared" ref="T427" si="2780">N426+N427+N428</f>
        <v>0</v>
      </c>
      <c r="U427" s="2">
        <f t="shared" ref="U427" si="2781">O426+O427+O428</f>
        <v>0</v>
      </c>
      <c r="V427" s="5"/>
      <c r="W427" s="5"/>
      <c r="X427" s="5" t="s">
        <v>145</v>
      </c>
      <c r="Y427" s="5">
        <f t="shared" ref="Y427" ca="1" si="2782">IF(L421&lt;=$Y$2, 1, 0)</f>
        <v>0</v>
      </c>
      <c r="Z427" s="5">
        <f t="shared" ref="Z427" ca="1" si="2783">IF(M421&lt;=$Z$2, 1, 0)</f>
        <v>0</v>
      </c>
      <c r="AA427" s="5">
        <f t="shared" ref="AA427" ca="1" si="2784">IF(N421&lt;=$AA$2, 1, 0)</f>
        <v>0</v>
      </c>
      <c r="AB427" s="5">
        <f t="shared" ref="AB427" ca="1" si="2785">IF(O421&lt;=$AB$2, 1, 0)</f>
        <v>0</v>
      </c>
      <c r="AC427" s="5"/>
      <c r="AD427" s="5" t="s">
        <v>148</v>
      </c>
      <c r="AE427" s="5">
        <f t="shared" ref="AE427" ca="1" si="2786" xml:space="preserve"> Y426+Y427+Y428</f>
        <v>0</v>
      </c>
      <c r="AF427" s="5">
        <f t="shared" ref="AF427" ca="1" si="2787">Z426+Z427+Z428</f>
        <v>0</v>
      </c>
      <c r="AG427" s="5">
        <f t="shared" ref="AG427" ca="1" si="2788">AA426+AA427+AA428</f>
        <v>0</v>
      </c>
      <c r="AH427" s="5">
        <f t="shared" ref="AH427" ca="1" si="2789">AB426+AB427+AB428</f>
        <v>0</v>
      </c>
    </row>
    <row r="428" spans="1:34" ht="16">
      <c r="A428" s="1">
        <v>423</v>
      </c>
      <c r="B428">
        <v>214971</v>
      </c>
      <c r="C428">
        <v>1</v>
      </c>
      <c r="D428" t="s">
        <v>16</v>
      </c>
      <c r="E428" t="s">
        <v>68</v>
      </c>
      <c r="F428">
        <v>30</v>
      </c>
      <c r="G428">
        <v>0.7142857142857143</v>
      </c>
      <c r="H428">
        <v>18097.85976030731</v>
      </c>
      <c r="I428">
        <v>0.64743213913017439</v>
      </c>
      <c r="J428" s="2"/>
      <c r="K428" s="2" t="s">
        <v>146</v>
      </c>
      <c r="L428" s="2">
        <f t="shared" ref="L428" si="2790">IF(L425&lt;=$L$1, 1,0)</f>
        <v>0</v>
      </c>
      <c r="M428" s="2">
        <f t="shared" ref="M428" si="2791">IF(M425&lt;=$M$1, 1,0)</f>
        <v>1</v>
      </c>
      <c r="N428" s="2">
        <f t="shared" ref="N428" si="2792">IF(N425&lt;=$N$1, 1,0)</f>
        <v>0</v>
      </c>
      <c r="O428" s="2">
        <f t="shared" ref="O428" si="2793">IF(O425&lt;=$O$1, 1,0)</f>
        <v>0</v>
      </c>
      <c r="P428" s="2"/>
      <c r="Q428" s="2" t="s">
        <v>147</v>
      </c>
      <c r="R428" s="2"/>
      <c r="S428" s="2"/>
      <c r="T428" s="2"/>
      <c r="U428" s="2">
        <f t="shared" ref="U428" si="2794">R427+S427+T427+U427</f>
        <v>5</v>
      </c>
      <c r="V428" s="5"/>
      <c r="W428" s="5"/>
      <c r="X428" s="5" t="s">
        <v>146</v>
      </c>
      <c r="Y428" s="5">
        <f t="shared" ref="Y428" ca="1" si="2795">IF(L425&lt;=$Y$1, 1,0)</f>
        <v>0</v>
      </c>
      <c r="Z428" s="5">
        <f t="shared" ref="Z428" ca="1" si="2796">IF(M425&lt;=$Z$1, 1,0)</f>
        <v>0</v>
      </c>
      <c r="AA428" s="5">
        <f t="shared" ref="AA428" ca="1" si="2797">IF(N425&lt;=$AA$1, 1,0)</f>
        <v>0</v>
      </c>
      <c r="AB428" s="5">
        <f t="shared" ref="AB428" ca="1" si="2798">IF(O425&lt;=$AB$1, 1,0)</f>
        <v>0</v>
      </c>
      <c r="AC428" s="5"/>
      <c r="AD428" s="5" t="s">
        <v>147</v>
      </c>
      <c r="AE428" s="5"/>
      <c r="AF428" s="5"/>
      <c r="AG428" s="5"/>
      <c r="AH428" s="5">
        <f t="shared" ref="AH428" ca="1" si="2799">AE427+AF427+AG427+AH427</f>
        <v>0</v>
      </c>
    </row>
    <row r="429" spans="1:34" ht="16">
      <c r="A429" s="1">
        <v>424</v>
      </c>
      <c r="B429">
        <v>215053</v>
      </c>
      <c r="C429">
        <v>8</v>
      </c>
      <c r="D429" t="s">
        <v>8</v>
      </c>
      <c r="E429" t="s">
        <v>69</v>
      </c>
      <c r="F429">
        <v>64</v>
      </c>
      <c r="G429">
        <v>0.81481481481481477</v>
      </c>
      <c r="H429">
        <v>21513.883787647159</v>
      </c>
      <c r="I429">
        <v>0.29273372713667839</v>
      </c>
      <c r="J429" s="2"/>
      <c r="K429" s="2" t="s">
        <v>97</v>
      </c>
      <c r="L429" s="3">
        <f t="shared" ref="L429" si="2800" xml:space="preserve"> (F429 - F436) / F436</f>
        <v>1.5873015873015872E-2</v>
      </c>
      <c r="M429" s="3">
        <f t="shared" ref="M429" si="2801" xml:space="preserve"> (G429 - G436) / G436</f>
        <v>0.30799220272904471</v>
      </c>
      <c r="N429" s="3">
        <f t="shared" ref="N429" si="2802" xml:space="preserve"> (H429 - H436) / H436</f>
        <v>0.28017367969324108</v>
      </c>
      <c r="O429" s="3">
        <f t="shared" ref="O429" si="2803" xml:space="preserve"> (I429 - I436) / I436</f>
        <v>0.24982231159568408</v>
      </c>
      <c r="P429" s="2"/>
      <c r="Q429" s="2"/>
      <c r="R429" s="2"/>
      <c r="S429" s="2"/>
      <c r="T429" s="2"/>
      <c r="U429" s="2"/>
      <c r="V429" s="5"/>
      <c r="W429" s="5"/>
      <c r="X429" s="5"/>
      <c r="Y429" s="6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6">
      <c r="A430" s="1">
        <v>425</v>
      </c>
      <c r="B430">
        <v>215053</v>
      </c>
      <c r="C430">
        <v>7</v>
      </c>
      <c r="D430" t="s">
        <v>10</v>
      </c>
      <c r="E430" t="s">
        <v>69</v>
      </c>
      <c r="F430">
        <v>54</v>
      </c>
      <c r="G430">
        <v>0.80281690140845074</v>
      </c>
      <c r="H430">
        <v>20948.605533788192</v>
      </c>
      <c r="I430">
        <v>0.28367616748501451</v>
      </c>
      <c r="J430" s="2"/>
      <c r="K430" s="2" t="s">
        <v>96</v>
      </c>
      <c r="L430" s="2">
        <f t="shared" ref="L430" si="2804" xml:space="preserve"> SLOPE(F429:F436, $C429:$C436)</f>
        <v>0.7142857142857143</v>
      </c>
      <c r="M430" s="2">
        <f t="shared" ref="M430" si="2805" xml:space="preserve"> SLOPE(G429:G436, $C429:$C436)</f>
        <v>2.3535234913451764E-2</v>
      </c>
      <c r="N430" s="2">
        <f t="shared" ref="N430" si="2806" xml:space="preserve"> SLOPE(H429:H436, $C429:$C436)</f>
        <v>699.83014084759657</v>
      </c>
      <c r="O430" s="2">
        <f t="shared" ref="O430" si="2807" xml:space="preserve"> SLOPE(I429:I436, $C429:$C436)</f>
        <v>6.4629798313664876E-3</v>
      </c>
      <c r="P430" s="2"/>
      <c r="Q430" s="2"/>
      <c r="R430" s="2"/>
      <c r="S430" s="2"/>
      <c r="T430" s="2"/>
      <c r="U430" s="2"/>
      <c r="V430" s="5"/>
      <c r="W430" s="5"/>
      <c r="X430" s="5"/>
      <c r="Y430" s="6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6">
      <c r="A431" s="1">
        <v>426</v>
      </c>
      <c r="B431">
        <v>215053</v>
      </c>
      <c r="C431">
        <v>6</v>
      </c>
      <c r="D431" t="s">
        <v>11</v>
      </c>
      <c r="E431" t="s">
        <v>69</v>
      </c>
      <c r="F431">
        <v>72</v>
      </c>
      <c r="G431">
        <v>0.77333333333333332</v>
      </c>
      <c r="H431">
        <v>20495.89906215981</v>
      </c>
      <c r="I431">
        <v>0.28385173000860192</v>
      </c>
      <c r="J431" s="2"/>
      <c r="K431" s="2" t="s">
        <v>98</v>
      </c>
      <c r="L431" s="2">
        <f t="shared" ref="L431" si="2808" xml:space="preserve"> INTERCEPT(F429:F436,$C429:$C436)</f>
        <v>60.535714285714285</v>
      </c>
      <c r="M431" s="2">
        <f t="shared" ref="M431" si="2809" xml:space="preserve"> INTERCEPT(G429:G436,$C429:$C436)</f>
        <v>0.62968257985800824</v>
      </c>
      <c r="N431" s="2">
        <f t="shared" ref="N431" si="2810" xml:space="preserve"> INTERCEPT(H429:H436,$C429:$C436)</f>
        <v>16034.465806817207</v>
      </c>
      <c r="O431" s="2">
        <f t="shared" ref="O431" si="2811" xml:space="preserve"> INTERCEPT(I429:I436,$C429:$C436)</f>
        <v>0.24518351869900287</v>
      </c>
      <c r="P431" s="2"/>
      <c r="Q431" s="2"/>
      <c r="R431" s="2"/>
      <c r="S431" s="2"/>
      <c r="T431" s="2"/>
      <c r="U431" s="2"/>
      <c r="V431" s="5"/>
      <c r="W431" s="5"/>
      <c r="X431" s="5"/>
      <c r="Y431" s="6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6">
      <c r="A432" s="1">
        <v>427</v>
      </c>
      <c r="B432">
        <v>215053</v>
      </c>
      <c r="C432">
        <v>5</v>
      </c>
      <c r="D432" t="s">
        <v>12</v>
      </c>
      <c r="E432" t="s">
        <v>69</v>
      </c>
      <c r="F432">
        <v>75</v>
      </c>
      <c r="G432">
        <v>0.76811594202898548</v>
      </c>
      <c r="H432">
        <v>19489.29468433369</v>
      </c>
      <c r="I432">
        <v>0.28182683331825209</v>
      </c>
      <c r="J432" s="2"/>
      <c r="K432" s="2" t="s">
        <v>127</v>
      </c>
      <c r="L432" s="2">
        <f t="shared" ref="L432" si="2812" xml:space="preserve"> L431 + (11*L430)</f>
        <v>68.392857142857139</v>
      </c>
      <c r="M432" s="2">
        <f t="shared" ref="M432" si="2813" xml:space="preserve"> M431 + (11*M430)</f>
        <v>0.88857016390597765</v>
      </c>
      <c r="N432" s="2">
        <f t="shared" ref="N432" si="2814" xml:space="preserve"> N431 + (11*N430)</f>
        <v>23732.59735614077</v>
      </c>
      <c r="O432" s="2">
        <f t="shared" ref="O432" si="2815" xml:space="preserve"> O431 + (11*O430)</f>
        <v>0.31627629684403424</v>
      </c>
      <c r="P432" s="2"/>
      <c r="Q432" s="2"/>
      <c r="R432" s="2"/>
      <c r="S432" s="2"/>
      <c r="T432" s="2"/>
      <c r="U432" s="2"/>
      <c r="V432" s="5"/>
      <c r="W432" s="5"/>
      <c r="X432" s="5"/>
      <c r="Y432" s="6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6">
      <c r="A433" s="1">
        <v>428</v>
      </c>
      <c r="B433">
        <v>215053</v>
      </c>
      <c r="C433">
        <v>4</v>
      </c>
      <c r="D433" t="s">
        <v>13</v>
      </c>
      <c r="E433" t="s">
        <v>69</v>
      </c>
      <c r="F433">
        <v>71</v>
      </c>
      <c r="G433">
        <v>0.67796610169491522</v>
      </c>
      <c r="H433">
        <v>18612.48156060047</v>
      </c>
      <c r="I433">
        <v>0.27470774066293557</v>
      </c>
      <c r="J433" s="2"/>
      <c r="K433" s="2" t="s">
        <v>99</v>
      </c>
      <c r="L433" s="2">
        <f t="shared" ref="L433" si="2816" xml:space="preserve"> (L432 - F436) / F436</f>
        <v>8.5600907029478396E-2</v>
      </c>
      <c r="M433" s="2">
        <f t="shared" ref="M433" si="2817" xml:space="preserve"> (M432 - G436) / G436</f>
        <v>0.42638894732275356</v>
      </c>
      <c r="N433" s="2">
        <f t="shared" ref="N433" si="2818" xml:space="preserve"> (N432 - H436) / H436</f>
        <v>0.41219720186150033</v>
      </c>
      <c r="O433" s="2">
        <f t="shared" ref="O433" si="2819" xml:space="preserve"> (O432 - I436) / I436</f>
        <v>0.35033696421311833</v>
      </c>
      <c r="P433" s="2"/>
      <c r="Q433" s="2"/>
      <c r="R433" s="2"/>
      <c r="S433" s="2"/>
      <c r="T433" s="2"/>
      <c r="U433" s="2"/>
      <c r="V433" s="5"/>
      <c r="W433" s="5"/>
      <c r="X433" s="5"/>
      <c r="Y433" s="6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6">
      <c r="A434" s="1">
        <v>429</v>
      </c>
      <c r="B434">
        <v>215053</v>
      </c>
      <c r="C434">
        <v>3</v>
      </c>
      <c r="D434" t="s">
        <v>14</v>
      </c>
      <c r="E434" t="s">
        <v>69</v>
      </c>
      <c r="F434">
        <v>59</v>
      </c>
      <c r="G434">
        <v>0.66666666666666663</v>
      </c>
      <c r="H434">
        <v>18369.562335355211</v>
      </c>
      <c r="I434">
        <v>0.28591788645132088</v>
      </c>
      <c r="J434" s="2"/>
      <c r="K434" s="2" t="s">
        <v>144</v>
      </c>
      <c r="L434" s="2">
        <f t="shared" ref="L434" si="2820">IF(L429&lt;=$L$1,1,0)</f>
        <v>1</v>
      </c>
      <c r="M434" s="2">
        <f t="shared" ref="M434" si="2821">IF(M429&lt;=$M$1,1,0)</f>
        <v>1</v>
      </c>
      <c r="N434" s="2">
        <f t="shared" ref="N434" si="2822">IF(N429&lt;=$N$1,1,0)</f>
        <v>0</v>
      </c>
      <c r="O434" s="2">
        <f t="shared" ref="O434" si="2823">IF(O429&lt;=$O$1,1,0)</f>
        <v>0</v>
      </c>
      <c r="P434" s="2"/>
      <c r="Q434" s="2"/>
      <c r="R434" s="2"/>
      <c r="S434" s="2"/>
      <c r="T434" s="2"/>
      <c r="U434" s="2"/>
      <c r="V434" s="5"/>
      <c r="W434" s="5"/>
      <c r="X434" s="5" t="s">
        <v>144</v>
      </c>
      <c r="Y434" s="5">
        <f t="shared" ref="Y434" ca="1" si="2824">IF(L429&lt;=$Y$1,1,0)</f>
        <v>0</v>
      </c>
      <c r="Z434" s="5">
        <f t="shared" ref="Z434" ca="1" si="2825">IF(M429&lt;=$Z$1,1,0)</f>
        <v>0</v>
      </c>
      <c r="AA434" s="5">
        <f t="shared" ref="AA434" ca="1" si="2826">IF(N429&lt;=$AA$1,1,0)</f>
        <v>0</v>
      </c>
      <c r="AB434" s="5">
        <f t="shared" ref="AB434" ca="1" si="2827">IF(O429&lt;=$AB$1,1,0)</f>
        <v>0</v>
      </c>
      <c r="AC434" s="5"/>
      <c r="AD434" s="5"/>
      <c r="AE434" s="5"/>
      <c r="AF434" s="5"/>
      <c r="AG434" s="5"/>
      <c r="AH434" s="5"/>
    </row>
    <row r="435" spans="1:34" ht="16">
      <c r="A435" s="1">
        <v>430</v>
      </c>
      <c r="B435">
        <v>215053</v>
      </c>
      <c r="C435">
        <v>2</v>
      </c>
      <c r="D435" t="s">
        <v>15</v>
      </c>
      <c r="E435" t="s">
        <v>69</v>
      </c>
      <c r="F435">
        <v>52</v>
      </c>
      <c r="G435">
        <v>0.75806451612903225</v>
      </c>
      <c r="H435">
        <v>17234.443136373051</v>
      </c>
      <c r="I435">
        <v>0.2572010621673485</v>
      </c>
      <c r="J435" s="2"/>
      <c r="K435" s="2" t="s">
        <v>145</v>
      </c>
      <c r="L435" s="2">
        <f t="shared" ref="L435" si="2828">IF(L429&lt;=$L$2, 1, 0)</f>
        <v>1</v>
      </c>
      <c r="M435" s="2">
        <f t="shared" ref="M435" si="2829">IF(M429&lt;=$M$2, 1, 0)</f>
        <v>1</v>
      </c>
      <c r="N435" s="2">
        <f t="shared" ref="N435" si="2830">IF(N429&lt;=$N$2, 1, 0)</f>
        <v>0</v>
      </c>
      <c r="O435" s="2">
        <f t="shared" ref="O435" si="2831">IF(O429&lt;=$O$2, 1, 0)</f>
        <v>0</v>
      </c>
      <c r="P435" s="2"/>
      <c r="Q435" s="2" t="s">
        <v>148</v>
      </c>
      <c r="R435" s="2">
        <f t="shared" ref="R435" si="2832" xml:space="preserve"> L434+L435+L436</f>
        <v>3</v>
      </c>
      <c r="S435" s="2">
        <f t="shared" ref="S435" si="2833">M434+M435+M436</f>
        <v>3</v>
      </c>
      <c r="T435" s="2">
        <f t="shared" ref="T435" si="2834">N434+N435+N436</f>
        <v>0</v>
      </c>
      <c r="U435" s="2">
        <f t="shared" ref="U435" si="2835">O434+O435+O436</f>
        <v>0</v>
      </c>
      <c r="V435" s="5"/>
      <c r="W435" s="5"/>
      <c r="X435" s="5" t="s">
        <v>145</v>
      </c>
      <c r="Y435" s="5">
        <f t="shared" ref="Y435" ca="1" si="2836">IF(L429&lt;=$Y$2, 1, 0)</f>
        <v>0</v>
      </c>
      <c r="Z435" s="5">
        <f t="shared" ref="Z435" ca="1" si="2837">IF(M429&lt;=$Z$2, 1, 0)</f>
        <v>0</v>
      </c>
      <c r="AA435" s="5">
        <f t="shared" ref="AA435" ca="1" si="2838">IF(N429&lt;=$AA$2, 1, 0)</f>
        <v>0</v>
      </c>
      <c r="AB435" s="5">
        <f t="shared" ref="AB435" ca="1" si="2839">IF(O429&lt;=$AB$2, 1, 0)</f>
        <v>0</v>
      </c>
      <c r="AC435" s="5"/>
      <c r="AD435" s="5" t="s">
        <v>148</v>
      </c>
      <c r="AE435" s="5">
        <f t="shared" ref="AE435" ca="1" si="2840" xml:space="preserve"> Y434+Y435+Y436</f>
        <v>0</v>
      </c>
      <c r="AF435" s="5">
        <f t="shared" ref="AF435" ca="1" si="2841">Z434+Z435+Z436</f>
        <v>0</v>
      </c>
      <c r="AG435" s="5">
        <f t="shared" ref="AG435" ca="1" si="2842">AA434+AA435+AA436</f>
        <v>0</v>
      </c>
      <c r="AH435" s="5">
        <f t="shared" ref="AH435" ca="1" si="2843">AB434+AB435+AB436</f>
        <v>0</v>
      </c>
    </row>
    <row r="436" spans="1:34" ht="16">
      <c r="A436" s="1">
        <v>431</v>
      </c>
      <c r="B436">
        <v>215053</v>
      </c>
      <c r="C436">
        <v>1</v>
      </c>
      <c r="D436" t="s">
        <v>16</v>
      </c>
      <c r="E436" t="s">
        <v>69</v>
      </c>
      <c r="F436">
        <v>63</v>
      </c>
      <c r="G436">
        <v>0.62295081967213117</v>
      </c>
      <c r="H436">
        <v>16805.441424793531</v>
      </c>
      <c r="I436">
        <v>0.23422027629106479</v>
      </c>
      <c r="J436" s="2"/>
      <c r="K436" s="2" t="s">
        <v>146</v>
      </c>
      <c r="L436" s="2">
        <f t="shared" ref="L436" si="2844">IF(L433&lt;=$L$1, 1,0)</f>
        <v>1</v>
      </c>
      <c r="M436" s="2">
        <f t="shared" ref="M436" si="2845">IF(M433&lt;=$M$1, 1,0)</f>
        <v>1</v>
      </c>
      <c r="N436" s="2">
        <f t="shared" ref="N436" si="2846">IF(N433&lt;=$N$1, 1,0)</f>
        <v>0</v>
      </c>
      <c r="O436" s="2">
        <f t="shared" ref="O436" si="2847">IF(O433&lt;=$O$1, 1,0)</f>
        <v>0</v>
      </c>
      <c r="P436" s="2"/>
      <c r="Q436" s="2" t="s">
        <v>147</v>
      </c>
      <c r="R436" s="2"/>
      <c r="S436" s="2"/>
      <c r="T436" s="2"/>
      <c r="U436" s="2">
        <f t="shared" ref="U436" si="2848">R435+S435+T435+U435</f>
        <v>6</v>
      </c>
      <c r="V436" s="5"/>
      <c r="W436" s="5"/>
      <c r="X436" s="5" t="s">
        <v>146</v>
      </c>
      <c r="Y436" s="5">
        <f t="shared" ref="Y436" ca="1" si="2849">IF(L433&lt;=$Y$1, 1,0)</f>
        <v>0</v>
      </c>
      <c r="Z436" s="5">
        <f t="shared" ref="Z436" ca="1" si="2850">IF(M433&lt;=$Z$1, 1,0)</f>
        <v>0</v>
      </c>
      <c r="AA436" s="5">
        <f t="shared" ref="AA436" ca="1" si="2851">IF(N433&lt;=$AA$1, 1,0)</f>
        <v>0</v>
      </c>
      <c r="AB436" s="5">
        <f t="shared" ref="AB436" ca="1" si="2852">IF(O433&lt;=$AB$1, 1,0)</f>
        <v>0</v>
      </c>
      <c r="AC436" s="5"/>
      <c r="AD436" s="5" t="s">
        <v>147</v>
      </c>
      <c r="AE436" s="5"/>
      <c r="AF436" s="5"/>
      <c r="AG436" s="5"/>
      <c r="AH436" s="5">
        <f t="shared" ref="AH436" ca="1" si="2853">AE435+AF435+AG435+AH435</f>
        <v>0</v>
      </c>
    </row>
    <row r="437" spans="1:34" ht="16">
      <c r="A437" s="1">
        <v>432</v>
      </c>
      <c r="B437">
        <v>442356</v>
      </c>
      <c r="C437">
        <v>8</v>
      </c>
      <c r="D437" t="s">
        <v>8</v>
      </c>
      <c r="E437" t="s">
        <v>70</v>
      </c>
      <c r="F437">
        <v>115</v>
      </c>
      <c r="G437">
        <v>0.84615384615384615</v>
      </c>
      <c r="H437">
        <v>28591.574822967788</v>
      </c>
      <c r="I437">
        <v>0.19643262304007569</v>
      </c>
      <c r="J437" s="2"/>
      <c r="K437" s="2" t="s">
        <v>97</v>
      </c>
      <c r="L437" s="3">
        <f t="shared" ref="L437" si="2854" xml:space="preserve"> (F437 - F444) / F444</f>
        <v>-0.24836601307189543</v>
      </c>
      <c r="M437" s="3" t="e">
        <f t="shared" ref="M437" si="2855" xml:space="preserve"> (G437 - G444) / G444</f>
        <v>#DIV/0!</v>
      </c>
      <c r="N437" s="3">
        <f t="shared" ref="N437" si="2856" xml:space="preserve"> (H437 - H444) / H444</f>
        <v>0.60343230016257421</v>
      </c>
      <c r="O437" s="3">
        <f t="shared" ref="O437" si="2857" xml:space="preserve"> (I437 - I444) / I444</f>
        <v>2.0269018187916368</v>
      </c>
      <c r="P437" s="2"/>
      <c r="Q437" s="2"/>
      <c r="R437" s="2"/>
      <c r="S437" s="2"/>
      <c r="T437" s="2"/>
      <c r="U437" s="2"/>
      <c r="V437" s="5"/>
      <c r="W437" s="5"/>
      <c r="X437" s="5"/>
      <c r="Y437" s="6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6">
      <c r="A438" s="1">
        <v>433</v>
      </c>
      <c r="B438">
        <v>442356</v>
      </c>
      <c r="C438">
        <v>7</v>
      </c>
      <c r="D438" t="s">
        <v>10</v>
      </c>
      <c r="E438" t="s">
        <v>70</v>
      </c>
      <c r="F438">
        <v>92</v>
      </c>
      <c r="G438">
        <v>0.9</v>
      </c>
      <c r="H438">
        <v>26617.583402428911</v>
      </c>
      <c r="I438">
        <v>0.15929523004972859</v>
      </c>
      <c r="J438" s="2"/>
      <c r="K438" s="2" t="s">
        <v>96</v>
      </c>
      <c r="L438" s="2">
        <f t="shared" ref="L438" si="2858" xml:space="preserve"> SLOPE(F437:F444, $C437:$C444)</f>
        <v>-10.785714285714286</v>
      </c>
      <c r="M438" s="2">
        <f t="shared" ref="M438" si="2859" xml:space="preserve"> SLOPE(G437:G444, $C437:$C444)</f>
        <v>0.13490675990675993</v>
      </c>
      <c r="N438" s="2">
        <f t="shared" ref="N438" si="2860" xml:space="preserve"> SLOPE(H437:H444, $C437:$C444)</f>
        <v>1511.8096598422667</v>
      </c>
      <c r="O438" s="2">
        <f t="shared" ref="O438" si="2861" xml:space="preserve"> SLOPE(I437:I444, $C437:$C444)</f>
        <v>1.8926826281984905E-2</v>
      </c>
      <c r="P438" s="2"/>
      <c r="Q438" s="2"/>
      <c r="R438" s="2"/>
      <c r="S438" s="2"/>
      <c r="T438" s="2"/>
      <c r="U438" s="2"/>
      <c r="V438" s="5"/>
      <c r="W438" s="5"/>
      <c r="X438" s="5"/>
      <c r="Y438" s="6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6">
      <c r="A439" s="1">
        <v>434</v>
      </c>
      <c r="B439">
        <v>442356</v>
      </c>
      <c r="C439">
        <v>6</v>
      </c>
      <c r="D439" t="s">
        <v>11</v>
      </c>
      <c r="E439" t="s">
        <v>70</v>
      </c>
      <c r="F439">
        <v>183</v>
      </c>
      <c r="G439">
        <v>0.63636363636363635</v>
      </c>
      <c r="H439">
        <v>25714.61698022627</v>
      </c>
      <c r="I439">
        <v>0.14748688539694929</v>
      </c>
      <c r="J439" s="2"/>
      <c r="K439" s="2" t="s">
        <v>98</v>
      </c>
      <c r="L439" s="2">
        <f t="shared" ref="L439" si="2862" xml:space="preserve"> INTERCEPT(F437:F444,$C437:$C444)</f>
        <v>207.28571428571428</v>
      </c>
      <c r="M439" s="2">
        <f t="shared" ref="M439" si="2863" xml:space="preserve"> INTERCEPT(G437:G444,$C437:$C444)</f>
        <v>-0.18426573426573439</v>
      </c>
      <c r="N439" s="2">
        <f t="shared" ref="N439" si="2864" xml:space="preserve"> INTERCEPT(H437:H444,$C437:$C444)</f>
        <v>16422.09850998257</v>
      </c>
      <c r="O439" s="2">
        <f t="shared" ref="O439" si="2865" xml:space="preserve"> INTERCEPT(I437:I444,$C437:$C444)</f>
        <v>4.2558612620728659E-2</v>
      </c>
      <c r="P439" s="2"/>
      <c r="Q439" s="2"/>
      <c r="R439" s="2"/>
      <c r="S439" s="2"/>
      <c r="T439" s="2"/>
      <c r="U439" s="2"/>
      <c r="V439" s="5"/>
      <c r="W439" s="5"/>
      <c r="X439" s="5"/>
      <c r="Y439" s="6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6">
      <c r="A440" s="1">
        <v>435</v>
      </c>
      <c r="B440">
        <v>442356</v>
      </c>
      <c r="C440">
        <v>5</v>
      </c>
      <c r="D440" t="s">
        <v>12</v>
      </c>
      <c r="E440" t="s">
        <v>70</v>
      </c>
      <c r="F440">
        <v>126</v>
      </c>
      <c r="G440">
        <v>0</v>
      </c>
      <c r="H440">
        <v>24108.685169199161</v>
      </c>
      <c r="I440">
        <v>0.16801614571360329</v>
      </c>
      <c r="J440" s="2"/>
      <c r="K440" s="2" t="s">
        <v>127</v>
      </c>
      <c r="L440" s="2">
        <f t="shared" ref="L440" si="2866" xml:space="preserve"> L439 + (11*L438)</f>
        <v>88.642857142857125</v>
      </c>
      <c r="M440" s="2">
        <f t="shared" ref="M440" si="2867" xml:space="preserve"> M439 + (11*M438)</f>
        <v>1.2997086247086249</v>
      </c>
      <c r="N440" s="2">
        <f t="shared" ref="N440" si="2868" xml:space="preserve"> N439 + (11*N438)</f>
        <v>33052.004768247505</v>
      </c>
      <c r="O440" s="2">
        <f t="shared" ref="O440" si="2869" xml:space="preserve"> O439 + (11*O438)</f>
        <v>0.25075370172256262</v>
      </c>
      <c r="P440" s="2"/>
      <c r="Q440" s="2"/>
      <c r="R440" s="2"/>
      <c r="S440" s="2"/>
      <c r="T440" s="2"/>
      <c r="U440" s="2"/>
      <c r="V440" s="5"/>
      <c r="W440" s="5"/>
      <c r="X440" s="5"/>
      <c r="Y440" s="6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6">
      <c r="A441" s="1">
        <v>436</v>
      </c>
      <c r="B441">
        <v>442356</v>
      </c>
      <c r="C441">
        <v>4</v>
      </c>
      <c r="D441" t="s">
        <v>13</v>
      </c>
      <c r="E441" t="s">
        <v>70</v>
      </c>
      <c r="F441">
        <v>193</v>
      </c>
      <c r="G441">
        <v>1</v>
      </c>
      <c r="H441">
        <v>22408.99828148037</v>
      </c>
      <c r="I441">
        <v>0.13402630790818809</v>
      </c>
      <c r="J441" s="2"/>
      <c r="K441" s="2" t="s">
        <v>99</v>
      </c>
      <c r="L441" s="2">
        <f t="shared" ref="L441" si="2870" xml:space="preserve"> (L440 - F444) / F444</f>
        <v>-0.42063492063492075</v>
      </c>
      <c r="M441" s="2" t="e">
        <f t="shared" ref="M441" si="2871" xml:space="preserve"> (M440 - G444) / G444</f>
        <v>#DIV/0!</v>
      </c>
      <c r="N441" s="2">
        <f t="shared" ref="N441" si="2872" xml:space="preserve"> (N440 - H444) / H444</f>
        <v>0.85357582989667746</v>
      </c>
      <c r="O441" s="2">
        <f t="shared" ref="O441" si="2873" xml:space="preserve"> (O440 - I444) / I444</f>
        <v>2.8639551010725426</v>
      </c>
      <c r="P441" s="2"/>
      <c r="Q441" s="2"/>
      <c r="R441" s="2"/>
      <c r="S441" s="2"/>
      <c r="T441" s="2"/>
      <c r="U441" s="2"/>
      <c r="V441" s="5"/>
      <c r="W441" s="5"/>
      <c r="X441" s="5"/>
      <c r="Y441" s="6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6">
      <c r="A442" s="1">
        <v>437</v>
      </c>
      <c r="B442">
        <v>442356</v>
      </c>
      <c r="C442">
        <v>3</v>
      </c>
      <c r="D442" t="s">
        <v>14</v>
      </c>
      <c r="E442" t="s">
        <v>70</v>
      </c>
      <c r="F442">
        <v>229</v>
      </c>
      <c r="G442">
        <v>0</v>
      </c>
      <c r="H442">
        <v>21192.441746830769</v>
      </c>
      <c r="I442">
        <v>7.7288443019062722E-2</v>
      </c>
      <c r="J442" s="2"/>
      <c r="K442" s="2" t="s">
        <v>144</v>
      </c>
      <c r="L442" s="2">
        <f t="shared" ref="L442" si="2874">IF(L437&lt;=$L$1,1,0)</f>
        <v>1</v>
      </c>
      <c r="M442" s="2" t="e">
        <f t="shared" ref="M442" si="2875">IF(M437&lt;=$M$1,1,0)</f>
        <v>#DIV/0!</v>
      </c>
      <c r="N442" s="2">
        <f t="shared" ref="N442" si="2876">IF(N437&lt;=$N$1,1,0)</f>
        <v>0</v>
      </c>
      <c r="O442" s="2">
        <f t="shared" ref="O442" si="2877">IF(O437&lt;=$O$1,1,0)</f>
        <v>0</v>
      </c>
      <c r="P442" s="2"/>
      <c r="Q442" s="2"/>
      <c r="R442" s="2"/>
      <c r="S442" s="2"/>
      <c r="T442" s="2"/>
      <c r="U442" s="2"/>
      <c r="V442" s="5"/>
      <c r="W442" s="5"/>
      <c r="X442" s="5" t="s">
        <v>144</v>
      </c>
      <c r="Y442" s="5">
        <f t="shared" ref="Y442" ca="1" si="2878">IF(L437&lt;=$Y$1,1,0)</f>
        <v>1</v>
      </c>
      <c r="Z442" s="5" t="e">
        <f t="shared" ref="Z442" ca="1" si="2879">IF(M437&lt;=$Z$1,1,0)</f>
        <v>#DIV/0!</v>
      </c>
      <c r="AA442" s="5">
        <f t="shared" ref="AA442" ca="1" si="2880">IF(N437&lt;=$AA$1,1,0)</f>
        <v>0</v>
      </c>
      <c r="AB442" s="5">
        <f t="shared" ref="AB442" ca="1" si="2881">IF(O437&lt;=$AB$1,1,0)</f>
        <v>0</v>
      </c>
      <c r="AC442" s="5"/>
      <c r="AD442" s="5"/>
      <c r="AE442" s="5"/>
      <c r="AF442" s="5"/>
      <c r="AG442" s="5"/>
      <c r="AH442" s="5"/>
    </row>
    <row r="443" spans="1:34" ht="16">
      <c r="A443" s="1">
        <v>438</v>
      </c>
      <c r="B443">
        <v>442356</v>
      </c>
      <c r="C443">
        <v>2</v>
      </c>
      <c r="D443" t="s">
        <v>15</v>
      </c>
      <c r="E443" t="s">
        <v>70</v>
      </c>
      <c r="F443">
        <v>179</v>
      </c>
      <c r="G443">
        <v>0</v>
      </c>
      <c r="H443">
        <v>19336.553041634092</v>
      </c>
      <c r="I443">
        <v>7.4393407573115619E-2</v>
      </c>
      <c r="J443" s="2"/>
      <c r="K443" s="2" t="s">
        <v>145</v>
      </c>
      <c r="L443" s="2">
        <f t="shared" ref="L443" si="2882">IF(L437&lt;=$L$2, 1, 0)</f>
        <v>1</v>
      </c>
      <c r="M443" s="2" t="e">
        <f t="shared" ref="M443" si="2883">IF(M437&lt;=$M$2, 1, 0)</f>
        <v>#DIV/0!</v>
      </c>
      <c r="N443" s="2">
        <f t="shared" ref="N443" si="2884">IF(N437&lt;=$N$2, 1, 0)</f>
        <v>0</v>
      </c>
      <c r="O443" s="2">
        <f t="shared" ref="O443" si="2885">IF(O437&lt;=$O$2, 1, 0)</f>
        <v>0</v>
      </c>
      <c r="P443" s="2"/>
      <c r="Q443" s="2" t="s">
        <v>148</v>
      </c>
      <c r="R443" s="2">
        <f t="shared" ref="R443" si="2886" xml:space="preserve"> L442+L443+L444</f>
        <v>3</v>
      </c>
      <c r="S443" s="2" t="e">
        <f t="shared" ref="S443" si="2887">M442+M443+M444</f>
        <v>#DIV/0!</v>
      </c>
      <c r="T443" s="2">
        <f t="shared" ref="T443" si="2888">N442+N443+N444</f>
        <v>0</v>
      </c>
      <c r="U443" s="2">
        <f t="shared" ref="U443" si="2889">O442+O443+O444</f>
        <v>0</v>
      </c>
      <c r="V443" s="5"/>
      <c r="W443" s="5"/>
      <c r="X443" s="5" t="s">
        <v>145</v>
      </c>
      <c r="Y443" s="5">
        <f t="shared" ref="Y443" ca="1" si="2890">IF(L437&lt;=$Y$2, 1, 0)</f>
        <v>1</v>
      </c>
      <c r="Z443" s="5" t="e">
        <f t="shared" ref="Z443" ca="1" si="2891">IF(M437&lt;=$Z$2, 1, 0)</f>
        <v>#DIV/0!</v>
      </c>
      <c r="AA443" s="5">
        <f t="shared" ref="AA443" ca="1" si="2892">IF(N437&lt;=$AA$2, 1, 0)</f>
        <v>0</v>
      </c>
      <c r="AB443" s="5">
        <f t="shared" ref="AB443" ca="1" si="2893">IF(O437&lt;=$AB$2, 1, 0)</f>
        <v>0</v>
      </c>
      <c r="AC443" s="5"/>
      <c r="AD443" s="5" t="s">
        <v>148</v>
      </c>
      <c r="AE443" s="5">
        <f t="shared" ref="AE443" ca="1" si="2894" xml:space="preserve"> Y442+Y443+Y444</f>
        <v>3</v>
      </c>
      <c r="AF443" s="5" t="e">
        <f t="shared" ref="AF443" ca="1" si="2895">Z442+Z443+Z444</f>
        <v>#DIV/0!</v>
      </c>
      <c r="AG443" s="5">
        <f t="shared" ref="AG443" ca="1" si="2896">AA442+AA443+AA444</f>
        <v>0</v>
      </c>
      <c r="AH443" s="5">
        <f t="shared" ref="AH443" ca="1" si="2897">AB442+AB443+AB444</f>
        <v>0</v>
      </c>
    </row>
    <row r="444" spans="1:34" ht="16">
      <c r="A444" s="1">
        <v>439</v>
      </c>
      <c r="B444">
        <v>442356</v>
      </c>
      <c r="C444">
        <v>1</v>
      </c>
      <c r="D444" t="s">
        <v>16</v>
      </c>
      <c r="E444" t="s">
        <v>70</v>
      </c>
      <c r="F444">
        <v>153</v>
      </c>
      <c r="G444">
        <v>0</v>
      </c>
      <c r="H444">
        <v>17831.482389414788</v>
      </c>
      <c r="I444">
        <v>6.489560441656253E-2</v>
      </c>
      <c r="J444" s="2"/>
      <c r="K444" s="2" t="s">
        <v>146</v>
      </c>
      <c r="L444" s="2">
        <f t="shared" ref="L444" si="2898">IF(L441&lt;=$L$1, 1,0)</f>
        <v>1</v>
      </c>
      <c r="M444" s="2" t="e">
        <f t="shared" ref="M444" si="2899">IF(M441&lt;=$M$1, 1,0)</f>
        <v>#DIV/0!</v>
      </c>
      <c r="N444" s="2">
        <f t="shared" ref="N444" si="2900">IF(N441&lt;=$N$1, 1,0)</f>
        <v>0</v>
      </c>
      <c r="O444" s="2">
        <f t="shared" ref="O444" si="2901">IF(O441&lt;=$O$1, 1,0)</f>
        <v>0</v>
      </c>
      <c r="P444" s="2"/>
      <c r="Q444" s="2" t="s">
        <v>147</v>
      </c>
      <c r="R444" s="2"/>
      <c r="S444" s="2"/>
      <c r="T444" s="2"/>
      <c r="U444" s="2" t="e">
        <f t="shared" ref="U444" si="2902">R443+S443+T443+U443</f>
        <v>#DIV/0!</v>
      </c>
      <c r="V444" s="5"/>
      <c r="W444" s="5"/>
      <c r="X444" s="5" t="s">
        <v>146</v>
      </c>
      <c r="Y444" s="5">
        <f t="shared" ref="Y444" ca="1" si="2903">IF(L441&lt;=$Y$1, 1,0)</f>
        <v>1</v>
      </c>
      <c r="Z444" s="5" t="e">
        <f t="shared" ref="Z444" ca="1" si="2904">IF(M441&lt;=$Z$1, 1,0)</f>
        <v>#DIV/0!</v>
      </c>
      <c r="AA444" s="5">
        <f t="shared" ref="AA444" ca="1" si="2905">IF(N441&lt;=$AA$1, 1,0)</f>
        <v>0</v>
      </c>
      <c r="AB444" s="5">
        <f t="shared" ref="AB444" ca="1" si="2906">IF(O441&lt;=$AB$1, 1,0)</f>
        <v>0</v>
      </c>
      <c r="AC444" s="5"/>
      <c r="AD444" s="5" t="s">
        <v>147</v>
      </c>
      <c r="AE444" s="5"/>
      <c r="AF444" s="5"/>
      <c r="AG444" s="5"/>
      <c r="AH444" s="5" t="e">
        <f t="shared" ref="AH444" ca="1" si="2907">AE443+AF443+AG443+AH443</f>
        <v>#DIV/0!</v>
      </c>
    </row>
    <row r="445" spans="1:34" ht="16">
      <c r="A445" s="1">
        <v>440</v>
      </c>
      <c r="B445">
        <v>215442</v>
      </c>
      <c r="C445">
        <v>8</v>
      </c>
      <c r="D445" t="s">
        <v>8</v>
      </c>
      <c r="E445" t="s">
        <v>71</v>
      </c>
      <c r="F445">
        <v>633</v>
      </c>
      <c r="G445">
        <v>0.75124378109452739</v>
      </c>
      <c r="H445">
        <v>14742.7122967634</v>
      </c>
      <c r="I445">
        <v>0.58199249315874602</v>
      </c>
      <c r="J445" s="2"/>
      <c r="K445" s="2" t="s">
        <v>97</v>
      </c>
      <c r="L445" s="3">
        <f t="shared" ref="L445" si="2908" xml:space="preserve"> (F445 - F452) / F452</f>
        <v>0.21032504780114722</v>
      </c>
      <c r="M445" s="3">
        <f t="shared" ref="M445" si="2909" xml:space="preserve"> (G445 - G452) / G452</f>
        <v>1.4179104477612026E-2</v>
      </c>
      <c r="N445" s="3">
        <f t="shared" ref="N445" si="2910" xml:space="preserve"> (H445 - H452) / H452</f>
        <v>0.22222716544598761</v>
      </c>
      <c r="O445" s="3">
        <f t="shared" ref="O445" si="2911" xml:space="preserve"> (I445 - I452) / I452</f>
        <v>0.51228986596415471</v>
      </c>
      <c r="P445" s="2"/>
      <c r="Q445" s="2"/>
      <c r="R445" s="2"/>
      <c r="S445" s="2"/>
      <c r="T445" s="2"/>
      <c r="U445" s="2"/>
      <c r="V445" s="5"/>
      <c r="W445" s="5"/>
      <c r="X445" s="5"/>
      <c r="Y445" s="6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6">
      <c r="A446" s="1">
        <v>441</v>
      </c>
      <c r="B446">
        <v>215442</v>
      </c>
      <c r="C446">
        <v>7</v>
      </c>
      <c r="D446" t="s">
        <v>10</v>
      </c>
      <c r="E446" t="s">
        <v>71</v>
      </c>
      <c r="F446">
        <v>616</v>
      </c>
      <c r="G446">
        <v>0.76303317535545023</v>
      </c>
      <c r="H446">
        <v>14107.82663443905</v>
      </c>
      <c r="I446">
        <v>0.58750180017738063</v>
      </c>
      <c r="J446" s="2"/>
      <c r="K446" s="2" t="s">
        <v>96</v>
      </c>
      <c r="L446" s="2">
        <f t="shared" ref="L446" si="2912" xml:space="preserve"> SLOPE(F445:F452, $C445:$C452)</f>
        <v>13.583333333333334</v>
      </c>
      <c r="M446" s="2">
        <f t="shared" ref="M446" si="2913" xml:space="preserve"> SLOPE(G445:G452, $C445:$C452)</f>
        <v>2.5607563199200587E-3</v>
      </c>
      <c r="N446" s="2">
        <f t="shared" ref="N446" si="2914" xml:space="preserve"> SLOPE(H445:H452, $C445:$C452)</f>
        <v>284.28322964773406</v>
      </c>
      <c r="O446" s="2">
        <f t="shared" ref="O446" si="2915" xml:space="preserve"> SLOPE(I445:I452, $C445:$C452)</f>
        <v>2.6063067631556976E-2</v>
      </c>
      <c r="P446" s="2"/>
      <c r="Q446" s="2"/>
      <c r="R446" s="2"/>
      <c r="S446" s="2"/>
      <c r="T446" s="2"/>
      <c r="U446" s="2"/>
      <c r="V446" s="5"/>
      <c r="W446" s="5"/>
      <c r="X446" s="5"/>
      <c r="Y446" s="6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6">
      <c r="A447" s="1">
        <v>442</v>
      </c>
      <c r="B447">
        <v>215442</v>
      </c>
      <c r="C447">
        <v>6</v>
      </c>
      <c r="D447" t="s">
        <v>11</v>
      </c>
      <c r="E447" t="s">
        <v>71</v>
      </c>
      <c r="F447">
        <v>640</v>
      </c>
      <c r="G447">
        <v>0.78016528925619832</v>
      </c>
      <c r="H447">
        <v>12751.715345545341</v>
      </c>
      <c r="I447">
        <v>0.53560343453973247</v>
      </c>
      <c r="J447" s="2"/>
      <c r="K447" s="2" t="s">
        <v>98</v>
      </c>
      <c r="L447" s="2">
        <f t="shared" ref="L447" si="2916" xml:space="preserve"> INTERCEPT(F445:F452,$C445:$C452)</f>
        <v>539</v>
      </c>
      <c r="M447" s="2">
        <f t="shared" ref="M447" si="2917" xml:space="preserve"> INTERCEPT(G445:G452,$C445:$C452)</f>
        <v>0.74825958845854434</v>
      </c>
      <c r="N447" s="2">
        <f t="shared" ref="N447" si="2918" xml:space="preserve"> INTERCEPT(H445:H452,$C445:$C452)</f>
        <v>11764.369487247832</v>
      </c>
      <c r="O447" s="2">
        <f t="shared" ref="O447" si="2919" xml:space="preserve"> INTERCEPT(I445:I452,$C445:$C452)</f>
        <v>0.37589194506088053</v>
      </c>
      <c r="P447" s="2"/>
      <c r="Q447" s="2"/>
      <c r="R447" s="2"/>
      <c r="S447" s="2"/>
      <c r="T447" s="2"/>
      <c r="U447" s="2"/>
      <c r="V447" s="5"/>
      <c r="W447" s="5"/>
      <c r="X447" s="5"/>
      <c r="Y447" s="6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6">
      <c r="A448" s="1">
        <v>443</v>
      </c>
      <c r="B448">
        <v>215442</v>
      </c>
      <c r="C448">
        <v>5</v>
      </c>
      <c r="D448" t="s">
        <v>12</v>
      </c>
      <c r="E448" t="s">
        <v>71</v>
      </c>
      <c r="F448">
        <v>611</v>
      </c>
      <c r="G448">
        <v>0.79421768707482998</v>
      </c>
      <c r="H448">
        <v>12248.02716318841</v>
      </c>
      <c r="I448">
        <v>0.4288702779924729</v>
      </c>
      <c r="J448" s="2"/>
      <c r="K448" s="2" t="s">
        <v>128</v>
      </c>
      <c r="L448" s="2">
        <f t="shared" ref="L448" si="2920" xml:space="preserve"> L447 + (11*L446)</f>
        <v>688.41666666666674</v>
      </c>
      <c r="M448" s="2">
        <f t="shared" ref="M448" si="2921" xml:space="preserve"> M447 + (11*M446)</f>
        <v>0.77642790797766503</v>
      </c>
      <c r="N448" s="2">
        <f t="shared" ref="N448" si="2922" xml:space="preserve"> N447 + (11*N446)</f>
        <v>14891.485013372907</v>
      </c>
      <c r="O448" s="2">
        <f t="shared" ref="O448" si="2923" xml:space="preserve"> O447 + (11*O446)</f>
        <v>0.66258568900800729</v>
      </c>
      <c r="P448" s="2"/>
      <c r="Q448" s="2"/>
      <c r="R448" s="2"/>
      <c r="S448" s="2"/>
      <c r="T448" s="2"/>
      <c r="U448" s="2"/>
      <c r="V448" s="5"/>
      <c r="W448" s="5"/>
      <c r="X448" s="5"/>
      <c r="Y448" s="6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6">
      <c r="A449" s="1">
        <v>444</v>
      </c>
      <c r="B449">
        <v>215442</v>
      </c>
      <c r="C449">
        <v>4</v>
      </c>
      <c r="D449" t="s">
        <v>13</v>
      </c>
      <c r="E449" t="s">
        <v>71</v>
      </c>
      <c r="F449">
        <v>595</v>
      </c>
      <c r="G449">
        <v>0.72496025437201905</v>
      </c>
      <c r="H449">
        <v>12601.75062728426</v>
      </c>
      <c r="I449">
        <v>0.49400273658434712</v>
      </c>
      <c r="J449" s="2"/>
      <c r="K449" s="2" t="s">
        <v>99</v>
      </c>
      <c r="L449" s="2">
        <f t="shared" ref="L449" si="2924" xml:space="preserve"> (L448 - F452) / F452</f>
        <v>0.31628425748884653</v>
      </c>
      <c r="M449" s="2">
        <f t="shared" ref="M449" si="2925" xml:space="preserve"> (M448 - G452) / G452</f>
        <v>4.8177675769847855E-2</v>
      </c>
      <c r="N449" s="2">
        <f t="shared" ref="N449" si="2926" xml:space="preserve"> (N448 - H452) / H452</f>
        <v>0.23456099195342453</v>
      </c>
      <c r="O449" s="2">
        <f t="shared" ref="O449" si="2927" xml:space="preserve"> (O448 - I452) / I452</f>
        <v>0.7217088443550973</v>
      </c>
      <c r="P449" s="2"/>
      <c r="Q449" s="2"/>
      <c r="R449" s="2"/>
      <c r="S449" s="2"/>
      <c r="T449" s="2"/>
      <c r="U449" s="2"/>
      <c r="V449" s="5"/>
      <c r="W449" s="5"/>
      <c r="X449" s="5"/>
      <c r="Y449" s="6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6">
      <c r="A450" s="1">
        <v>445</v>
      </c>
      <c r="B450">
        <v>215442</v>
      </c>
      <c r="C450">
        <v>3</v>
      </c>
      <c r="D450" t="s">
        <v>14</v>
      </c>
      <c r="E450" t="s">
        <v>71</v>
      </c>
      <c r="F450">
        <v>635</v>
      </c>
      <c r="G450">
        <v>0.76808905380333947</v>
      </c>
      <c r="H450">
        <v>12925.095346349121</v>
      </c>
      <c r="I450">
        <v>0.49651171536509647</v>
      </c>
      <c r="J450" s="2"/>
      <c r="K450" s="2" t="s">
        <v>144</v>
      </c>
      <c r="L450" s="2">
        <f t="shared" ref="L450" si="2928">IF(L445&lt;=$L$1,1,0)</f>
        <v>0</v>
      </c>
      <c r="M450" s="2">
        <f t="shared" ref="M450" si="2929">IF(M445&lt;=$M$1,1,0)</f>
        <v>1</v>
      </c>
      <c r="N450" s="2">
        <f t="shared" ref="N450" si="2930">IF(N445&lt;=$N$1,1,0)</f>
        <v>0</v>
      </c>
      <c r="O450" s="2">
        <f t="shared" ref="O450" si="2931">IF(O445&lt;=$O$1,1,0)</f>
        <v>0</v>
      </c>
      <c r="P450" s="2"/>
      <c r="Q450" s="2"/>
      <c r="R450" s="2"/>
      <c r="S450" s="2"/>
      <c r="T450" s="2"/>
      <c r="U450" s="2"/>
      <c r="V450" s="5"/>
      <c r="W450" s="5"/>
      <c r="X450" s="5" t="s">
        <v>144</v>
      </c>
      <c r="Y450" s="5">
        <f t="shared" ref="Y450" ca="1" si="2932">IF(L445&lt;=$Y$1,1,0)</f>
        <v>0</v>
      </c>
      <c r="Z450" s="5">
        <f t="shared" ref="Z450" ca="1" si="2933">IF(M445&lt;=$Z$1,1,0)</f>
        <v>0</v>
      </c>
      <c r="AA450" s="5">
        <f t="shared" ref="AA450" ca="1" si="2934">IF(N445&lt;=$AA$1,1,0)</f>
        <v>0</v>
      </c>
      <c r="AB450" s="5">
        <f t="shared" ref="AB450" ca="1" si="2935">IF(O445&lt;=$AB$1,1,0)</f>
        <v>0</v>
      </c>
      <c r="AC450" s="5"/>
      <c r="AD450" s="5"/>
      <c r="AE450" s="5"/>
      <c r="AF450" s="5"/>
      <c r="AG450" s="5"/>
      <c r="AH450" s="5"/>
    </row>
    <row r="451" spans="1:34" ht="16">
      <c r="A451" s="1">
        <v>446</v>
      </c>
      <c r="B451">
        <v>215442</v>
      </c>
      <c r="C451">
        <v>2</v>
      </c>
      <c r="D451" t="s">
        <v>15</v>
      </c>
      <c r="E451" t="s">
        <v>71</v>
      </c>
      <c r="F451">
        <v>548</v>
      </c>
      <c r="G451">
        <v>0.7558139534883721</v>
      </c>
      <c r="H451">
        <v>12909.85438474918</v>
      </c>
      <c r="I451">
        <v>0.43608164547893419</v>
      </c>
      <c r="J451" s="2"/>
      <c r="K451" s="2" t="s">
        <v>145</v>
      </c>
      <c r="L451" s="2">
        <f t="shared" ref="L451" si="2936">IF(L445&lt;=$L$2, 1, 0)</f>
        <v>1</v>
      </c>
      <c r="M451" s="2">
        <f t="shared" ref="M451" si="2937">IF(M445&lt;=$M$2, 1, 0)</f>
        <v>1</v>
      </c>
      <c r="N451" s="2">
        <f t="shared" ref="N451" si="2938">IF(N445&lt;=$N$2, 1, 0)</f>
        <v>0</v>
      </c>
      <c r="O451" s="2">
        <f t="shared" ref="O451" si="2939">IF(O445&lt;=$O$2, 1, 0)</f>
        <v>0</v>
      </c>
      <c r="P451" s="2"/>
      <c r="Q451" s="2" t="s">
        <v>148</v>
      </c>
      <c r="R451" s="2">
        <f t="shared" ref="R451" si="2940" xml:space="preserve"> L450+L451+L452</f>
        <v>1</v>
      </c>
      <c r="S451" s="2">
        <f t="shared" ref="S451" si="2941">M450+M451+M452</f>
        <v>3</v>
      </c>
      <c r="T451" s="2">
        <f t="shared" ref="T451" si="2942">N450+N451+N452</f>
        <v>0</v>
      </c>
      <c r="U451" s="2">
        <f t="shared" ref="U451" si="2943">O450+O451+O452</f>
        <v>0</v>
      </c>
      <c r="V451" s="5"/>
      <c r="W451" s="5"/>
      <c r="X451" s="5" t="s">
        <v>145</v>
      </c>
      <c r="Y451" s="5">
        <f t="shared" ref="Y451" ca="1" si="2944">IF(L445&lt;=$Y$2, 1, 0)</f>
        <v>0</v>
      </c>
      <c r="Z451" s="5">
        <f t="shared" ref="Z451" ca="1" si="2945">IF(M445&lt;=$Z$2, 1, 0)</f>
        <v>0</v>
      </c>
      <c r="AA451" s="5">
        <f t="shared" ref="AA451" ca="1" si="2946">IF(N445&lt;=$AA$2, 1, 0)</f>
        <v>0</v>
      </c>
      <c r="AB451" s="5">
        <f t="shared" ref="AB451" ca="1" si="2947">IF(O445&lt;=$AB$2, 1, 0)</f>
        <v>0</v>
      </c>
      <c r="AC451" s="5"/>
      <c r="AD451" s="5" t="s">
        <v>148</v>
      </c>
      <c r="AE451" s="5">
        <f t="shared" ref="AE451" ca="1" si="2948" xml:space="preserve"> Y450+Y451+Y452</f>
        <v>0</v>
      </c>
      <c r="AF451" s="5">
        <f t="shared" ref="AF451" ca="1" si="2949">Z450+Z451+Z452</f>
        <v>0</v>
      </c>
      <c r="AG451" s="5">
        <f t="shared" ref="AG451" ca="1" si="2950">AA450+AA451+AA452</f>
        <v>0</v>
      </c>
      <c r="AH451" s="5">
        <f t="shared" ref="AH451" ca="1" si="2951">AB450+AB451+AB452</f>
        <v>0</v>
      </c>
    </row>
    <row r="452" spans="1:34" ht="16">
      <c r="A452" s="1">
        <v>447</v>
      </c>
      <c r="B452">
        <v>215442</v>
      </c>
      <c r="C452">
        <v>1</v>
      </c>
      <c r="D452" t="s">
        <v>16</v>
      </c>
      <c r="E452" t="s">
        <v>71</v>
      </c>
      <c r="F452">
        <v>523</v>
      </c>
      <c r="G452">
        <v>0.7407407407407407</v>
      </c>
      <c r="H452">
        <v>12062.170366982329</v>
      </c>
      <c r="I452">
        <v>0.38484189192638601</v>
      </c>
      <c r="J452" s="2"/>
      <c r="K452" s="2" t="s">
        <v>146</v>
      </c>
      <c r="L452" s="2">
        <f t="shared" ref="L452" si="2952">IF(L449&lt;=$L$1, 1,0)</f>
        <v>0</v>
      </c>
      <c r="M452" s="2">
        <f t="shared" ref="M452" si="2953">IF(M449&lt;=$M$1, 1,0)</f>
        <v>1</v>
      </c>
      <c r="N452" s="2">
        <f t="shared" ref="N452" si="2954">IF(N449&lt;=$N$1, 1,0)</f>
        <v>0</v>
      </c>
      <c r="O452" s="2">
        <f t="shared" ref="O452" si="2955">IF(O449&lt;=$O$1, 1,0)</f>
        <v>0</v>
      </c>
      <c r="P452" s="2"/>
      <c r="Q452" s="2" t="s">
        <v>147</v>
      </c>
      <c r="R452" s="2"/>
      <c r="S452" s="2"/>
      <c r="T452" s="2"/>
      <c r="U452" s="2">
        <f t="shared" ref="U452" si="2956">R451+S451+T451+U451</f>
        <v>4</v>
      </c>
      <c r="V452" s="5"/>
      <c r="W452" s="5"/>
      <c r="X452" s="5" t="s">
        <v>146</v>
      </c>
      <c r="Y452" s="5">
        <f t="shared" ref="Y452" ca="1" si="2957">IF(L449&lt;=$Y$1, 1,0)</f>
        <v>0</v>
      </c>
      <c r="Z452" s="5">
        <f t="shared" ref="Z452" ca="1" si="2958">IF(M449&lt;=$Z$1, 1,0)</f>
        <v>0</v>
      </c>
      <c r="AA452" s="5">
        <f t="shared" ref="AA452" ca="1" si="2959">IF(N449&lt;=$AA$1, 1,0)</f>
        <v>0</v>
      </c>
      <c r="AB452" s="5">
        <f t="shared" ref="AB452" ca="1" si="2960">IF(O449&lt;=$AB$1, 1,0)</f>
        <v>0</v>
      </c>
      <c r="AC452" s="5"/>
      <c r="AD452" s="5" t="s">
        <v>147</v>
      </c>
      <c r="AE452" s="5"/>
      <c r="AF452" s="5"/>
      <c r="AG452" s="5"/>
      <c r="AH452" s="5">
        <f t="shared" ref="AH452" ca="1" si="2961">AE451+AF451+AG451+AH451</f>
        <v>0</v>
      </c>
    </row>
    <row r="453" spans="1:34" ht="16">
      <c r="A453" s="1">
        <v>448</v>
      </c>
      <c r="B453">
        <v>215655</v>
      </c>
      <c r="C453">
        <v>8</v>
      </c>
      <c r="D453" t="s">
        <v>8</v>
      </c>
      <c r="E453" t="s">
        <v>72</v>
      </c>
      <c r="F453">
        <v>732</v>
      </c>
      <c r="G453">
        <v>0.82923832923832919</v>
      </c>
      <c r="H453">
        <v>14438.73217026334</v>
      </c>
      <c r="I453">
        <v>0.28143655264256628</v>
      </c>
      <c r="J453" s="2"/>
      <c r="K453" s="2" t="s">
        <v>97</v>
      </c>
      <c r="L453" s="3">
        <f t="shared" ref="L453" si="2962" xml:space="preserve"> (F453 - F460) / F460</f>
        <v>-0.14285714285714285</v>
      </c>
      <c r="M453" s="3">
        <f t="shared" ref="M453" si="2963" xml:space="preserve"> (G453 - G460) / G460</f>
        <v>8.9856089856089713E-2</v>
      </c>
      <c r="N453" s="3">
        <f t="shared" ref="N453" si="2964" xml:space="preserve"> (H453 - H460) / H460</f>
        <v>0.31803504821376988</v>
      </c>
      <c r="O453" s="3">
        <f t="shared" ref="O453" si="2965" xml:space="preserve"> (I453 - I460) / I460</f>
        <v>0.22409957641139788</v>
      </c>
      <c r="P453" s="2"/>
      <c r="Q453" s="2"/>
      <c r="R453" s="2"/>
      <c r="S453" s="2"/>
      <c r="T453" s="2"/>
      <c r="U453" s="2"/>
      <c r="V453" s="5"/>
      <c r="W453" s="5"/>
      <c r="X453" s="5"/>
      <c r="Y453" s="6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6">
      <c r="A454" s="1">
        <v>449</v>
      </c>
      <c r="B454">
        <v>215655</v>
      </c>
      <c r="C454">
        <v>7</v>
      </c>
      <c r="D454" t="s">
        <v>10</v>
      </c>
      <c r="E454" t="s">
        <v>72</v>
      </c>
      <c r="F454">
        <v>817</v>
      </c>
      <c r="G454">
        <v>0.80990783410138245</v>
      </c>
      <c r="H454">
        <v>13338.1959066891</v>
      </c>
      <c r="I454">
        <v>0.28041826309756268</v>
      </c>
      <c r="J454" s="2"/>
      <c r="K454" s="2" t="s">
        <v>96</v>
      </c>
      <c r="L454" s="2">
        <f t="shared" ref="L454" si="2966" xml:space="preserve"> SLOPE(F453:F460, $C453:$C460)</f>
        <v>-20.047619047619047</v>
      </c>
      <c r="M454" s="2">
        <f t="shared" ref="M454" si="2967" xml:space="preserve"> SLOPE(G453:G460, $C453:$C460)</f>
        <v>4.6484061734161234E-3</v>
      </c>
      <c r="N454" s="2">
        <f t="shared" ref="N454" si="2968" xml:space="preserve"> SLOPE(H453:H460, $C453:$C460)</f>
        <v>349.44825114762057</v>
      </c>
      <c r="O454" s="2">
        <f t="shared" ref="O454" si="2969" xml:space="preserve"> SLOPE(I453:I460, $C453:$C460)</f>
        <v>5.6640718185117078E-3</v>
      </c>
      <c r="P454" s="2"/>
      <c r="Q454" s="2"/>
      <c r="R454" s="2"/>
      <c r="S454" s="2"/>
      <c r="T454" s="2"/>
      <c r="U454" s="2"/>
      <c r="V454" s="5"/>
      <c r="W454" s="5"/>
      <c r="X454" s="5"/>
      <c r="Y454" s="6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6">
      <c r="A455" s="1">
        <v>450</v>
      </c>
      <c r="B455">
        <v>215655</v>
      </c>
      <c r="C455">
        <v>6</v>
      </c>
      <c r="D455" t="s">
        <v>11</v>
      </c>
      <c r="E455" t="s">
        <v>72</v>
      </c>
      <c r="F455">
        <v>873</v>
      </c>
      <c r="G455">
        <v>0.8113636363636364</v>
      </c>
      <c r="H455">
        <v>13317.94801453947</v>
      </c>
      <c r="I455">
        <v>0.26761322592827907</v>
      </c>
      <c r="J455" s="2"/>
      <c r="K455" s="2" t="s">
        <v>98</v>
      </c>
      <c r="L455" s="2">
        <f t="shared" ref="L455" si="2970" xml:space="preserve"> INTERCEPT(F453:F460,$C453:$C460)</f>
        <v>950.21428571428567</v>
      </c>
      <c r="M455" s="2">
        <f t="shared" ref="M455" si="2971" xml:space="preserve"> INTERCEPT(G453:G460,$C453:$C460)</f>
        <v>0.791156598202571</v>
      </c>
      <c r="N455" s="2">
        <f t="shared" ref="N455" si="2972" xml:space="preserve"> INTERCEPT(H453:H460,$C453:$C460)</f>
        <v>11467.989462138097</v>
      </c>
      <c r="O455" s="2">
        <f t="shared" ref="O455" si="2973" xml:space="preserve"> INTERCEPT(I453:I460,$C453:$C460)</f>
        <v>0.23469240380643763</v>
      </c>
      <c r="P455" s="2"/>
      <c r="Q455" s="2"/>
      <c r="R455" s="2"/>
      <c r="S455" s="2"/>
      <c r="T455" s="2"/>
      <c r="U455" s="2"/>
      <c r="V455" s="5"/>
      <c r="W455" s="5"/>
      <c r="X455" s="5"/>
      <c r="Y455" s="6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6">
      <c r="A456" s="1">
        <v>451</v>
      </c>
      <c r="B456">
        <v>215655</v>
      </c>
      <c r="C456">
        <v>5</v>
      </c>
      <c r="D456" t="s">
        <v>12</v>
      </c>
      <c r="E456" t="s">
        <v>72</v>
      </c>
      <c r="F456">
        <v>884</v>
      </c>
      <c r="G456">
        <v>0.79653179190751444</v>
      </c>
      <c r="H456">
        <v>13808.588557538351</v>
      </c>
      <c r="I456">
        <v>0.23830627171285329</v>
      </c>
      <c r="J456" s="2"/>
      <c r="K456" s="2" t="s">
        <v>128</v>
      </c>
      <c r="L456" s="2">
        <f t="shared" ref="L456" si="2974" xml:space="preserve"> L455 + (11*L454)</f>
        <v>729.69047619047615</v>
      </c>
      <c r="M456" s="2">
        <f t="shared" ref="M456" si="2975" xml:space="preserve"> M455 + (11*M454)</f>
        <v>0.84228906611014831</v>
      </c>
      <c r="N456" s="2">
        <f t="shared" ref="N456" si="2976" xml:space="preserve"> N455 + (11*N454)</f>
        <v>15311.920224761923</v>
      </c>
      <c r="O456" s="2">
        <f t="shared" ref="O456" si="2977" xml:space="preserve"> O455 + (11*O454)</f>
        <v>0.2969971938100664</v>
      </c>
      <c r="P456" s="2"/>
      <c r="Q456" s="2"/>
      <c r="R456" s="2"/>
      <c r="S456" s="2"/>
      <c r="T456" s="2"/>
      <c r="U456" s="2"/>
      <c r="V456" s="5"/>
      <c r="W456" s="5"/>
      <c r="X456" s="5"/>
      <c r="Y456" s="6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6">
      <c r="A457" s="1">
        <v>452</v>
      </c>
      <c r="B457">
        <v>215655</v>
      </c>
      <c r="C457">
        <v>4</v>
      </c>
      <c r="D457" t="s">
        <v>13</v>
      </c>
      <c r="E457" t="s">
        <v>72</v>
      </c>
      <c r="F457">
        <v>865</v>
      </c>
      <c r="G457">
        <v>0.85431235431235431</v>
      </c>
      <c r="H457">
        <v>12754.45872494084</v>
      </c>
      <c r="I457">
        <v>0.26185947820608257</v>
      </c>
      <c r="J457" s="2"/>
      <c r="K457" s="2" t="s">
        <v>99</v>
      </c>
      <c r="L457" s="2">
        <f t="shared" ref="L457" si="2978" xml:space="preserve"> (L456 - F460) / F460</f>
        <v>-0.14556150328984058</v>
      </c>
      <c r="M457" s="2">
        <f t="shared" ref="M457" si="2979" xml:space="preserve"> (M456 - G460) / G460</f>
        <v>0.10700848688762342</v>
      </c>
      <c r="N457" s="2">
        <f t="shared" ref="N457" si="2980" xml:space="preserve"> (N456 - H460) / H460</f>
        <v>0.39774374049639272</v>
      </c>
      <c r="O457" s="2">
        <f t="shared" ref="O457" si="2981" xml:space="preserve"> (O456 - I460) / I460</f>
        <v>0.29178010363139251</v>
      </c>
      <c r="P457" s="2"/>
      <c r="Q457" s="2"/>
      <c r="R457" s="2"/>
      <c r="S457" s="2"/>
      <c r="T457" s="2"/>
      <c r="U457" s="2"/>
      <c r="V457" s="5"/>
      <c r="W457" s="5"/>
      <c r="X457" s="5"/>
      <c r="Y457" s="6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6">
      <c r="A458" s="1">
        <v>453</v>
      </c>
      <c r="B458">
        <v>215655</v>
      </c>
      <c r="C458">
        <v>3</v>
      </c>
      <c r="D458" t="s">
        <v>14</v>
      </c>
      <c r="E458" t="s">
        <v>72</v>
      </c>
      <c r="F458">
        <v>861</v>
      </c>
      <c r="G458">
        <v>0.82894736842105265</v>
      </c>
      <c r="H458">
        <v>12911.85134610183</v>
      </c>
      <c r="I458">
        <v>0.27161736943383707</v>
      </c>
      <c r="J458" s="2"/>
      <c r="K458" s="2" t="s">
        <v>144</v>
      </c>
      <c r="L458" s="2">
        <f t="shared" ref="L458" si="2982">IF(L453&lt;=$L$1,1,0)</f>
        <v>1</v>
      </c>
      <c r="M458" s="2">
        <f t="shared" ref="M458" si="2983">IF(M453&lt;=$M$1,1,0)</f>
        <v>1</v>
      </c>
      <c r="N458" s="2">
        <f t="shared" ref="N458" si="2984">IF(N453&lt;=$N$1,1,0)</f>
        <v>0</v>
      </c>
      <c r="O458" s="2">
        <f t="shared" ref="O458" si="2985">IF(O453&lt;=$O$1,1,0)</f>
        <v>0</v>
      </c>
      <c r="P458" s="2"/>
      <c r="Q458" s="2"/>
      <c r="R458" s="2"/>
      <c r="S458" s="2"/>
      <c r="T458" s="2"/>
      <c r="U458" s="2"/>
      <c r="V458" s="5"/>
      <c r="W458" s="5"/>
      <c r="X458" s="5" t="s">
        <v>144</v>
      </c>
      <c r="Y458" s="5">
        <f t="shared" ref="Y458" ca="1" si="2986">IF(L453&lt;=$Y$1,1,0)</f>
        <v>0</v>
      </c>
      <c r="Z458" s="5">
        <f t="shared" ref="Z458" ca="1" si="2987">IF(M453&lt;=$Z$1,1,0)</f>
        <v>0</v>
      </c>
      <c r="AA458" s="5">
        <f t="shared" ref="AA458" ca="1" si="2988">IF(N453&lt;=$AA$1,1,0)</f>
        <v>0</v>
      </c>
      <c r="AB458" s="5">
        <f t="shared" ref="AB458" ca="1" si="2989">IF(O453&lt;=$AB$1,1,0)</f>
        <v>0</v>
      </c>
      <c r="AC458" s="5"/>
      <c r="AD458" s="5"/>
      <c r="AE458" s="5"/>
      <c r="AF458" s="5"/>
      <c r="AG458" s="5"/>
      <c r="AH458" s="5"/>
    </row>
    <row r="459" spans="1:34" ht="16">
      <c r="A459" s="1">
        <v>454</v>
      </c>
      <c r="B459">
        <v>215655</v>
      </c>
      <c r="C459">
        <v>2</v>
      </c>
      <c r="D459" t="s">
        <v>15</v>
      </c>
      <c r="E459" t="s">
        <v>72</v>
      </c>
      <c r="F459">
        <v>994</v>
      </c>
      <c r="G459">
        <v>0.80542452830188682</v>
      </c>
      <c r="H459">
        <v>12799.537330812111</v>
      </c>
      <c r="I459">
        <v>0.25028153502814948</v>
      </c>
      <c r="J459" s="2"/>
      <c r="K459" s="2" t="s">
        <v>145</v>
      </c>
      <c r="L459" s="2">
        <f t="shared" ref="L459" si="2990">IF(L453&lt;=$L$2, 1, 0)</f>
        <v>1</v>
      </c>
      <c r="M459" s="2">
        <f t="shared" ref="M459" si="2991">IF(M453&lt;=$M$2, 1, 0)</f>
        <v>1</v>
      </c>
      <c r="N459" s="2">
        <f t="shared" ref="N459" si="2992">IF(N453&lt;=$N$2, 1, 0)</f>
        <v>0</v>
      </c>
      <c r="O459" s="2">
        <f t="shared" ref="O459" si="2993">IF(O453&lt;=$O$2, 1, 0)</f>
        <v>0</v>
      </c>
      <c r="P459" s="2"/>
      <c r="Q459" s="2" t="s">
        <v>148</v>
      </c>
      <c r="R459" s="2">
        <f t="shared" ref="R459" si="2994" xml:space="preserve"> L458+L459+L460</f>
        <v>3</v>
      </c>
      <c r="S459" s="2">
        <f t="shared" ref="S459" si="2995">M458+M459+M460</f>
        <v>3</v>
      </c>
      <c r="T459" s="2">
        <f t="shared" ref="T459" si="2996">N458+N459+N460</f>
        <v>0</v>
      </c>
      <c r="U459" s="2">
        <f t="shared" ref="U459" si="2997">O458+O459+O460</f>
        <v>0</v>
      </c>
      <c r="V459" s="5"/>
      <c r="W459" s="5"/>
      <c r="X459" s="5" t="s">
        <v>145</v>
      </c>
      <c r="Y459" s="5">
        <f t="shared" ref="Y459" ca="1" si="2998">IF(L453&lt;=$Y$2, 1, 0)</f>
        <v>0</v>
      </c>
      <c r="Z459" s="5">
        <f t="shared" ref="Z459" ca="1" si="2999">IF(M453&lt;=$Z$2, 1, 0)</f>
        <v>0</v>
      </c>
      <c r="AA459" s="5">
        <f t="shared" ref="AA459" ca="1" si="3000">IF(N453&lt;=$AA$2, 1, 0)</f>
        <v>0</v>
      </c>
      <c r="AB459" s="5">
        <f t="shared" ref="AB459" ca="1" si="3001">IF(O453&lt;=$AB$2, 1, 0)</f>
        <v>0</v>
      </c>
      <c r="AC459" s="5"/>
      <c r="AD459" s="5" t="s">
        <v>148</v>
      </c>
      <c r="AE459" s="5">
        <f t="shared" ref="AE459" ca="1" si="3002" xml:space="preserve"> Y458+Y459+Y460</f>
        <v>0</v>
      </c>
      <c r="AF459" s="5">
        <f t="shared" ref="AF459" ca="1" si="3003">Z458+Z459+Z460</f>
        <v>0</v>
      </c>
      <c r="AG459" s="5">
        <f t="shared" ref="AG459" ca="1" si="3004">AA458+AA459+AA460</f>
        <v>0</v>
      </c>
      <c r="AH459" s="5">
        <f t="shared" ref="AH459" ca="1" si="3005">AB458+AB459+AB460</f>
        <v>0</v>
      </c>
    </row>
    <row r="460" spans="1:34" ht="16">
      <c r="A460" s="1">
        <v>455</v>
      </c>
      <c r="B460">
        <v>215655</v>
      </c>
      <c r="C460">
        <v>1</v>
      </c>
      <c r="D460" t="s">
        <v>16</v>
      </c>
      <c r="E460" t="s">
        <v>72</v>
      </c>
      <c r="F460">
        <v>854</v>
      </c>
      <c r="G460">
        <v>0.76086956521739135</v>
      </c>
      <c r="H460">
        <v>10954.740687534089</v>
      </c>
      <c r="I460">
        <v>0.22991311986859189</v>
      </c>
      <c r="J460" s="2"/>
      <c r="K460" s="2" t="s">
        <v>146</v>
      </c>
      <c r="L460" s="2">
        <f t="shared" ref="L460" si="3006">IF(L457&lt;=$L$1, 1,0)</f>
        <v>1</v>
      </c>
      <c r="M460" s="2">
        <f t="shared" ref="M460" si="3007">IF(M457&lt;=$M$1, 1,0)</f>
        <v>1</v>
      </c>
      <c r="N460" s="2">
        <f t="shared" ref="N460" si="3008">IF(N457&lt;=$N$1, 1,0)</f>
        <v>0</v>
      </c>
      <c r="O460" s="2">
        <f t="shared" ref="O460" si="3009">IF(O457&lt;=$O$1, 1,0)</f>
        <v>0</v>
      </c>
      <c r="P460" s="2"/>
      <c r="Q460" s="2" t="s">
        <v>147</v>
      </c>
      <c r="R460" s="2"/>
      <c r="S460" s="2"/>
      <c r="T460" s="2"/>
      <c r="U460" s="2">
        <f t="shared" ref="U460" si="3010">R459+S459+T459+U459</f>
        <v>6</v>
      </c>
      <c r="V460" s="5"/>
      <c r="W460" s="5"/>
      <c r="X460" s="5" t="s">
        <v>146</v>
      </c>
      <c r="Y460" s="5">
        <f t="shared" ref="Y460" ca="1" si="3011">IF(L457&lt;=$Y$1, 1,0)</f>
        <v>0</v>
      </c>
      <c r="Z460" s="5">
        <f t="shared" ref="Z460" ca="1" si="3012">IF(M457&lt;=$Z$1, 1,0)</f>
        <v>0</v>
      </c>
      <c r="AA460" s="5">
        <f t="shared" ref="AA460" ca="1" si="3013">IF(N457&lt;=$AA$1, 1,0)</f>
        <v>0</v>
      </c>
      <c r="AB460" s="5">
        <f t="shared" ref="AB460" ca="1" si="3014">IF(O457&lt;=$AB$1, 1,0)</f>
        <v>0</v>
      </c>
      <c r="AC460" s="5"/>
      <c r="AD460" s="5" t="s">
        <v>147</v>
      </c>
      <c r="AE460" s="5"/>
      <c r="AF460" s="5"/>
      <c r="AG460" s="5"/>
      <c r="AH460" s="5">
        <f t="shared" ref="AH460" ca="1" si="3015">AE459+AF459+AG459+AH459</f>
        <v>0</v>
      </c>
    </row>
    <row r="461" spans="1:34" ht="16">
      <c r="A461" s="1">
        <v>456</v>
      </c>
      <c r="B461">
        <v>215691</v>
      </c>
      <c r="C461">
        <v>8</v>
      </c>
      <c r="D461" t="s">
        <v>8</v>
      </c>
      <c r="E461" t="s">
        <v>73</v>
      </c>
      <c r="F461">
        <v>109</v>
      </c>
      <c r="G461">
        <v>0.73626373626373631</v>
      </c>
      <c r="H461">
        <v>8162.4871605446542</v>
      </c>
      <c r="I461">
        <v>0.88623830485883182</v>
      </c>
      <c r="J461" s="2"/>
      <c r="K461" s="2" t="s">
        <v>97</v>
      </c>
      <c r="L461" s="3">
        <f t="shared" ref="L461" si="3016" xml:space="preserve"> (F461 - F468) / F468</f>
        <v>0.45333333333333331</v>
      </c>
      <c r="M461" s="3">
        <f t="shared" ref="M461" si="3017" xml:space="preserve"> (G461 - G468) / G468</f>
        <v>-8.3950932788142002E-2</v>
      </c>
      <c r="N461" s="3">
        <f t="shared" ref="N461" si="3018" xml:space="preserve"> (H461 - H468) / H468</f>
        <v>-0.25673284098071525</v>
      </c>
      <c r="O461" s="3">
        <f t="shared" ref="O461" si="3019" xml:space="preserve"> (I461 - I468) / I468</f>
        <v>0.2272605205450916</v>
      </c>
      <c r="P461" s="2"/>
      <c r="Q461" s="2"/>
      <c r="R461" s="2"/>
      <c r="S461" s="2"/>
      <c r="T461" s="2"/>
      <c r="U461" s="2"/>
      <c r="V461" s="5"/>
      <c r="W461" s="5"/>
      <c r="X461" s="5"/>
      <c r="Y461" s="6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6">
      <c r="A462" s="1">
        <v>457</v>
      </c>
      <c r="B462">
        <v>215691</v>
      </c>
      <c r="C462">
        <v>7</v>
      </c>
      <c r="D462" t="s">
        <v>10</v>
      </c>
      <c r="E462" t="s">
        <v>73</v>
      </c>
      <c r="F462">
        <v>91</v>
      </c>
      <c r="G462">
        <v>0.71126760563380287</v>
      </c>
      <c r="H462">
        <v>10991.208469626259</v>
      </c>
      <c r="I462">
        <v>0.8878538424350183</v>
      </c>
      <c r="J462" s="2"/>
      <c r="K462" s="2" t="s">
        <v>96</v>
      </c>
      <c r="L462" s="2">
        <f t="shared" ref="L462" si="3020" xml:space="preserve"> SLOPE(F461:F468, $C461:$C468)</f>
        <v>2.4285714285714284</v>
      </c>
      <c r="M462" s="2">
        <f t="shared" ref="M462" si="3021" xml:space="preserve"> SLOPE(G461:G468, $C461:$C468)</f>
        <v>-6.8365513588054989E-3</v>
      </c>
      <c r="N462" s="2">
        <f t="shared" ref="N462" si="3022" xml:space="preserve"> SLOPE(H461:H468, $C461:$C468)</f>
        <v>85.722332045658689</v>
      </c>
      <c r="O462" s="2">
        <f t="shared" ref="O462" si="3023" xml:space="preserve"> SLOPE(I461:I468, $C461:$C468)</f>
        <v>3.4997570400844093E-2</v>
      </c>
      <c r="P462" s="2"/>
      <c r="Q462" s="2"/>
      <c r="R462" s="2"/>
      <c r="S462" s="2"/>
      <c r="T462" s="2"/>
      <c r="U462" s="2"/>
      <c r="V462" s="5"/>
      <c r="W462" s="5"/>
      <c r="X462" s="5"/>
      <c r="Y462" s="6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6">
      <c r="A463" s="1">
        <v>458</v>
      </c>
      <c r="B463">
        <v>215691</v>
      </c>
      <c r="C463">
        <v>6</v>
      </c>
      <c r="D463" t="s">
        <v>11</v>
      </c>
      <c r="E463" t="s">
        <v>73</v>
      </c>
      <c r="F463">
        <v>140</v>
      </c>
      <c r="G463">
        <v>0.64331210191082799</v>
      </c>
      <c r="H463">
        <v>10232.93326932309</v>
      </c>
      <c r="I463">
        <v>0.90161738283359472</v>
      </c>
      <c r="J463" s="2"/>
      <c r="K463" s="2" t="s">
        <v>98</v>
      </c>
      <c r="L463" s="2">
        <f t="shared" ref="L463" si="3024" xml:space="preserve"> INTERCEPT(F461:F468,$C461:$C468)</f>
        <v>107.07142857142857</v>
      </c>
      <c r="M463" s="2">
        <f t="shared" ref="M463" si="3025" xml:space="preserve"> INTERCEPT(G461:G468,$C461:$C468)</f>
        <v>0.7513411251435117</v>
      </c>
      <c r="N463" s="2">
        <f t="shared" ref="N463" si="3026" xml:space="preserve"> INTERCEPT(H461:H468,$C461:$C468)</f>
        <v>8899.1876139971828</v>
      </c>
      <c r="O463" s="2">
        <f t="shared" ref="O463" si="3027" xml:space="preserve"> INTERCEPT(I461:I468,$C461:$C468)</f>
        <v>0.62748621343659838</v>
      </c>
      <c r="P463" s="2"/>
      <c r="Q463" s="2"/>
      <c r="R463" s="2"/>
      <c r="S463" s="2"/>
      <c r="T463" s="2"/>
      <c r="U463" s="2"/>
      <c r="V463" s="5"/>
      <c r="W463" s="5"/>
      <c r="X463" s="5"/>
      <c r="Y463" s="6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6">
      <c r="A464" s="1">
        <v>459</v>
      </c>
      <c r="B464">
        <v>215691</v>
      </c>
      <c r="C464">
        <v>5</v>
      </c>
      <c r="D464" t="s">
        <v>12</v>
      </c>
      <c r="E464" t="s">
        <v>73</v>
      </c>
      <c r="F464">
        <v>158</v>
      </c>
      <c r="G464">
        <v>0.72388059701492535</v>
      </c>
      <c r="H464">
        <v>11067.82537942188</v>
      </c>
      <c r="I464">
        <v>0.84534562040376038</v>
      </c>
      <c r="J464" s="2"/>
      <c r="K464" s="2" t="s">
        <v>129</v>
      </c>
      <c r="L464" s="2">
        <f t="shared" ref="L464" si="3028" xml:space="preserve"> L463 + (11*L462)</f>
        <v>133.78571428571428</v>
      </c>
      <c r="M464" s="2">
        <f t="shared" ref="M464" si="3029" xml:space="preserve"> M463 + (11*M462)</f>
        <v>0.67613906019665126</v>
      </c>
      <c r="N464" s="2">
        <f t="shared" ref="N464" si="3030" xml:space="preserve"> N463 + (11*N462)</f>
        <v>9842.1332664994279</v>
      </c>
      <c r="O464" s="2">
        <f t="shared" ref="O464" si="3031" xml:space="preserve"> O463 + (11*O462)</f>
        <v>1.0124594878458835</v>
      </c>
      <c r="P464" s="2"/>
      <c r="Q464" s="2"/>
      <c r="R464" s="2"/>
      <c r="S464" s="2"/>
      <c r="T464" s="2"/>
      <c r="U464" s="2"/>
      <c r="V464" s="5"/>
      <c r="W464" s="5"/>
      <c r="X464" s="5"/>
      <c r="Y464" s="6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6">
      <c r="A465" s="1">
        <v>460</v>
      </c>
      <c r="B465">
        <v>215691</v>
      </c>
      <c r="C465">
        <v>4</v>
      </c>
      <c r="D465" t="s">
        <v>13</v>
      </c>
      <c r="E465" t="s">
        <v>73</v>
      </c>
      <c r="F465">
        <v>135</v>
      </c>
      <c r="G465">
        <v>0.76984126984126988</v>
      </c>
      <c r="H465">
        <v>8085.980935248921</v>
      </c>
      <c r="I465">
        <v>0.65092665939326211</v>
      </c>
      <c r="J465" s="2"/>
      <c r="K465" s="2" t="s">
        <v>99</v>
      </c>
      <c r="L465" s="2">
        <f t="shared" ref="L465" si="3032" xml:space="preserve"> (L464 - F468) / F468</f>
        <v>0.78380952380952373</v>
      </c>
      <c r="M465" s="2">
        <f t="shared" ref="M465" si="3033" xml:space="preserve"> (M464 - G468) / G468</f>
        <v>-0.15875721580184085</v>
      </c>
      <c r="N465" s="2">
        <f t="shared" ref="N465" si="3034" xml:space="preserve"> (N464 - H468) / H468</f>
        <v>-0.10378610247123547</v>
      </c>
      <c r="O465" s="2">
        <f t="shared" ref="O465" si="3035" xml:space="preserve"> (O464 - I468) / I468</f>
        <v>0.40205128944689522</v>
      </c>
      <c r="P465" s="2"/>
      <c r="Q465" s="2"/>
      <c r="R465" s="2"/>
      <c r="S465" s="2"/>
      <c r="T465" s="2"/>
      <c r="U465" s="2"/>
      <c r="V465" s="5"/>
      <c r="W465" s="5"/>
      <c r="X465" s="5"/>
      <c r="Y465" s="6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6">
      <c r="A466" s="1">
        <v>461</v>
      </c>
      <c r="B466">
        <v>215691</v>
      </c>
      <c r="C466">
        <v>3</v>
      </c>
      <c r="D466" t="s">
        <v>14</v>
      </c>
      <c r="E466" t="s">
        <v>73</v>
      </c>
      <c r="F466">
        <v>124</v>
      </c>
      <c r="G466">
        <v>0.6696428571428571</v>
      </c>
      <c r="H466">
        <v>6042.8657937466778</v>
      </c>
      <c r="I466">
        <v>0.69047209167710655</v>
      </c>
      <c r="J466" s="2"/>
      <c r="K466" s="2" t="s">
        <v>144</v>
      </c>
      <c r="L466" s="2">
        <f t="shared" ref="L466" si="3036">IF(L461&lt;=$L$1,1,0)</f>
        <v>0</v>
      </c>
      <c r="M466" s="2">
        <f t="shared" ref="M466" si="3037">IF(M461&lt;=$M$1,1,0)</f>
        <v>1</v>
      </c>
      <c r="N466" s="2">
        <f t="shared" ref="N466" si="3038">IF(N461&lt;=$N$1,1,0)</f>
        <v>1</v>
      </c>
      <c r="O466" s="2">
        <f t="shared" ref="O466" si="3039">IF(O461&lt;=$O$1,1,0)</f>
        <v>0</v>
      </c>
      <c r="P466" s="2"/>
      <c r="Q466" s="2"/>
      <c r="R466" s="2"/>
      <c r="S466" s="2"/>
      <c r="T466" s="2"/>
      <c r="U466" s="2"/>
      <c r="V466" s="5"/>
      <c r="W466" s="5"/>
      <c r="X466" s="5" t="s">
        <v>144</v>
      </c>
      <c r="Y466" s="5">
        <f t="shared" ref="Y466" ca="1" si="3040">IF(L461&lt;=$Y$1,1,0)</f>
        <v>0</v>
      </c>
      <c r="Z466" s="5">
        <f t="shared" ref="Z466" ca="1" si="3041">IF(M461&lt;=$Z$1,1,0)</f>
        <v>1</v>
      </c>
      <c r="AA466" s="5">
        <f t="shared" ref="AA466" ca="1" si="3042">IF(N461&lt;=$AA$1,1,0)</f>
        <v>1</v>
      </c>
      <c r="AB466" s="5">
        <f t="shared" ref="AB466" ca="1" si="3043">IF(O461&lt;=$AB$1,1,0)</f>
        <v>0</v>
      </c>
      <c r="AC466" s="5"/>
      <c r="AD466" s="5"/>
      <c r="AE466" s="5"/>
      <c r="AF466" s="5"/>
      <c r="AG466" s="5"/>
      <c r="AH466" s="5"/>
    </row>
    <row r="467" spans="1:34" ht="16">
      <c r="A467" s="1">
        <v>462</v>
      </c>
      <c r="B467">
        <v>215691</v>
      </c>
      <c r="C467">
        <v>2</v>
      </c>
      <c r="D467" t="s">
        <v>15</v>
      </c>
      <c r="E467" t="s">
        <v>73</v>
      </c>
      <c r="F467">
        <v>112</v>
      </c>
      <c r="G467">
        <v>0.70666666666666667</v>
      </c>
      <c r="H467">
        <v>8714.3017764785254</v>
      </c>
      <c r="I467">
        <v>0.69522105762761643</v>
      </c>
      <c r="J467" s="2"/>
      <c r="K467" s="2" t="s">
        <v>145</v>
      </c>
      <c r="L467" s="2">
        <f t="shared" ref="L467" si="3044">IF(L461&lt;=$L$2, 1, 0)</f>
        <v>0</v>
      </c>
      <c r="M467" s="2">
        <f t="shared" ref="M467" si="3045">IF(M461&lt;=$M$2, 1, 0)</f>
        <v>1</v>
      </c>
      <c r="N467" s="2">
        <f t="shared" ref="N467" si="3046">IF(N461&lt;=$N$2, 1, 0)</f>
        <v>1</v>
      </c>
      <c r="O467" s="2">
        <f t="shared" ref="O467" si="3047">IF(O461&lt;=$O$2, 1, 0)</f>
        <v>0</v>
      </c>
      <c r="P467" s="2"/>
      <c r="Q467" s="2" t="s">
        <v>148</v>
      </c>
      <c r="R467" s="2">
        <f t="shared" ref="R467" si="3048" xml:space="preserve"> L466+L467+L468</f>
        <v>0</v>
      </c>
      <c r="S467" s="2">
        <f t="shared" ref="S467" si="3049">M466+M467+M468</f>
        <v>3</v>
      </c>
      <c r="T467" s="2">
        <f t="shared" ref="T467" si="3050">N466+N467+N468</f>
        <v>2</v>
      </c>
      <c r="U467" s="2">
        <f t="shared" ref="U467" si="3051">O466+O467+O468</f>
        <v>0</v>
      </c>
      <c r="V467" s="5"/>
      <c r="W467" s="5"/>
      <c r="X467" s="5" t="s">
        <v>145</v>
      </c>
      <c r="Y467" s="5">
        <f t="shared" ref="Y467" ca="1" si="3052">IF(L461&lt;=$Y$2, 1, 0)</f>
        <v>0</v>
      </c>
      <c r="Z467" s="5">
        <f t="shared" ref="Z467" ca="1" si="3053">IF(M461&lt;=$Z$2, 1, 0)</f>
        <v>1</v>
      </c>
      <c r="AA467" s="5">
        <f t="shared" ref="AA467" ca="1" si="3054">IF(N461&lt;=$AA$2, 1, 0)</f>
        <v>1</v>
      </c>
      <c r="AB467" s="5">
        <f t="shared" ref="AB467" ca="1" si="3055">IF(O461&lt;=$AB$2, 1, 0)</f>
        <v>0</v>
      </c>
      <c r="AC467" s="5"/>
      <c r="AD467" s="5" t="s">
        <v>148</v>
      </c>
      <c r="AE467" s="5">
        <f t="shared" ref="AE467" ca="1" si="3056" xml:space="preserve"> Y466+Y467+Y468</f>
        <v>0</v>
      </c>
      <c r="AF467" s="5">
        <f t="shared" ref="AF467" ca="1" si="3057">Z466+Z467+Z468</f>
        <v>3</v>
      </c>
      <c r="AG467" s="5">
        <f t="shared" ref="AG467" ca="1" si="3058">AA466+AA467+AA468</f>
        <v>3</v>
      </c>
      <c r="AH467" s="5">
        <f t="shared" ref="AH467" ca="1" si="3059">AB466+AB467+AB468</f>
        <v>0</v>
      </c>
    </row>
    <row r="468" spans="1:34" ht="16">
      <c r="A468" s="1">
        <v>463</v>
      </c>
      <c r="B468">
        <v>215691</v>
      </c>
      <c r="C468">
        <v>1</v>
      </c>
      <c r="D468" t="s">
        <v>16</v>
      </c>
      <c r="E468" t="s">
        <v>73</v>
      </c>
      <c r="F468">
        <v>75</v>
      </c>
      <c r="G468">
        <v>0.80373831775700932</v>
      </c>
      <c r="H468">
        <v>10981.902081231159</v>
      </c>
      <c r="I468">
        <v>0.72212728269398441</v>
      </c>
      <c r="J468" s="2"/>
      <c r="K468" s="2" t="s">
        <v>146</v>
      </c>
      <c r="L468" s="2">
        <f t="shared" ref="L468" si="3060">IF(L465&lt;=$L$1, 1,0)</f>
        <v>0</v>
      </c>
      <c r="M468" s="2">
        <f t="shared" ref="M468" si="3061">IF(M465&lt;=$M$1, 1,0)</f>
        <v>1</v>
      </c>
      <c r="N468" s="2">
        <f t="shared" ref="N468" si="3062">IF(N465&lt;=$N$1, 1,0)</f>
        <v>0</v>
      </c>
      <c r="O468" s="2">
        <f t="shared" ref="O468" si="3063">IF(O465&lt;=$O$1, 1,0)</f>
        <v>0</v>
      </c>
      <c r="P468" s="2"/>
      <c r="Q468" s="2" t="s">
        <v>147</v>
      </c>
      <c r="R468" s="2"/>
      <c r="S468" s="2"/>
      <c r="T468" s="2"/>
      <c r="U468" s="2">
        <f t="shared" ref="U468" si="3064">R467+S467+T467+U467</f>
        <v>5</v>
      </c>
      <c r="V468" s="5"/>
      <c r="W468" s="5"/>
      <c r="X468" s="5" t="s">
        <v>146</v>
      </c>
      <c r="Y468" s="5">
        <f t="shared" ref="Y468" ca="1" si="3065">IF(L465&lt;=$Y$1, 1,0)</f>
        <v>0</v>
      </c>
      <c r="Z468" s="5">
        <f t="shared" ref="Z468" ca="1" si="3066">IF(M465&lt;=$Z$1, 1,0)</f>
        <v>1</v>
      </c>
      <c r="AA468" s="5">
        <f t="shared" ref="AA468" ca="1" si="3067">IF(N465&lt;=$AA$1, 1,0)</f>
        <v>1</v>
      </c>
      <c r="AB468" s="5">
        <f t="shared" ref="AB468" ca="1" si="3068">IF(O465&lt;=$AB$1, 1,0)</f>
        <v>0</v>
      </c>
      <c r="AC468" s="5"/>
      <c r="AD468" s="5" t="s">
        <v>147</v>
      </c>
      <c r="AE468" s="5"/>
      <c r="AF468" s="5"/>
      <c r="AG468" s="5"/>
      <c r="AH468" s="5">
        <f t="shared" ref="AH468" ca="1" si="3069">AE467+AF467+AG467+AH467</f>
        <v>6</v>
      </c>
    </row>
    <row r="469" spans="1:34" ht="16">
      <c r="A469" s="1">
        <v>464</v>
      </c>
      <c r="B469">
        <v>216047</v>
      </c>
      <c r="C469">
        <v>8</v>
      </c>
      <c r="D469" t="s">
        <v>8</v>
      </c>
      <c r="E469" t="s">
        <v>74</v>
      </c>
      <c r="F469">
        <v>5</v>
      </c>
      <c r="G469">
        <v>0.75</v>
      </c>
      <c r="H469">
        <v>21653.19938851277</v>
      </c>
      <c r="I469">
        <v>1.544950596608087</v>
      </c>
      <c r="J469" s="2"/>
      <c r="K469" s="2" t="s">
        <v>97</v>
      </c>
      <c r="L469" s="3">
        <f t="shared" ref="L469" si="3070" xml:space="preserve"> (F469 - F476) / F476</f>
        <v>-0.2857142857142857</v>
      </c>
      <c r="M469" s="3">
        <f t="shared" ref="M469" si="3071" xml:space="preserve"> (G469 - G476) / G476</f>
        <v>-3.5714285714285726E-2</v>
      </c>
      <c r="N469" s="3">
        <f t="shared" ref="N469" si="3072" xml:space="preserve"> (H469 - H476) / H476</f>
        <v>0.27745961384615964</v>
      </c>
      <c r="O469" s="3">
        <f t="shared" ref="O469" si="3073" xml:space="preserve"> (I469 - I476) / I476</f>
        <v>0.25808241982758612</v>
      </c>
      <c r="P469" s="2"/>
      <c r="Q469" s="2"/>
      <c r="R469" s="2"/>
      <c r="S469" s="2"/>
      <c r="T469" s="2"/>
      <c r="U469" s="2"/>
      <c r="V469" s="5"/>
      <c r="W469" s="5"/>
      <c r="X469" s="5"/>
      <c r="Y469" s="6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6">
      <c r="A470" s="1">
        <v>465</v>
      </c>
      <c r="B470">
        <v>216047</v>
      </c>
      <c r="C470">
        <v>7</v>
      </c>
      <c r="D470" t="s">
        <v>10</v>
      </c>
      <c r="E470" t="s">
        <v>74</v>
      </c>
      <c r="F470">
        <v>12</v>
      </c>
      <c r="G470">
        <v>1</v>
      </c>
      <c r="H470">
        <v>20107.626526199419</v>
      </c>
      <c r="I470">
        <v>1.5497774094043459</v>
      </c>
      <c r="J470" s="2"/>
      <c r="K470" s="2" t="s">
        <v>96</v>
      </c>
      <c r="L470" s="2">
        <f t="shared" ref="L470" si="3074" xml:space="preserve"> SLOPE(F469:F476, $C469:$C476)</f>
        <v>-0.33333333333333331</v>
      </c>
      <c r="M470" s="2">
        <f t="shared" ref="M470" si="3075" xml:space="preserve"> SLOPE(G469:G476, $C469:$C476)</f>
        <v>4.7259181450357863E-3</v>
      </c>
      <c r="N470" s="2">
        <f t="shared" ref="N470" si="3076" xml:space="preserve"> SLOPE(H469:H476, $C469:$C476)</f>
        <v>623.99315229793103</v>
      </c>
      <c r="O470" s="2">
        <f t="shared" ref="O470" si="3077" xml:space="preserve"> SLOPE(I469:I476, $C469:$C476)</f>
        <v>1.7148886483645744E-2</v>
      </c>
      <c r="P470" s="2"/>
      <c r="Q470" s="2"/>
      <c r="R470" s="2"/>
      <c r="S470" s="2"/>
      <c r="T470" s="2"/>
      <c r="U470" s="2"/>
      <c r="V470" s="5"/>
      <c r="W470" s="5"/>
      <c r="X470" s="5"/>
      <c r="Y470" s="6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6">
      <c r="A471" s="1">
        <v>466</v>
      </c>
      <c r="B471">
        <v>216047</v>
      </c>
      <c r="C471">
        <v>6</v>
      </c>
      <c r="D471" t="s">
        <v>11</v>
      </c>
      <c r="E471" t="s">
        <v>74</v>
      </c>
      <c r="F471">
        <v>9</v>
      </c>
      <c r="G471">
        <v>0.82352941176470584</v>
      </c>
      <c r="H471">
        <v>19831.973115698511</v>
      </c>
      <c r="I471">
        <v>1.0699563322261429</v>
      </c>
      <c r="J471" s="2"/>
      <c r="K471" s="2" t="s">
        <v>98</v>
      </c>
      <c r="L471" s="2">
        <f t="shared" ref="L471" si="3078" xml:space="preserve"> INTERCEPT(F469:F476,$C469:$C476)</f>
        <v>14</v>
      </c>
      <c r="M471" s="2">
        <f t="shared" ref="M471" si="3079" xml:space="preserve"> INTERCEPT(G469:G476,$C469:$C476)</f>
        <v>0.81275093370681595</v>
      </c>
      <c r="N471" s="2">
        <f t="shared" ref="N471" si="3080" xml:space="preserve"> INTERCEPT(H469:H476,$C469:$C476)</f>
        <v>16250.638475721606</v>
      </c>
      <c r="O471" s="2">
        <f t="shared" ref="O471" si="3081" xml:space="preserve"> INTERCEPT(I469:I476,$C469:$C476)</f>
        <v>1.3108151691326779</v>
      </c>
      <c r="P471" s="2"/>
      <c r="Q471" s="2"/>
      <c r="R471" s="2"/>
      <c r="S471" s="2"/>
      <c r="T471" s="2"/>
      <c r="U471" s="2"/>
      <c r="V471" s="5"/>
      <c r="W471" s="5"/>
      <c r="X471" s="5"/>
      <c r="Y471" s="6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6">
      <c r="A472" s="1">
        <v>467</v>
      </c>
      <c r="B472">
        <v>216047</v>
      </c>
      <c r="C472">
        <v>5</v>
      </c>
      <c r="D472" t="s">
        <v>12</v>
      </c>
      <c r="E472" t="s">
        <v>74</v>
      </c>
      <c r="F472">
        <v>17</v>
      </c>
      <c r="G472">
        <v>0.6875</v>
      </c>
      <c r="H472">
        <v>19675.363644157402</v>
      </c>
      <c r="I472">
        <v>1.310870762455105</v>
      </c>
      <c r="J472" s="2"/>
      <c r="K472" s="2" t="s">
        <v>129</v>
      </c>
      <c r="L472" s="2">
        <f t="shared" ref="L472" si="3082" xml:space="preserve"> L471 + (11*L470)</f>
        <v>10.333333333333334</v>
      </c>
      <c r="M472" s="2">
        <f t="shared" ref="M472" si="3083" xml:space="preserve"> M471 + (11*M470)</f>
        <v>0.86473603330220961</v>
      </c>
      <c r="N472" s="2">
        <f t="shared" ref="N472" si="3084" xml:space="preserve"> N471 + (11*N470)</f>
        <v>23114.563150998845</v>
      </c>
      <c r="O472" s="2">
        <f t="shared" ref="O472" si="3085" xml:space="preserve"> O471 + (11*O470)</f>
        <v>1.4994529204527811</v>
      </c>
      <c r="P472" s="2"/>
      <c r="Q472" s="2"/>
      <c r="R472" s="2"/>
      <c r="S472" s="2"/>
      <c r="T472" s="2"/>
      <c r="U472" s="2"/>
      <c r="V472" s="5"/>
      <c r="W472" s="5"/>
      <c r="X472" s="5"/>
      <c r="Y472" s="6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6">
      <c r="A473" s="1">
        <v>468</v>
      </c>
      <c r="B473">
        <v>216047</v>
      </c>
      <c r="C473">
        <v>4</v>
      </c>
      <c r="D473" t="s">
        <v>13</v>
      </c>
      <c r="E473" t="s">
        <v>74</v>
      </c>
      <c r="F473">
        <v>26</v>
      </c>
      <c r="G473">
        <v>1</v>
      </c>
      <c r="H473">
        <v>18808.174584282791</v>
      </c>
      <c r="I473">
        <v>1.4571241252562379</v>
      </c>
      <c r="J473" s="2"/>
      <c r="K473" s="2" t="s">
        <v>99</v>
      </c>
      <c r="L473" s="2">
        <f t="shared" ref="L473" si="3086" xml:space="preserve"> (L472 - F476) / F476</f>
        <v>0.47619047619047628</v>
      </c>
      <c r="M473" s="2">
        <f t="shared" ref="M473" si="3087" xml:space="preserve"> (M472 - G476) / G476</f>
        <v>0.11180347138855519</v>
      </c>
      <c r="N473" s="2">
        <f t="shared" ref="N473" si="3088" xml:space="preserve"> (N472 - H476) / H476</f>
        <v>0.36367473403318407</v>
      </c>
      <c r="O473" s="2">
        <f t="shared" ref="O473" si="3089" xml:space="preserve"> (O472 - I476) / I476</f>
        <v>0.2210328037170981</v>
      </c>
      <c r="P473" s="2"/>
      <c r="Q473" s="2"/>
      <c r="R473" s="2"/>
      <c r="S473" s="2"/>
      <c r="T473" s="2"/>
      <c r="U473" s="2"/>
      <c r="V473" s="5"/>
      <c r="W473" s="5"/>
      <c r="X473" s="5"/>
      <c r="Y473" s="6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6">
      <c r="A474" s="1">
        <v>469</v>
      </c>
      <c r="B474">
        <v>216047</v>
      </c>
      <c r="C474">
        <v>3</v>
      </c>
      <c r="D474" t="s">
        <v>14</v>
      </c>
      <c r="E474" t="s">
        <v>74</v>
      </c>
      <c r="F474">
        <v>14</v>
      </c>
      <c r="G474">
        <v>0.8</v>
      </c>
      <c r="H474">
        <v>17902.406786183361</v>
      </c>
      <c r="I474">
        <v>1.5627000826230859</v>
      </c>
      <c r="J474" s="2"/>
      <c r="K474" s="2" t="s">
        <v>144</v>
      </c>
      <c r="L474" s="2">
        <f t="shared" ref="L474" si="3090">IF(L469&lt;=$L$1,1,0)</f>
        <v>1</v>
      </c>
      <c r="M474" s="2">
        <f t="shared" ref="M474" si="3091">IF(M469&lt;=$M$1,1,0)</f>
        <v>1</v>
      </c>
      <c r="N474" s="2">
        <f t="shared" ref="N474" si="3092">IF(N469&lt;=$N$1,1,0)</f>
        <v>0</v>
      </c>
      <c r="O474" s="2">
        <f t="shared" ref="O474" si="3093">IF(O469&lt;=$O$1,1,0)</f>
        <v>0</v>
      </c>
      <c r="P474" s="2"/>
      <c r="Q474" s="2"/>
      <c r="R474" s="2"/>
      <c r="S474" s="2"/>
      <c r="T474" s="2"/>
      <c r="U474" s="2"/>
      <c r="V474" s="5"/>
      <c r="W474" s="5"/>
      <c r="X474" s="5" t="s">
        <v>144</v>
      </c>
      <c r="Y474" s="5">
        <f t="shared" ref="Y474" ca="1" si="3094">IF(L469&lt;=$Y$1,1,0)</f>
        <v>1</v>
      </c>
      <c r="Z474" s="5">
        <f t="shared" ref="Z474" ca="1" si="3095">IF(M469&lt;=$Z$1,1,0)</f>
        <v>0</v>
      </c>
      <c r="AA474" s="5">
        <f t="shared" ref="AA474" ca="1" si="3096">IF(N469&lt;=$AA$1,1,0)</f>
        <v>0</v>
      </c>
      <c r="AB474" s="5">
        <f t="shared" ref="AB474" ca="1" si="3097">IF(O469&lt;=$AB$1,1,0)</f>
        <v>0</v>
      </c>
      <c r="AC474" s="5"/>
      <c r="AD474" s="5"/>
      <c r="AE474" s="5"/>
      <c r="AF474" s="5"/>
      <c r="AG474" s="5"/>
      <c r="AH474" s="5"/>
    </row>
    <row r="475" spans="1:34" ht="16">
      <c r="A475" s="1">
        <v>470</v>
      </c>
      <c r="B475">
        <v>216047</v>
      </c>
      <c r="C475">
        <v>2</v>
      </c>
      <c r="D475" t="s">
        <v>15</v>
      </c>
      <c r="E475" t="s">
        <v>74</v>
      </c>
      <c r="F475">
        <v>10</v>
      </c>
      <c r="G475">
        <v>0.83333333333333337</v>
      </c>
      <c r="H475">
        <v>17539.91454913425</v>
      </c>
      <c r="I475">
        <v>1.3804817803187599</v>
      </c>
      <c r="J475" s="2"/>
      <c r="K475" s="2" t="s">
        <v>145</v>
      </c>
      <c r="L475" s="2">
        <f t="shared" ref="L475" si="3098">IF(L469&lt;=$L$2, 1, 0)</f>
        <v>1</v>
      </c>
      <c r="M475" s="2">
        <f t="shared" ref="M475" si="3099">IF(M469&lt;=$M$2, 1, 0)</f>
        <v>1</v>
      </c>
      <c r="N475" s="2">
        <f t="shared" ref="N475" si="3100">IF(N469&lt;=$N$2, 1, 0)</f>
        <v>0</v>
      </c>
      <c r="O475" s="2">
        <f t="shared" ref="O475" si="3101">IF(O469&lt;=$O$2, 1, 0)</f>
        <v>0</v>
      </c>
      <c r="P475" s="2"/>
      <c r="Q475" s="2" t="s">
        <v>148</v>
      </c>
      <c r="R475" s="2">
        <f t="shared" ref="R475" si="3102" xml:space="preserve"> L474+L475+L476</f>
        <v>2</v>
      </c>
      <c r="S475" s="2">
        <f t="shared" ref="S475" si="3103">M474+M475+M476</f>
        <v>3</v>
      </c>
      <c r="T475" s="2">
        <f t="shared" ref="T475" si="3104">N474+N475+N476</f>
        <v>0</v>
      </c>
      <c r="U475" s="2">
        <f t="shared" ref="U475" si="3105">O474+O475+O476</f>
        <v>0</v>
      </c>
      <c r="V475" s="5"/>
      <c r="W475" s="5"/>
      <c r="X475" s="5" t="s">
        <v>145</v>
      </c>
      <c r="Y475" s="5">
        <f t="shared" ref="Y475" ca="1" si="3106">IF(L469&lt;=$Y$2, 1, 0)</f>
        <v>1</v>
      </c>
      <c r="Z475" s="5">
        <f t="shared" ref="Z475" ca="1" si="3107">IF(M469&lt;=$Z$2, 1, 0)</f>
        <v>0</v>
      </c>
      <c r="AA475" s="5">
        <f t="shared" ref="AA475" ca="1" si="3108">IF(N469&lt;=$AA$2, 1, 0)</f>
        <v>0</v>
      </c>
      <c r="AB475" s="5">
        <f t="shared" ref="AB475" ca="1" si="3109">IF(O469&lt;=$AB$2, 1, 0)</f>
        <v>0</v>
      </c>
      <c r="AC475" s="5"/>
      <c r="AD475" s="5" t="s">
        <v>148</v>
      </c>
      <c r="AE475" s="5">
        <f t="shared" ref="AE475" ca="1" si="3110" xml:space="preserve"> Y474+Y475+Y476</f>
        <v>2</v>
      </c>
      <c r="AF475" s="5">
        <f t="shared" ref="AF475" ca="1" si="3111">Z474+Z475+Z476</f>
        <v>0</v>
      </c>
      <c r="AG475" s="5">
        <f t="shared" ref="AG475" ca="1" si="3112">AA474+AA475+AA476</f>
        <v>0</v>
      </c>
      <c r="AH475" s="5">
        <f t="shared" ref="AH475" ca="1" si="3113">AB474+AB475+AB476</f>
        <v>0</v>
      </c>
    </row>
    <row r="476" spans="1:34" ht="16">
      <c r="A476" s="1">
        <v>471</v>
      </c>
      <c r="B476">
        <v>216047</v>
      </c>
      <c r="C476">
        <v>1</v>
      </c>
      <c r="D476" t="s">
        <v>16</v>
      </c>
      <c r="E476" t="s">
        <v>74</v>
      </c>
      <c r="F476">
        <v>7</v>
      </c>
      <c r="G476">
        <v>0.77777777777777779</v>
      </c>
      <c r="H476">
        <v>16950.20269432987</v>
      </c>
      <c r="I476">
        <v>1.228020177580905</v>
      </c>
      <c r="J476" s="2"/>
      <c r="K476" s="2" t="s">
        <v>146</v>
      </c>
      <c r="L476" s="2">
        <f t="shared" ref="L476" si="3114">IF(L473&lt;=$L$1, 1,0)</f>
        <v>0</v>
      </c>
      <c r="M476" s="2">
        <f t="shared" ref="M476" si="3115">IF(M473&lt;=$M$1, 1,0)</f>
        <v>1</v>
      </c>
      <c r="N476" s="2">
        <f t="shared" ref="N476" si="3116">IF(N473&lt;=$N$1, 1,0)</f>
        <v>0</v>
      </c>
      <c r="O476" s="2">
        <f t="shared" ref="O476" si="3117">IF(O473&lt;=$O$1, 1,0)</f>
        <v>0</v>
      </c>
      <c r="P476" s="2"/>
      <c r="Q476" s="2" t="s">
        <v>147</v>
      </c>
      <c r="R476" s="2"/>
      <c r="S476" s="2"/>
      <c r="T476" s="2"/>
      <c r="U476" s="2">
        <f t="shared" ref="U476" si="3118">R475+S475+T475+U475</f>
        <v>5</v>
      </c>
      <c r="V476" s="5"/>
      <c r="W476" s="5"/>
      <c r="X476" s="5" t="s">
        <v>146</v>
      </c>
      <c r="Y476" s="5">
        <f t="shared" ref="Y476" ca="1" si="3119">IF(L473&lt;=$Y$1, 1,0)</f>
        <v>0</v>
      </c>
      <c r="Z476" s="5">
        <f t="shared" ref="Z476" ca="1" si="3120">IF(M473&lt;=$Z$1, 1,0)</f>
        <v>0</v>
      </c>
      <c r="AA476" s="5">
        <f t="shared" ref="AA476" ca="1" si="3121">IF(N473&lt;=$AA$1, 1,0)</f>
        <v>0</v>
      </c>
      <c r="AB476" s="5">
        <f t="shared" ref="AB476" ca="1" si="3122">IF(O473&lt;=$AB$1, 1,0)</f>
        <v>0</v>
      </c>
      <c r="AC476" s="5"/>
      <c r="AD476" s="5" t="s">
        <v>147</v>
      </c>
      <c r="AE476" s="5"/>
      <c r="AF476" s="5"/>
      <c r="AG476" s="5"/>
      <c r="AH476" s="5">
        <f t="shared" ref="AH476" ca="1" si="3123">AE475+AF475+AG475+AH475</f>
        <v>2</v>
      </c>
    </row>
    <row r="477" spans="1:34" ht="16">
      <c r="A477" s="1">
        <v>472</v>
      </c>
      <c r="B477">
        <v>215743</v>
      </c>
      <c r="C477">
        <v>8</v>
      </c>
      <c r="D477" t="s">
        <v>8</v>
      </c>
      <c r="E477" t="s">
        <v>75</v>
      </c>
      <c r="F477">
        <v>405</v>
      </c>
      <c r="G477">
        <v>0.85459940652818989</v>
      </c>
      <c r="H477">
        <v>15425.600753782001</v>
      </c>
      <c r="I477">
        <v>0.78046568269971994</v>
      </c>
      <c r="J477" s="2"/>
      <c r="K477" s="2" t="s">
        <v>97</v>
      </c>
      <c r="L477" s="3">
        <f t="shared" ref="L477" si="3124" xml:space="preserve"> (F477 - F484) / F484</f>
        <v>-6.25E-2</v>
      </c>
      <c r="M477" s="3">
        <f t="shared" ref="M477" si="3125" xml:space="preserve"> (G477 - G484) / G484</f>
        <v>9.6516776991554351E-2</v>
      </c>
      <c r="N477" s="3">
        <f t="shared" ref="N477" si="3126" xml:space="preserve"> (H477 - H484) / H484</f>
        <v>0.37211075205301841</v>
      </c>
      <c r="O477" s="3">
        <f t="shared" ref="O477" si="3127" xml:space="preserve"> (I477 - I484) / I484</f>
        <v>0.27952288996829394</v>
      </c>
      <c r="P477" s="2"/>
      <c r="Q477" s="2"/>
      <c r="R477" s="2"/>
      <c r="S477" s="2"/>
      <c r="T477" s="2"/>
      <c r="U477" s="2"/>
      <c r="V477" s="5"/>
      <c r="W477" s="5"/>
      <c r="X477" s="5"/>
      <c r="Y477" s="6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6">
      <c r="A478" s="1">
        <v>473</v>
      </c>
      <c r="B478">
        <v>215743</v>
      </c>
      <c r="C478">
        <v>7</v>
      </c>
      <c r="D478" t="s">
        <v>10</v>
      </c>
      <c r="E478" t="s">
        <v>75</v>
      </c>
      <c r="F478">
        <v>363</v>
      </c>
      <c r="G478">
        <v>0.75792507204610948</v>
      </c>
      <c r="H478">
        <v>14367.354028635949</v>
      </c>
      <c r="I478">
        <v>0.73725565874874188</v>
      </c>
      <c r="J478" s="2"/>
      <c r="K478" s="2" t="s">
        <v>96</v>
      </c>
      <c r="L478" s="2">
        <f t="shared" ref="L478" si="3128" xml:space="preserve"> SLOPE(F477:F484, $C477:$C484)</f>
        <v>-5.9761904761904763</v>
      </c>
      <c r="M478" s="2">
        <f t="shared" ref="M478" si="3129" xml:space="preserve"> SLOPE(G477:G484, $C477:$C484)</f>
        <v>2.6570370768205244E-3</v>
      </c>
      <c r="N478" s="2">
        <f t="shared" ref="N478" si="3130" xml:space="preserve"> SLOPE(H477:H484, $C477:$C484)</f>
        <v>623.01997135437364</v>
      </c>
      <c r="O478" s="2">
        <f t="shared" ref="O478" si="3131" xml:space="preserve"> SLOPE(I477:I484, $C477:$C484)</f>
        <v>1.6427124484314187E-2</v>
      </c>
      <c r="P478" s="2"/>
      <c r="Q478" s="2"/>
      <c r="R478" s="2"/>
      <c r="S478" s="2"/>
      <c r="T478" s="2"/>
      <c r="U478" s="2"/>
      <c r="V478" s="5"/>
      <c r="W478" s="5"/>
      <c r="X478" s="5"/>
      <c r="Y478" s="6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6">
      <c r="A479" s="1">
        <v>474</v>
      </c>
      <c r="B479">
        <v>215743</v>
      </c>
      <c r="C479">
        <v>6</v>
      </c>
      <c r="D479" t="s">
        <v>11</v>
      </c>
      <c r="E479" t="s">
        <v>75</v>
      </c>
      <c r="F479">
        <v>377</v>
      </c>
      <c r="G479">
        <v>0.85057471264367812</v>
      </c>
      <c r="H479">
        <v>14393.99247579344</v>
      </c>
      <c r="I479">
        <v>0.71946543090800918</v>
      </c>
      <c r="J479" s="2"/>
      <c r="K479" s="2" t="s">
        <v>98</v>
      </c>
      <c r="L479" s="2">
        <f t="shared" ref="L479" si="3132" xml:space="preserve"> INTERCEPT(F477:F484,$C477:$C484)</f>
        <v>419.39285714285717</v>
      </c>
      <c r="M479" s="2">
        <f t="shared" ref="M479" si="3133" xml:space="preserve"> INTERCEPT(G477:G484,$C477:$C484)</f>
        <v>0.82218401583335698</v>
      </c>
      <c r="N479" s="2">
        <f t="shared" ref="N479" si="3134" xml:space="preserve"> INTERCEPT(H477:H484,$C477:$C484)</f>
        <v>10768.180203239837</v>
      </c>
      <c r="O479" s="2">
        <f t="shared" ref="O479" si="3135" xml:space="preserve"> INTERCEPT(I477:I484,$C477:$C484)</f>
        <v>0.63388556242030203</v>
      </c>
      <c r="P479" s="2"/>
      <c r="Q479" s="2"/>
      <c r="R479" s="2"/>
      <c r="S479" s="2"/>
      <c r="T479" s="2"/>
      <c r="U479" s="2"/>
      <c r="V479" s="5"/>
      <c r="W479" s="5"/>
      <c r="X479" s="5"/>
      <c r="Y479" s="6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6">
      <c r="A480" s="1">
        <v>475</v>
      </c>
      <c r="B480">
        <v>215743</v>
      </c>
      <c r="C480">
        <v>5</v>
      </c>
      <c r="D480" t="s">
        <v>12</v>
      </c>
      <c r="E480" t="s">
        <v>75</v>
      </c>
      <c r="F480">
        <v>351</v>
      </c>
      <c r="G480">
        <v>0.88972431077694236</v>
      </c>
      <c r="H480">
        <v>15320.242483088839</v>
      </c>
      <c r="I480">
        <v>0.68119839946988525</v>
      </c>
      <c r="J480" s="2"/>
      <c r="K480" s="2" t="s">
        <v>130</v>
      </c>
      <c r="L480" s="2">
        <f t="shared" ref="L480" si="3136" xml:space="preserve"> L479 + (11*L478)</f>
        <v>353.65476190476193</v>
      </c>
      <c r="M480" s="2">
        <f t="shared" ref="M480" si="3137" xml:space="preserve"> M479 + (11*M478)</f>
        <v>0.85141142367838274</v>
      </c>
      <c r="N480" s="2">
        <f t="shared" ref="N480" si="3138" xml:space="preserve"> N479 + (11*N478)</f>
        <v>17621.399888137948</v>
      </c>
      <c r="O480" s="2">
        <f t="shared" ref="O480" si="3139" xml:space="preserve"> O479 + (11*O478)</f>
        <v>0.81458393174775812</v>
      </c>
      <c r="P480" s="2"/>
      <c r="Q480" s="2"/>
      <c r="R480" s="2"/>
      <c r="S480" s="2"/>
      <c r="T480" s="2"/>
      <c r="U480" s="2"/>
      <c r="V480" s="5"/>
      <c r="W480" s="5"/>
      <c r="X480" s="5"/>
      <c r="Y480" s="6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6">
      <c r="A481" s="1">
        <v>476</v>
      </c>
      <c r="B481">
        <v>215743</v>
      </c>
      <c r="C481">
        <v>4</v>
      </c>
      <c r="D481" t="s">
        <v>13</v>
      </c>
      <c r="E481" t="s">
        <v>75</v>
      </c>
      <c r="F481">
        <v>416</v>
      </c>
      <c r="G481">
        <v>0.8666666666666667</v>
      </c>
      <c r="H481">
        <v>14191.90281761911</v>
      </c>
      <c r="I481">
        <v>0.71235641175813069</v>
      </c>
      <c r="J481" s="2"/>
      <c r="K481" s="2" t="s">
        <v>99</v>
      </c>
      <c r="L481" s="2">
        <f t="shared" ref="L481" si="3140" xml:space="preserve"> (L480 - F484) / F484</f>
        <v>-0.1813547178130511</v>
      </c>
      <c r="M481" s="2">
        <f t="shared" ref="M481" si="3141" xml:space="preserve"> (M480 - G484) / G484</f>
        <v>9.2426349765801802E-2</v>
      </c>
      <c r="N481" s="2">
        <f t="shared" ref="N481" si="3142" xml:space="preserve"> (N480 - H484) / H484</f>
        <v>0.56742759252419539</v>
      </c>
      <c r="O481" s="2">
        <f t="shared" ref="O481" si="3143" xml:space="preserve"> (O480 - I484) / I484</f>
        <v>0.33545754743022854</v>
      </c>
      <c r="P481" s="2"/>
      <c r="Q481" s="2"/>
      <c r="R481" s="2"/>
      <c r="S481" s="2"/>
      <c r="T481" s="2"/>
      <c r="U481" s="2"/>
      <c r="V481" s="5"/>
      <c r="W481" s="5"/>
      <c r="X481" s="5"/>
      <c r="Y481" s="6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6">
      <c r="A482" s="1">
        <v>477</v>
      </c>
      <c r="B482">
        <v>215743</v>
      </c>
      <c r="C482">
        <v>3</v>
      </c>
      <c r="D482" t="s">
        <v>14</v>
      </c>
      <c r="E482" t="s">
        <v>75</v>
      </c>
      <c r="F482">
        <v>393</v>
      </c>
      <c r="G482">
        <v>0.85175879396984921</v>
      </c>
      <c r="H482">
        <v>12533.604359200201</v>
      </c>
      <c r="I482">
        <v>0.74081571958607295</v>
      </c>
      <c r="J482" s="2"/>
      <c r="K482" s="2" t="s">
        <v>144</v>
      </c>
      <c r="L482" s="2">
        <f t="shared" ref="L482" si="3144">IF(L477&lt;=$L$1,1,0)</f>
        <v>1</v>
      </c>
      <c r="M482" s="2">
        <f t="shared" ref="M482" si="3145">IF(M477&lt;=$M$1,1,0)</f>
        <v>1</v>
      </c>
      <c r="N482" s="2">
        <f t="shared" ref="N482" si="3146">IF(N477&lt;=$N$1,1,0)</f>
        <v>0</v>
      </c>
      <c r="O482" s="2">
        <f t="shared" ref="O482" si="3147">IF(O477&lt;=$O$1,1,0)</f>
        <v>0</v>
      </c>
      <c r="P482" s="2"/>
      <c r="Q482" s="2"/>
      <c r="R482" s="2"/>
      <c r="S482" s="2"/>
      <c r="T482" s="2"/>
      <c r="U482" s="2"/>
      <c r="V482" s="5"/>
      <c r="W482" s="5"/>
      <c r="X482" s="5" t="s">
        <v>144</v>
      </c>
      <c r="Y482" s="5">
        <f t="shared" ref="Y482" ca="1" si="3148">IF(L477&lt;=$Y$1,1,0)</f>
        <v>0</v>
      </c>
      <c r="Z482" s="5">
        <f t="shared" ref="Z482" ca="1" si="3149">IF(M477&lt;=$Z$1,1,0)</f>
        <v>0</v>
      </c>
      <c r="AA482" s="5">
        <f t="shared" ref="AA482" ca="1" si="3150">IF(N477&lt;=$AA$1,1,0)</f>
        <v>0</v>
      </c>
      <c r="AB482" s="5">
        <f t="shared" ref="AB482" ca="1" si="3151">IF(O477&lt;=$AB$1,1,0)</f>
        <v>0</v>
      </c>
      <c r="AC482" s="5"/>
      <c r="AD482" s="5"/>
      <c r="AE482" s="5"/>
      <c r="AF482" s="5"/>
      <c r="AG482" s="5"/>
      <c r="AH482" s="5"/>
    </row>
    <row r="483" spans="1:34" ht="16">
      <c r="A483" s="1">
        <v>478</v>
      </c>
      <c r="B483">
        <v>215743</v>
      </c>
      <c r="C483">
        <v>2</v>
      </c>
      <c r="D483" t="s">
        <v>15</v>
      </c>
      <c r="E483" t="s">
        <v>75</v>
      </c>
      <c r="F483">
        <v>403</v>
      </c>
      <c r="G483">
        <v>0.82250000000000001</v>
      </c>
      <c r="H483">
        <v>11099.22194738026</v>
      </c>
      <c r="I483">
        <v>0.68093750287662413</v>
      </c>
      <c r="J483" s="2"/>
      <c r="K483" s="2" t="s">
        <v>145</v>
      </c>
      <c r="L483" s="2">
        <f t="shared" ref="L483" si="3152">IF(L477&lt;=$L$2, 1, 0)</f>
        <v>1</v>
      </c>
      <c r="M483" s="2">
        <f t="shared" ref="M483" si="3153">IF(M477&lt;=$M$2, 1, 0)</f>
        <v>1</v>
      </c>
      <c r="N483" s="2">
        <f t="shared" ref="N483" si="3154">IF(N477&lt;=$N$2, 1, 0)</f>
        <v>0</v>
      </c>
      <c r="O483" s="2">
        <f t="shared" ref="O483" si="3155">IF(O477&lt;=$O$2, 1, 0)</f>
        <v>0</v>
      </c>
      <c r="P483" s="2"/>
      <c r="Q483" s="2" t="s">
        <v>148</v>
      </c>
      <c r="R483" s="2">
        <f t="shared" ref="R483" si="3156" xml:space="preserve"> L482+L483+L484</f>
        <v>3</v>
      </c>
      <c r="S483" s="2">
        <f t="shared" ref="S483" si="3157">M482+M483+M484</f>
        <v>3</v>
      </c>
      <c r="T483" s="2">
        <f t="shared" ref="T483" si="3158">N482+N483+N484</f>
        <v>0</v>
      </c>
      <c r="U483" s="2">
        <f t="shared" ref="U483" si="3159">O482+O483+O484</f>
        <v>0</v>
      </c>
      <c r="V483" s="5"/>
      <c r="W483" s="5"/>
      <c r="X483" s="5" t="s">
        <v>145</v>
      </c>
      <c r="Y483" s="5">
        <f t="shared" ref="Y483" ca="1" si="3160">IF(L477&lt;=$Y$2, 1, 0)</f>
        <v>0</v>
      </c>
      <c r="Z483" s="5">
        <f t="shared" ref="Z483" ca="1" si="3161">IF(M477&lt;=$Z$2, 1, 0)</f>
        <v>0</v>
      </c>
      <c r="AA483" s="5">
        <f t="shared" ref="AA483" ca="1" si="3162">IF(N477&lt;=$AA$2, 1, 0)</f>
        <v>0</v>
      </c>
      <c r="AB483" s="5">
        <f t="shared" ref="AB483" ca="1" si="3163">IF(O477&lt;=$AB$2, 1, 0)</f>
        <v>0</v>
      </c>
      <c r="AC483" s="5"/>
      <c r="AD483" s="5" t="s">
        <v>148</v>
      </c>
      <c r="AE483" s="5">
        <f t="shared" ref="AE483" ca="1" si="3164" xml:space="preserve"> Y482+Y483+Y484</f>
        <v>0</v>
      </c>
      <c r="AF483" s="5">
        <f t="shared" ref="AF483" ca="1" si="3165">Z482+Z483+Z484</f>
        <v>0</v>
      </c>
      <c r="AG483" s="5">
        <f t="shared" ref="AG483" ca="1" si="3166">AA482+AA483+AA484</f>
        <v>0</v>
      </c>
      <c r="AH483" s="5">
        <f t="shared" ref="AH483" ca="1" si="3167">AB482+AB483+AB484</f>
        <v>0</v>
      </c>
    </row>
    <row r="484" spans="1:34" ht="16">
      <c r="A484" s="1">
        <v>479</v>
      </c>
      <c r="B484">
        <v>215743</v>
      </c>
      <c r="C484">
        <v>1</v>
      </c>
      <c r="D484" t="s">
        <v>16</v>
      </c>
      <c r="E484" t="s">
        <v>75</v>
      </c>
      <c r="F484">
        <v>432</v>
      </c>
      <c r="G484">
        <v>0.77937649880095927</v>
      </c>
      <c r="H484">
        <v>11242.24172917636</v>
      </c>
      <c r="I484">
        <v>0.60996617475054282</v>
      </c>
      <c r="J484" s="2"/>
      <c r="K484" s="2" t="s">
        <v>146</v>
      </c>
      <c r="L484" s="2">
        <f t="shared" ref="L484" si="3168">IF(L481&lt;=$L$1, 1,0)</f>
        <v>1</v>
      </c>
      <c r="M484" s="2">
        <f t="shared" ref="M484" si="3169">IF(M481&lt;=$M$1, 1,0)</f>
        <v>1</v>
      </c>
      <c r="N484" s="2">
        <f t="shared" ref="N484" si="3170">IF(N481&lt;=$N$1, 1,0)</f>
        <v>0</v>
      </c>
      <c r="O484" s="2">
        <f t="shared" ref="O484" si="3171">IF(O481&lt;=$O$1, 1,0)</f>
        <v>0</v>
      </c>
      <c r="P484" s="2"/>
      <c r="Q484" s="2" t="s">
        <v>147</v>
      </c>
      <c r="R484" s="2"/>
      <c r="S484" s="2"/>
      <c r="T484" s="2"/>
      <c r="U484" s="2">
        <f t="shared" ref="U484" si="3172">R483+S483+T483+U483</f>
        <v>6</v>
      </c>
      <c r="V484" s="5"/>
      <c r="W484" s="5"/>
      <c r="X484" s="5" t="s">
        <v>146</v>
      </c>
      <c r="Y484" s="5">
        <f t="shared" ref="Y484" ca="1" si="3173">IF(L481&lt;=$Y$1, 1,0)</f>
        <v>0</v>
      </c>
      <c r="Z484" s="5">
        <f t="shared" ref="Z484" ca="1" si="3174">IF(M481&lt;=$Z$1, 1,0)</f>
        <v>0</v>
      </c>
      <c r="AA484" s="5">
        <f t="shared" ref="AA484" ca="1" si="3175">IF(N481&lt;=$AA$1, 1,0)</f>
        <v>0</v>
      </c>
      <c r="AB484" s="5">
        <f t="shared" ref="AB484" ca="1" si="3176">IF(O481&lt;=$AB$1, 1,0)</f>
        <v>0</v>
      </c>
      <c r="AC484" s="5"/>
      <c r="AD484" s="5" t="s">
        <v>147</v>
      </c>
      <c r="AE484" s="5"/>
      <c r="AF484" s="5"/>
      <c r="AG484" s="5"/>
      <c r="AH484" s="5">
        <f t="shared" ref="AH484" ca="1" si="3177">AE483+AF483+AG483+AH483</f>
        <v>0</v>
      </c>
    </row>
    <row r="485" spans="1:34" ht="16">
      <c r="A485" s="1">
        <v>480</v>
      </c>
      <c r="B485">
        <v>215770</v>
      </c>
      <c r="C485">
        <v>8</v>
      </c>
      <c r="D485" t="s">
        <v>8</v>
      </c>
      <c r="E485" t="s">
        <v>76</v>
      </c>
      <c r="F485">
        <v>1103</v>
      </c>
      <c r="G485">
        <v>0.88198757763975155</v>
      </c>
      <c r="H485">
        <v>20513.897553912509</v>
      </c>
      <c r="I485">
        <v>1.374814959955305</v>
      </c>
      <c r="J485" s="2"/>
      <c r="K485" s="2" t="s">
        <v>97</v>
      </c>
      <c r="L485" s="3">
        <f t="shared" ref="L485" si="3178" xml:space="preserve"> (F485 - F492) / F492</f>
        <v>-0.10398050365556458</v>
      </c>
      <c r="M485" s="3">
        <f t="shared" ref="M485" si="3179" xml:space="preserve"> (G485 - G492) / G492</f>
        <v>-1.0602053994219251E-2</v>
      </c>
      <c r="N485" s="3">
        <f t="shared" ref="N485" si="3180" xml:space="preserve"> (H485 - H492) / H492</f>
        <v>0.10174554914423818</v>
      </c>
      <c r="O485" s="3">
        <f t="shared" ref="O485" si="3181" xml:space="preserve"> (I485 - I492) / I492</f>
        <v>0.78315620423468923</v>
      </c>
      <c r="P485" s="2"/>
      <c r="Q485" s="2"/>
      <c r="R485" s="2"/>
      <c r="S485" s="2"/>
      <c r="T485" s="2"/>
      <c r="U485" s="2"/>
      <c r="V485" s="5"/>
      <c r="W485" s="5"/>
      <c r="X485" s="5"/>
      <c r="Y485" s="6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6">
      <c r="A486" s="1">
        <v>481</v>
      </c>
      <c r="B486">
        <v>215770</v>
      </c>
      <c r="C486">
        <v>7</v>
      </c>
      <c r="D486" t="s">
        <v>10</v>
      </c>
      <c r="E486" t="s">
        <v>76</v>
      </c>
      <c r="F486">
        <v>1130</v>
      </c>
      <c r="G486">
        <v>0.88919925512104281</v>
      </c>
      <c r="H486">
        <v>20330.139753608459</v>
      </c>
      <c r="I486">
        <v>1.348814919933444</v>
      </c>
      <c r="J486" s="2"/>
      <c r="K486" s="2" t="s">
        <v>96</v>
      </c>
      <c r="L486" s="2">
        <f t="shared" ref="L486" si="3182" xml:space="preserve"> SLOPE(F485:F492, $C485:$C492)</f>
        <v>-28.428571428571427</v>
      </c>
      <c r="M486" s="2">
        <f t="shared" ref="M486" si="3183" xml:space="preserve"> SLOPE(G485:G492, $C485:$C492)</f>
        <v>-3.9541253632295538E-4</v>
      </c>
      <c r="N486" s="2">
        <f t="shared" ref="N486" si="3184" xml:space="preserve"> SLOPE(H485:H492, $C485:$C492)</f>
        <v>213.88881240014683</v>
      </c>
      <c r="O486" s="2">
        <f t="shared" ref="O486" si="3185" xml:space="preserve"> SLOPE(I485:I492, $C485:$C492)</f>
        <v>8.1150418242986189E-2</v>
      </c>
      <c r="P486" s="2"/>
      <c r="Q486" s="2"/>
      <c r="R486" s="2"/>
      <c r="S486" s="2"/>
      <c r="T486" s="2"/>
      <c r="U486" s="2"/>
      <c r="V486" s="5"/>
      <c r="W486" s="5"/>
      <c r="X486" s="5"/>
      <c r="Y486" s="6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6">
      <c r="A487" s="1">
        <v>482</v>
      </c>
      <c r="B487">
        <v>215770</v>
      </c>
      <c r="C487">
        <v>6</v>
      </c>
      <c r="D487" t="s">
        <v>11</v>
      </c>
      <c r="E487" t="s">
        <v>76</v>
      </c>
      <c r="F487">
        <v>1076</v>
      </c>
      <c r="G487">
        <v>0.90729001584786051</v>
      </c>
      <c r="H487">
        <v>19545.303397380791</v>
      </c>
      <c r="I487">
        <v>1.120523082845829</v>
      </c>
      <c r="J487" s="2"/>
      <c r="K487" s="2" t="s">
        <v>98</v>
      </c>
      <c r="L487" s="2">
        <f t="shared" ref="L487" si="3186" xml:space="preserve"> INTERCEPT(F485:F492,$C485:$C492)</f>
        <v>1332.4285714285713</v>
      </c>
      <c r="M487" s="2">
        <f t="shared" ref="M487" si="3187" xml:space="preserve"> INTERCEPT(G485:G492,$C485:$C492)</f>
        <v>0.89738009694879717</v>
      </c>
      <c r="N487" s="2">
        <f t="shared" ref="N487" si="3188" xml:space="preserve"> INTERCEPT(H485:H492,$C485:$C492)</f>
        <v>18828.783932056769</v>
      </c>
      <c r="O487" s="2">
        <f t="shared" ref="O487" si="3189" xml:space="preserve"> INTERCEPT(I485:I492,$C485:$C492)</f>
        <v>0.69147602570246458</v>
      </c>
      <c r="P487" s="2"/>
      <c r="Q487" s="2"/>
      <c r="R487" s="2"/>
      <c r="S487" s="2"/>
      <c r="T487" s="2"/>
      <c r="U487" s="2"/>
      <c r="V487" s="5"/>
      <c r="W487" s="5"/>
      <c r="X487" s="5"/>
      <c r="Y487" s="6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6">
      <c r="A488" s="1">
        <v>483</v>
      </c>
      <c r="B488">
        <v>215770</v>
      </c>
      <c r="C488">
        <v>5</v>
      </c>
      <c r="D488" t="s">
        <v>12</v>
      </c>
      <c r="E488" t="s">
        <v>76</v>
      </c>
      <c r="F488">
        <v>1274</v>
      </c>
      <c r="G488">
        <v>0.9078498293515358</v>
      </c>
      <c r="H488">
        <v>19937.93729994167</v>
      </c>
      <c r="I488">
        <v>0.95428892887683037</v>
      </c>
      <c r="J488" s="2"/>
      <c r="K488" s="2" t="s">
        <v>130</v>
      </c>
      <c r="L488" s="2">
        <f t="shared" ref="L488" si="3190" xml:space="preserve"> L487 + (11*L486)</f>
        <v>1019.7142857142856</v>
      </c>
      <c r="M488" s="2">
        <f t="shared" ref="M488" si="3191" xml:space="preserve"> M487 + (11*M486)</f>
        <v>0.89303055904924467</v>
      </c>
      <c r="N488" s="2">
        <f t="shared" ref="N488" si="3192" xml:space="preserve"> N487 + (11*N486)</f>
        <v>21181.560868458386</v>
      </c>
      <c r="O488" s="2">
        <f t="shared" ref="O488" si="3193" xml:space="preserve"> O487 + (11*O486)</f>
        <v>1.5841306263753125</v>
      </c>
      <c r="P488" s="2"/>
      <c r="Q488" s="2"/>
      <c r="R488" s="2"/>
      <c r="S488" s="2"/>
      <c r="T488" s="2"/>
      <c r="U488" s="2"/>
      <c r="V488" s="5"/>
      <c r="W488" s="5"/>
      <c r="X488" s="5"/>
      <c r="Y488" s="6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6">
      <c r="A489" s="1">
        <v>484</v>
      </c>
      <c r="B489">
        <v>215770</v>
      </c>
      <c r="C489">
        <v>4</v>
      </c>
      <c r="D489" t="s">
        <v>13</v>
      </c>
      <c r="E489" t="s">
        <v>76</v>
      </c>
      <c r="F489">
        <v>1186</v>
      </c>
      <c r="G489">
        <v>0.89932885906040272</v>
      </c>
      <c r="H489">
        <v>20165.795563942102</v>
      </c>
      <c r="I489">
        <v>1.010881922752102</v>
      </c>
      <c r="J489" s="2"/>
      <c r="K489" s="2" t="s">
        <v>99</v>
      </c>
      <c r="L489" s="2">
        <f t="shared" ref="L489" si="3194" xml:space="preserve"> (L488 - F492) / F492</f>
        <v>-0.17163746083323675</v>
      </c>
      <c r="M489" s="2">
        <f t="shared" ref="M489" si="3195" xml:space="preserve"> (M488 - G492) / G492</f>
        <v>1.7857657453408458E-3</v>
      </c>
      <c r="N489" s="2">
        <f t="shared" ref="N489" si="3196" xml:space="preserve"> (N488 - H492) / H492</f>
        <v>0.13760392677309166</v>
      </c>
      <c r="O489" s="2">
        <f t="shared" ref="O489" si="3197" xml:space="preserve"> (O488 - I492) / I492</f>
        <v>1.0546418514613451</v>
      </c>
      <c r="P489" s="2"/>
      <c r="Q489" s="2"/>
      <c r="R489" s="2"/>
      <c r="S489" s="2"/>
      <c r="T489" s="2"/>
      <c r="U489" s="2"/>
      <c r="V489" s="5"/>
      <c r="W489" s="5"/>
      <c r="X489" s="5"/>
      <c r="Y489" s="6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6">
      <c r="A490" s="1">
        <v>485</v>
      </c>
      <c r="B490">
        <v>215770</v>
      </c>
      <c r="C490">
        <v>3</v>
      </c>
      <c r="D490" t="s">
        <v>14</v>
      </c>
      <c r="E490" t="s">
        <v>76</v>
      </c>
      <c r="F490">
        <v>1361</v>
      </c>
      <c r="G490">
        <v>0.89755713159968475</v>
      </c>
      <c r="H490">
        <v>20367.752429839911</v>
      </c>
      <c r="I490">
        <v>0.95268925526733295</v>
      </c>
      <c r="J490" s="2"/>
      <c r="K490" s="2" t="s">
        <v>144</v>
      </c>
      <c r="L490" s="2">
        <f t="shared" ref="L490" si="3198">IF(L485&lt;=$L$1,1,0)</f>
        <v>1</v>
      </c>
      <c r="M490" s="2">
        <f t="shared" ref="M490" si="3199">IF(M485&lt;=$M$1,1,0)</f>
        <v>1</v>
      </c>
      <c r="N490" s="2">
        <f t="shared" ref="N490" si="3200">IF(N485&lt;=$N$1,1,0)</f>
        <v>0</v>
      </c>
      <c r="O490" s="2">
        <f t="shared" ref="O490" si="3201">IF(O485&lt;=$O$1,1,0)</f>
        <v>0</v>
      </c>
      <c r="P490" s="2"/>
      <c r="Q490" s="2"/>
      <c r="R490" s="2"/>
      <c r="S490" s="2"/>
      <c r="T490" s="2"/>
      <c r="U490" s="2"/>
      <c r="V490" s="5"/>
      <c r="W490" s="5"/>
      <c r="X490" s="5" t="s">
        <v>144</v>
      </c>
      <c r="Y490" s="5">
        <f t="shared" ref="Y490" ca="1" si="3202">IF(L485&lt;=$Y$1,1,0)</f>
        <v>0</v>
      </c>
      <c r="Z490" s="5">
        <f t="shared" ref="Z490" ca="1" si="3203">IF(M485&lt;=$Z$1,1,0)</f>
        <v>0</v>
      </c>
      <c r="AA490" s="5">
        <f t="shared" ref="AA490" ca="1" si="3204">IF(N485&lt;=$AA$1,1,0)</f>
        <v>0</v>
      </c>
      <c r="AB490" s="5">
        <f t="shared" ref="AB490" ca="1" si="3205">IF(O485&lt;=$AB$1,1,0)</f>
        <v>0</v>
      </c>
      <c r="AC490" s="5"/>
      <c r="AD490" s="5"/>
      <c r="AE490" s="5"/>
      <c r="AF490" s="5"/>
      <c r="AG490" s="5"/>
      <c r="AH490" s="5"/>
    </row>
    <row r="491" spans="1:34" ht="16">
      <c r="A491" s="1">
        <v>486</v>
      </c>
      <c r="B491">
        <v>215770</v>
      </c>
      <c r="C491">
        <v>2</v>
      </c>
      <c r="D491" t="s">
        <v>15</v>
      </c>
      <c r="E491" t="s">
        <v>76</v>
      </c>
      <c r="F491">
        <v>1275</v>
      </c>
      <c r="G491">
        <v>0.89015459723352319</v>
      </c>
      <c r="H491">
        <v>18849.99144359917</v>
      </c>
      <c r="I491">
        <v>0.92020933667544369</v>
      </c>
      <c r="J491" s="2"/>
      <c r="K491" s="2" t="s">
        <v>145</v>
      </c>
      <c r="L491" s="2">
        <f t="shared" ref="L491" si="3206">IF(L485&lt;=$L$2, 1, 0)</f>
        <v>1</v>
      </c>
      <c r="M491" s="2">
        <f t="shared" ref="M491" si="3207">IF(M485&lt;=$M$2, 1, 0)</f>
        <v>1</v>
      </c>
      <c r="N491" s="2">
        <f t="shared" ref="N491" si="3208">IF(N485&lt;=$N$2, 1, 0)</f>
        <v>0</v>
      </c>
      <c r="O491" s="2">
        <f t="shared" ref="O491" si="3209">IF(O485&lt;=$O$2, 1, 0)</f>
        <v>0</v>
      </c>
      <c r="P491" s="2"/>
      <c r="Q491" s="2" t="s">
        <v>148</v>
      </c>
      <c r="R491" s="2">
        <f t="shared" ref="R491" si="3210" xml:space="preserve"> L490+L491+L492</f>
        <v>3</v>
      </c>
      <c r="S491" s="2">
        <f t="shared" ref="S491" si="3211">M490+M491+M492</f>
        <v>3</v>
      </c>
      <c r="T491" s="2">
        <f t="shared" ref="T491" si="3212">N490+N491+N492</f>
        <v>0</v>
      </c>
      <c r="U491" s="2">
        <f t="shared" ref="U491" si="3213">O490+O491+O492</f>
        <v>0</v>
      </c>
      <c r="V491" s="5"/>
      <c r="W491" s="5"/>
      <c r="X491" s="5" t="s">
        <v>145</v>
      </c>
      <c r="Y491" s="5">
        <f t="shared" ref="Y491" ca="1" si="3214">IF(L485&lt;=$Y$2, 1, 0)</f>
        <v>0</v>
      </c>
      <c r="Z491" s="5">
        <f t="shared" ref="Z491" ca="1" si="3215">IF(M485&lt;=$Z$2, 1, 0)</f>
        <v>0</v>
      </c>
      <c r="AA491" s="5">
        <f t="shared" ref="AA491" ca="1" si="3216">IF(N485&lt;=$AA$2, 1, 0)</f>
        <v>0</v>
      </c>
      <c r="AB491" s="5">
        <f t="shared" ref="AB491" ca="1" si="3217">IF(O485&lt;=$AB$2, 1, 0)</f>
        <v>0</v>
      </c>
      <c r="AC491" s="5"/>
      <c r="AD491" s="5" t="s">
        <v>148</v>
      </c>
      <c r="AE491" s="5">
        <f t="shared" ref="AE491" ca="1" si="3218" xml:space="preserve"> Y490+Y491+Y492</f>
        <v>0</v>
      </c>
      <c r="AF491" s="5">
        <f t="shared" ref="AF491" ca="1" si="3219">Z490+Z491+Z492</f>
        <v>0</v>
      </c>
      <c r="AG491" s="5">
        <f t="shared" ref="AG491" ca="1" si="3220">AA490+AA491+AA492</f>
        <v>0</v>
      </c>
      <c r="AH491" s="5">
        <f t="shared" ref="AH491" ca="1" si="3221">AB490+AB491+AB492</f>
        <v>0</v>
      </c>
    </row>
    <row r="492" spans="1:34" ht="16">
      <c r="A492" s="1">
        <v>487</v>
      </c>
      <c r="B492">
        <v>215770</v>
      </c>
      <c r="C492">
        <v>1</v>
      </c>
      <c r="D492" t="s">
        <v>16</v>
      </c>
      <c r="E492" t="s">
        <v>76</v>
      </c>
      <c r="F492">
        <v>1231</v>
      </c>
      <c r="G492">
        <v>0.89143865842894965</v>
      </c>
      <c r="H492">
        <v>18619.45126063484</v>
      </c>
      <c r="I492">
        <v>0.77100085606093061</v>
      </c>
      <c r="J492" s="2"/>
      <c r="K492" s="2" t="s">
        <v>146</v>
      </c>
      <c r="L492" s="2">
        <f t="shared" ref="L492" si="3222">IF(L489&lt;=$L$1, 1,0)</f>
        <v>1</v>
      </c>
      <c r="M492" s="2">
        <f t="shared" ref="M492" si="3223">IF(M489&lt;=$M$1, 1,0)</f>
        <v>1</v>
      </c>
      <c r="N492" s="2">
        <f t="shared" ref="N492" si="3224">IF(N489&lt;=$N$1, 1,0)</f>
        <v>0</v>
      </c>
      <c r="O492" s="2">
        <f t="shared" ref="O492" si="3225">IF(O489&lt;=$O$1, 1,0)</f>
        <v>0</v>
      </c>
      <c r="P492" s="2"/>
      <c r="Q492" s="2" t="s">
        <v>147</v>
      </c>
      <c r="R492" s="2"/>
      <c r="S492" s="2"/>
      <c r="T492" s="2"/>
      <c r="U492" s="2">
        <f t="shared" ref="U492" si="3226">R491+S491+T491+U491</f>
        <v>6</v>
      </c>
      <c r="V492" s="5"/>
      <c r="W492" s="5"/>
      <c r="X492" s="5" t="s">
        <v>146</v>
      </c>
      <c r="Y492" s="5">
        <f t="shared" ref="Y492" ca="1" si="3227">IF(L489&lt;=$Y$1, 1,0)</f>
        <v>0</v>
      </c>
      <c r="Z492" s="5">
        <f t="shared" ref="Z492" ca="1" si="3228">IF(M489&lt;=$Z$1, 1,0)</f>
        <v>0</v>
      </c>
      <c r="AA492" s="5">
        <f t="shared" ref="AA492" ca="1" si="3229">IF(N489&lt;=$AA$1, 1,0)</f>
        <v>0</v>
      </c>
      <c r="AB492" s="5">
        <f t="shared" ref="AB492" ca="1" si="3230">IF(O489&lt;=$AB$1, 1,0)</f>
        <v>0</v>
      </c>
      <c r="AC492" s="5"/>
      <c r="AD492" s="5" t="s">
        <v>147</v>
      </c>
      <c r="AE492" s="5"/>
      <c r="AF492" s="5"/>
      <c r="AG492" s="5"/>
      <c r="AH492" s="5">
        <f t="shared" ref="AH492" ca="1" si="3231">AE491+AF491+AG491+AH491</f>
        <v>0</v>
      </c>
    </row>
    <row r="493" spans="1:34" ht="16">
      <c r="A493" s="1">
        <v>488</v>
      </c>
      <c r="B493">
        <v>215798</v>
      </c>
      <c r="C493">
        <v>8</v>
      </c>
      <c r="D493" t="s">
        <v>8</v>
      </c>
      <c r="E493" t="s">
        <v>77</v>
      </c>
      <c r="F493">
        <v>359</v>
      </c>
      <c r="G493">
        <v>0.81055155875299756</v>
      </c>
      <c r="H493">
        <v>10582.41851116414</v>
      </c>
      <c r="I493">
        <v>1.952268417049476</v>
      </c>
      <c r="J493" s="2"/>
      <c r="K493" s="2" t="s">
        <v>97</v>
      </c>
      <c r="L493" s="3">
        <f t="shared" ref="L493" si="3232" xml:space="preserve"> (F493 - F500) / F500</f>
        <v>5.8997050147492625E-2</v>
      </c>
      <c r="M493" s="3">
        <f t="shared" ref="M493" si="3233" xml:space="preserve"> (G493 - G500) / G500</f>
        <v>1.5576662537039202E-3</v>
      </c>
      <c r="N493" s="3">
        <f t="shared" ref="N493" si="3234" xml:space="preserve"> (H493 - H500) / H500</f>
        <v>3.2939177480007194E-2</v>
      </c>
      <c r="O493" s="3">
        <f t="shared" ref="O493" si="3235" xml:space="preserve"> (I493 - I500) / I500</f>
        <v>0.40795823028679468</v>
      </c>
      <c r="P493" s="2"/>
      <c r="Q493" s="2"/>
      <c r="R493" s="2"/>
      <c r="S493" s="2"/>
      <c r="T493" s="2"/>
      <c r="U493" s="2"/>
      <c r="V493" s="5"/>
      <c r="W493" s="5"/>
      <c r="X493" s="5"/>
      <c r="Y493" s="6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6">
      <c r="A494" s="1">
        <v>489</v>
      </c>
      <c r="B494">
        <v>215798</v>
      </c>
      <c r="C494">
        <v>7</v>
      </c>
      <c r="D494" t="s">
        <v>10</v>
      </c>
      <c r="E494" t="s">
        <v>77</v>
      </c>
      <c r="F494">
        <v>417</v>
      </c>
      <c r="G494">
        <v>0.82017543859649122</v>
      </c>
      <c r="H494">
        <v>10359.50871551698</v>
      </c>
      <c r="I494">
        <v>1.916811457362557</v>
      </c>
      <c r="J494" s="2"/>
      <c r="K494" s="2" t="s">
        <v>96</v>
      </c>
      <c r="L494" s="2">
        <f t="shared" ref="L494" si="3236" xml:space="preserve"> SLOPE(F493:F500, $C493:$C500)</f>
        <v>-1.9761904761904763</v>
      </c>
      <c r="M494" s="2">
        <f t="shared" ref="M494" si="3237" xml:space="preserve"> SLOPE(G493:G500, $C493:$C500)</f>
        <v>-6.1677531657691612E-4</v>
      </c>
      <c r="N494" s="2">
        <f t="shared" ref="N494" si="3238" xml:space="preserve"> SLOPE(H493:H500, $C493:$C500)</f>
        <v>73.207038968174032</v>
      </c>
      <c r="O494" s="2">
        <f t="shared" ref="O494" si="3239" xml:space="preserve"> SLOPE(I493:I500, $C493:$C500)</f>
        <v>6.7420511305728723E-2</v>
      </c>
      <c r="P494" s="2"/>
      <c r="Q494" s="2"/>
      <c r="R494" s="2"/>
      <c r="S494" s="2"/>
      <c r="T494" s="2"/>
      <c r="U494" s="2"/>
      <c r="V494" s="5"/>
      <c r="W494" s="5"/>
      <c r="X494" s="5"/>
      <c r="Y494" s="6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6">
      <c r="A495" s="1">
        <v>490</v>
      </c>
      <c r="B495">
        <v>215798</v>
      </c>
      <c r="C495">
        <v>6</v>
      </c>
      <c r="D495" t="s">
        <v>11</v>
      </c>
      <c r="E495" t="s">
        <v>77</v>
      </c>
      <c r="F495">
        <v>456</v>
      </c>
      <c r="G495">
        <v>0.86410256410256414</v>
      </c>
      <c r="H495">
        <v>10343.8634392029</v>
      </c>
      <c r="I495">
        <v>1.7886120899949829</v>
      </c>
      <c r="J495" s="2"/>
      <c r="K495" s="2" t="s">
        <v>98</v>
      </c>
      <c r="L495" s="2">
        <f t="shared" ref="L495" si="3240" xml:space="preserve"> INTERCEPT(F493:F500,$C493:$C500)</f>
        <v>425.14285714285717</v>
      </c>
      <c r="M495" s="2">
        <f t="shared" ref="M495" si="3241" xml:space="preserve"> INTERCEPT(G493:G500,$C493:$C500)</f>
        <v>0.83648879964446365</v>
      </c>
      <c r="N495" s="2">
        <f t="shared" ref="N495" si="3242" xml:space="preserve"> INTERCEPT(H493:H500,$C493:$C500)</f>
        <v>10159.97801826529</v>
      </c>
      <c r="O495" s="2">
        <f t="shared" ref="O495" si="3243" xml:space="preserve"> INTERCEPT(I493:I500,$C493:$C500)</f>
        <v>1.410010424256384</v>
      </c>
      <c r="P495" s="2"/>
      <c r="Q495" s="2"/>
      <c r="R495" s="2"/>
      <c r="S495" s="2"/>
      <c r="T495" s="2"/>
      <c r="U495" s="2"/>
      <c r="V495" s="5"/>
      <c r="W495" s="5"/>
      <c r="X495" s="5"/>
      <c r="Y495" s="6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6">
      <c r="A496" s="1">
        <v>491</v>
      </c>
      <c r="B496">
        <v>215798</v>
      </c>
      <c r="C496">
        <v>5</v>
      </c>
      <c r="D496" t="s">
        <v>12</v>
      </c>
      <c r="E496" t="s">
        <v>77</v>
      </c>
      <c r="F496">
        <v>393</v>
      </c>
      <c r="G496">
        <v>0.82657657657657657</v>
      </c>
      <c r="H496">
        <v>10820.25441746491</v>
      </c>
      <c r="I496">
        <v>1.6002919840723011</v>
      </c>
      <c r="J496" s="2"/>
      <c r="K496" s="2" t="s">
        <v>131</v>
      </c>
      <c r="L496" s="2">
        <f t="shared" ref="L496" si="3244" xml:space="preserve"> L495 + (11*L494)</f>
        <v>403.40476190476193</v>
      </c>
      <c r="M496" s="2">
        <f t="shared" ref="M496" si="3245" xml:space="preserve"> M495 + (11*M494)</f>
        <v>0.82970427116211753</v>
      </c>
      <c r="N496" s="2">
        <f t="shared" ref="N496" si="3246" xml:space="preserve"> N495 + (11*N494)</f>
        <v>10965.255446915206</v>
      </c>
      <c r="O496" s="2">
        <f t="shared" ref="O496" si="3247" xml:space="preserve"> O495 + (11*O494)</f>
        <v>2.1516360486193999</v>
      </c>
      <c r="P496" s="2"/>
      <c r="Q496" s="2"/>
      <c r="R496" s="2"/>
      <c r="S496" s="2"/>
      <c r="T496" s="2"/>
      <c r="U496" s="2"/>
      <c r="V496" s="5"/>
      <c r="W496" s="5"/>
      <c r="X496" s="5"/>
      <c r="Y496" s="6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6">
      <c r="A497" s="1">
        <v>492</v>
      </c>
      <c r="B497">
        <v>215798</v>
      </c>
      <c r="C497">
        <v>4</v>
      </c>
      <c r="D497" t="s">
        <v>13</v>
      </c>
      <c r="E497" t="s">
        <v>77</v>
      </c>
      <c r="F497">
        <v>445</v>
      </c>
      <c r="G497">
        <v>0.87082405345211578</v>
      </c>
      <c r="H497">
        <v>11820.01914203967</v>
      </c>
      <c r="I497">
        <v>1.721141104069585</v>
      </c>
      <c r="J497" s="2"/>
      <c r="K497" s="2" t="s">
        <v>99</v>
      </c>
      <c r="L497" s="2">
        <f t="shared" ref="L497" si="3248" xml:space="preserve"> (L496 - F500) / F500</f>
        <v>0.18998454839162809</v>
      </c>
      <c r="M497" s="2">
        <f t="shared" ref="M497" si="3249" xml:space="preserve"> (M496 - G500) / G500</f>
        <v>2.5223706662556095E-2</v>
      </c>
      <c r="N497" s="2">
        <f t="shared" ref="N497" si="3250" xml:space="preserve"> (N496 - H500) / H500</f>
        <v>7.0307503926980236E-2</v>
      </c>
      <c r="O497" s="2">
        <f t="shared" ref="O497" si="3251" xml:space="preserve"> (O496 - I500) / I500</f>
        <v>0.55174035331365412</v>
      </c>
      <c r="P497" s="2"/>
      <c r="Q497" s="2"/>
      <c r="R497" s="2"/>
      <c r="S497" s="2"/>
      <c r="T497" s="2"/>
      <c r="U497" s="2"/>
      <c r="V497" s="5"/>
      <c r="W497" s="5"/>
      <c r="X497" s="5"/>
      <c r="Y497" s="6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6">
      <c r="A498" s="1">
        <v>493</v>
      </c>
      <c r="B498">
        <v>215798</v>
      </c>
      <c r="C498">
        <v>3</v>
      </c>
      <c r="D498" t="s">
        <v>14</v>
      </c>
      <c r="E498" t="s">
        <v>77</v>
      </c>
      <c r="F498">
        <v>449</v>
      </c>
      <c r="G498">
        <v>0.81567796610169496</v>
      </c>
      <c r="H498">
        <v>10339.537591896191</v>
      </c>
      <c r="I498">
        <v>1.7910370762356751</v>
      </c>
      <c r="J498" s="2"/>
      <c r="K498" s="2" t="s">
        <v>144</v>
      </c>
      <c r="L498" s="2">
        <f t="shared" ref="L498" si="3252">IF(L493&lt;=$L$1,1,0)</f>
        <v>1</v>
      </c>
      <c r="M498" s="2">
        <f t="shared" ref="M498" si="3253">IF(M493&lt;=$M$1,1,0)</f>
        <v>1</v>
      </c>
      <c r="N498" s="2">
        <f t="shared" ref="N498" si="3254">IF(N493&lt;=$N$1,1,0)</f>
        <v>0</v>
      </c>
      <c r="O498" s="2">
        <f t="shared" ref="O498" si="3255">IF(O493&lt;=$O$1,1,0)</f>
        <v>0</v>
      </c>
      <c r="P498" s="2"/>
      <c r="Q498" s="2"/>
      <c r="R498" s="2"/>
      <c r="S498" s="2"/>
      <c r="T498" s="2"/>
      <c r="U498" s="2"/>
      <c r="V498" s="5"/>
      <c r="W498" s="5"/>
      <c r="X498" s="5" t="s">
        <v>144</v>
      </c>
      <c r="Y498" s="5">
        <f t="shared" ref="Y498" ca="1" si="3256">IF(L493&lt;=$Y$1,1,0)</f>
        <v>0</v>
      </c>
      <c r="Z498" s="5">
        <f t="shared" ref="Z498" ca="1" si="3257">IF(M493&lt;=$Z$1,1,0)</f>
        <v>0</v>
      </c>
      <c r="AA498" s="5">
        <f t="shared" ref="AA498" ca="1" si="3258">IF(N493&lt;=$AA$1,1,0)</f>
        <v>0</v>
      </c>
      <c r="AB498" s="5">
        <f t="shared" ref="AB498" ca="1" si="3259">IF(O493&lt;=$AB$1,1,0)</f>
        <v>0</v>
      </c>
      <c r="AC498" s="5"/>
      <c r="AD498" s="5"/>
      <c r="AE498" s="5"/>
      <c r="AF498" s="5"/>
      <c r="AG498" s="5"/>
      <c r="AH498" s="5"/>
    </row>
    <row r="499" spans="1:34" ht="16">
      <c r="A499" s="1">
        <v>494</v>
      </c>
      <c r="B499">
        <v>215798</v>
      </c>
      <c r="C499">
        <v>2</v>
      </c>
      <c r="D499" t="s">
        <v>15</v>
      </c>
      <c r="E499" t="s">
        <v>77</v>
      </c>
      <c r="F499">
        <v>472</v>
      </c>
      <c r="G499">
        <v>0.85250737463126847</v>
      </c>
      <c r="H499">
        <v>9404.7177110449629</v>
      </c>
      <c r="I499">
        <v>1.5504642640752799</v>
      </c>
      <c r="J499" s="2"/>
      <c r="K499" s="2" t="s">
        <v>145</v>
      </c>
      <c r="L499" s="2">
        <f t="shared" ref="L499" si="3260">IF(L493&lt;=$L$2, 1, 0)</f>
        <v>1</v>
      </c>
      <c r="M499" s="2">
        <f t="shared" ref="M499" si="3261">IF(M493&lt;=$M$2, 1, 0)</f>
        <v>1</v>
      </c>
      <c r="N499" s="2">
        <f t="shared" ref="N499" si="3262">IF(N493&lt;=$N$2, 1, 0)</f>
        <v>0</v>
      </c>
      <c r="O499" s="2">
        <f t="shared" ref="O499" si="3263">IF(O493&lt;=$O$2, 1, 0)</f>
        <v>0</v>
      </c>
      <c r="P499" s="2"/>
      <c r="Q499" s="2" t="s">
        <v>148</v>
      </c>
      <c r="R499" s="2">
        <f t="shared" ref="R499" si="3264" xml:space="preserve"> L498+L499+L500</f>
        <v>2</v>
      </c>
      <c r="S499" s="2">
        <f t="shared" ref="S499" si="3265">M498+M499+M500</f>
        <v>3</v>
      </c>
      <c r="T499" s="2">
        <f t="shared" ref="T499" si="3266">N498+N499+N500</f>
        <v>0</v>
      </c>
      <c r="U499" s="2">
        <f t="shared" ref="U499" si="3267">O498+O499+O500</f>
        <v>0</v>
      </c>
      <c r="V499" s="5"/>
      <c r="W499" s="5"/>
      <c r="X499" s="5" t="s">
        <v>145</v>
      </c>
      <c r="Y499" s="5">
        <f t="shared" ref="Y499" ca="1" si="3268">IF(L493&lt;=$Y$2, 1, 0)</f>
        <v>0</v>
      </c>
      <c r="Z499" s="5">
        <f t="shared" ref="Z499" ca="1" si="3269">IF(M493&lt;=$Z$2, 1, 0)</f>
        <v>0</v>
      </c>
      <c r="AA499" s="5">
        <f t="shared" ref="AA499" ca="1" si="3270">IF(N493&lt;=$AA$2, 1, 0)</f>
        <v>0</v>
      </c>
      <c r="AB499" s="5">
        <f t="shared" ref="AB499" ca="1" si="3271">IF(O493&lt;=$AB$2, 1, 0)</f>
        <v>0</v>
      </c>
      <c r="AC499" s="5"/>
      <c r="AD499" s="5" t="s">
        <v>148</v>
      </c>
      <c r="AE499" s="5">
        <f t="shared" ref="AE499" ca="1" si="3272" xml:space="preserve"> Y498+Y499+Y500</f>
        <v>0</v>
      </c>
      <c r="AF499" s="5">
        <f t="shared" ref="AF499" ca="1" si="3273">Z498+Z499+Z500</f>
        <v>0</v>
      </c>
      <c r="AG499" s="5">
        <f t="shared" ref="AG499" ca="1" si="3274">AA498+AA499+AA500</f>
        <v>0</v>
      </c>
      <c r="AH499" s="5">
        <f t="shared" ref="AH499" ca="1" si="3275">AB498+AB499+AB500</f>
        <v>0</v>
      </c>
    </row>
    <row r="500" spans="1:34" ht="16">
      <c r="A500" s="1">
        <v>495</v>
      </c>
      <c r="B500">
        <v>215798</v>
      </c>
      <c r="C500">
        <v>1</v>
      </c>
      <c r="D500" t="s">
        <v>16</v>
      </c>
      <c r="E500" t="s">
        <v>77</v>
      </c>
      <c r="F500">
        <v>339</v>
      </c>
      <c r="G500">
        <v>0.80929095354523228</v>
      </c>
      <c r="H500">
        <v>10244.958020646831</v>
      </c>
      <c r="I500">
        <v>1.386595408197449</v>
      </c>
      <c r="J500" s="2"/>
      <c r="K500" s="2" t="s">
        <v>146</v>
      </c>
      <c r="L500" s="2">
        <f t="shared" ref="L500" si="3276">IF(L497&lt;=$L$1, 1,0)</f>
        <v>0</v>
      </c>
      <c r="M500" s="2">
        <f t="shared" ref="M500" si="3277">IF(M497&lt;=$M$1, 1,0)</f>
        <v>1</v>
      </c>
      <c r="N500" s="2">
        <f t="shared" ref="N500" si="3278">IF(N497&lt;=$N$1, 1,0)</f>
        <v>0</v>
      </c>
      <c r="O500" s="2">
        <f t="shared" ref="O500" si="3279">IF(O497&lt;=$O$1, 1,0)</f>
        <v>0</v>
      </c>
      <c r="P500" s="2"/>
      <c r="Q500" s="2" t="s">
        <v>147</v>
      </c>
      <c r="R500" s="2"/>
      <c r="S500" s="2"/>
      <c r="T500" s="2"/>
      <c r="U500" s="2">
        <f t="shared" ref="U500" si="3280">R499+S499+T499+U499</f>
        <v>5</v>
      </c>
      <c r="V500" s="5"/>
      <c r="W500" s="5"/>
      <c r="X500" s="5" t="s">
        <v>146</v>
      </c>
      <c r="Y500" s="5">
        <f t="shared" ref="Y500" ca="1" si="3281">IF(L497&lt;=$Y$1, 1,0)</f>
        <v>0</v>
      </c>
      <c r="Z500" s="5">
        <f t="shared" ref="Z500" ca="1" si="3282">IF(M497&lt;=$Z$1, 1,0)</f>
        <v>0</v>
      </c>
      <c r="AA500" s="5">
        <f t="shared" ref="AA500" ca="1" si="3283">IF(N497&lt;=$AA$1, 1,0)</f>
        <v>0</v>
      </c>
      <c r="AB500" s="5">
        <f t="shared" ref="AB500" ca="1" si="3284">IF(O497&lt;=$AB$1, 1,0)</f>
        <v>0</v>
      </c>
      <c r="AC500" s="5"/>
      <c r="AD500" s="5" t="s">
        <v>147</v>
      </c>
      <c r="AE500" s="5"/>
      <c r="AF500" s="5"/>
      <c r="AG500" s="5"/>
      <c r="AH500" s="5">
        <f t="shared" ref="AH500" ca="1" si="3285">AE499+AF499+AG499+AH499</f>
        <v>0</v>
      </c>
    </row>
    <row r="501" spans="1:34" ht="16">
      <c r="A501" s="1">
        <v>496</v>
      </c>
      <c r="B501">
        <v>215947</v>
      </c>
      <c r="C501">
        <v>8</v>
      </c>
      <c r="D501" t="s">
        <v>8</v>
      </c>
      <c r="E501" t="s">
        <v>78</v>
      </c>
      <c r="F501">
        <v>397</v>
      </c>
      <c r="G501">
        <v>0.78421052631578947</v>
      </c>
      <c r="H501">
        <v>12733.408158450529</v>
      </c>
      <c r="I501">
        <v>0.81174496201007607</v>
      </c>
      <c r="J501" s="2"/>
      <c r="K501" s="2" t="s">
        <v>97</v>
      </c>
      <c r="L501" s="3">
        <f t="shared" ref="L501" si="3286" xml:space="preserve"> (F501 - F508) / F508</f>
        <v>0.14409221902017291</v>
      </c>
      <c r="M501" s="3">
        <f t="shared" ref="M501" si="3287" xml:space="preserve"> (G501 - G508) / G508</f>
        <v>5.035151054531682E-3</v>
      </c>
      <c r="N501" s="3">
        <f t="shared" ref="N501" si="3288" xml:space="preserve"> (H501 - H508) / H508</f>
        <v>8.0223837274013318E-2</v>
      </c>
      <c r="O501" s="3">
        <f t="shared" ref="O501" si="3289" xml:space="preserve"> (I501 - I508) / I508</f>
        <v>0.13701676447693814</v>
      </c>
      <c r="P501" s="2"/>
      <c r="Q501" s="2"/>
      <c r="R501" s="2"/>
      <c r="S501" s="2"/>
      <c r="T501" s="2"/>
      <c r="U501" s="2"/>
      <c r="V501" s="5"/>
      <c r="W501" s="5"/>
      <c r="X501" s="5"/>
      <c r="Y501" s="6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6">
      <c r="A502" s="1">
        <v>497</v>
      </c>
      <c r="B502">
        <v>215947</v>
      </c>
      <c r="C502">
        <v>7</v>
      </c>
      <c r="D502" t="s">
        <v>10</v>
      </c>
      <c r="E502" t="s">
        <v>78</v>
      </c>
      <c r="F502">
        <v>383</v>
      </c>
      <c r="G502">
        <v>0.82075471698113212</v>
      </c>
      <c r="H502">
        <v>13299.31178235791</v>
      </c>
      <c r="I502">
        <v>0.79465728541770664</v>
      </c>
      <c r="J502" s="2"/>
      <c r="K502" s="2" t="s">
        <v>96</v>
      </c>
      <c r="L502" s="2">
        <f t="shared" ref="L502" si="3290" xml:space="preserve"> SLOPE(F501:F508, $C501:$C508)</f>
        <v>6.8571428571428568</v>
      </c>
      <c r="M502" s="2">
        <f t="shared" ref="M502" si="3291" xml:space="preserve"> SLOPE(G501:G508, $C501:$C508)</f>
        <v>4.2437895193926803E-3</v>
      </c>
      <c r="N502" s="2">
        <f t="shared" ref="N502" si="3292" xml:space="preserve"> SLOPE(H501:H508, $C501:$C508)</f>
        <v>201.95986506275412</v>
      </c>
      <c r="O502" s="2">
        <f t="shared" ref="O502" si="3293" xml:space="preserve"> SLOPE(I501:I508, $C501:$C508)</f>
        <v>1.2903261953046731E-2</v>
      </c>
      <c r="P502" s="2"/>
      <c r="Q502" s="2"/>
      <c r="R502" s="2"/>
      <c r="S502" s="2"/>
      <c r="T502" s="2"/>
      <c r="U502" s="2"/>
      <c r="V502" s="5"/>
      <c r="W502" s="5"/>
      <c r="X502" s="5"/>
      <c r="Y502" s="6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6">
      <c r="A503" s="1">
        <v>498</v>
      </c>
      <c r="B503">
        <v>215947</v>
      </c>
      <c r="C503">
        <v>6</v>
      </c>
      <c r="D503" t="s">
        <v>11</v>
      </c>
      <c r="E503" t="s">
        <v>78</v>
      </c>
      <c r="F503">
        <v>424</v>
      </c>
      <c r="G503">
        <v>0.84848484848484851</v>
      </c>
      <c r="H503">
        <v>13022.93725486644</v>
      </c>
      <c r="I503">
        <v>0.77268141971503768</v>
      </c>
      <c r="J503" s="2"/>
      <c r="K503" s="2" t="s">
        <v>98</v>
      </c>
      <c r="L503" s="2">
        <f t="shared" ref="L503" si="3294" xml:space="preserve"> INTERCEPT(F501:F508,$C501:$C508)</f>
        <v>347.89285714285717</v>
      </c>
      <c r="M503" s="2">
        <f t="shared" ref="M503" si="3295" xml:space="preserve"> INTERCEPT(G501:G508,$C501:$C508)</f>
        <v>0.78531985395993265</v>
      </c>
      <c r="N503" s="2">
        <f t="shared" ref="N503" si="3296" xml:space="preserve"> INTERCEPT(H501:H508,$C501:$C508)</f>
        <v>11698.488876569261</v>
      </c>
      <c r="O503" s="2">
        <f t="shared" ref="O503" si="3297" xml:space="preserve"> INTERCEPT(I501:I508,$C501:$C508)</f>
        <v>0.68397457841078979</v>
      </c>
      <c r="P503" s="2"/>
      <c r="Q503" s="2"/>
      <c r="R503" s="2"/>
      <c r="S503" s="2"/>
      <c r="T503" s="2"/>
      <c r="U503" s="2"/>
      <c r="V503" s="5"/>
      <c r="W503" s="5"/>
      <c r="X503" s="5"/>
      <c r="Y503" s="6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6">
      <c r="A504" s="1">
        <v>499</v>
      </c>
      <c r="B504">
        <v>215947</v>
      </c>
      <c r="C504">
        <v>5</v>
      </c>
      <c r="D504" t="s">
        <v>12</v>
      </c>
      <c r="E504" t="s">
        <v>78</v>
      </c>
      <c r="F504">
        <v>366</v>
      </c>
      <c r="G504">
        <v>0.79691516709511567</v>
      </c>
      <c r="H504">
        <v>13349.412217733819</v>
      </c>
      <c r="I504">
        <v>0.68246250845535583</v>
      </c>
      <c r="J504" s="2"/>
      <c r="K504" s="2" t="s">
        <v>131</v>
      </c>
      <c r="L504" s="2">
        <f t="shared" ref="L504" si="3298" xml:space="preserve"> L503 + (11*L502)</f>
        <v>423.32142857142861</v>
      </c>
      <c r="M504" s="2">
        <f t="shared" ref="M504" si="3299" xml:space="preserve"> M503 + (11*M502)</f>
        <v>0.83200153867325211</v>
      </c>
      <c r="N504" s="2">
        <f t="shared" ref="N504" si="3300" xml:space="preserve"> N503 + (11*N502)</f>
        <v>13920.047392259556</v>
      </c>
      <c r="O504" s="2">
        <f t="shared" ref="O504" si="3301" xml:space="preserve"> O503 + (11*O502)</f>
        <v>0.82591045989430389</v>
      </c>
      <c r="P504" s="2"/>
      <c r="Q504" s="2"/>
      <c r="R504" s="2"/>
      <c r="S504" s="2"/>
      <c r="T504" s="2"/>
      <c r="U504" s="2"/>
      <c r="V504" s="5"/>
      <c r="W504" s="5"/>
      <c r="X504" s="5"/>
      <c r="Y504" s="6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6">
      <c r="A505" s="1">
        <v>500</v>
      </c>
      <c r="B505">
        <v>215947</v>
      </c>
      <c r="C505">
        <v>4</v>
      </c>
      <c r="D505" t="s">
        <v>13</v>
      </c>
      <c r="E505" t="s">
        <v>78</v>
      </c>
      <c r="F505">
        <v>392</v>
      </c>
      <c r="G505">
        <v>0.83183183183183185</v>
      </c>
      <c r="H505">
        <v>12544.433899471869</v>
      </c>
      <c r="I505">
        <v>0.69655693606309821</v>
      </c>
      <c r="J505" s="2"/>
      <c r="K505" s="2" t="s">
        <v>99</v>
      </c>
      <c r="L505" s="2">
        <f t="shared" ref="L505" si="3302" xml:space="preserve"> (L504 - F508) / F508</f>
        <v>0.21994648003293549</v>
      </c>
      <c r="M505" s="2">
        <f t="shared" ref="M505" si="3303" xml:space="preserve"> (M504 - G508) / G508</f>
        <v>6.6283560393518098E-2</v>
      </c>
      <c r="N505" s="2">
        <f t="shared" ref="N505" si="3304" xml:space="preserve"> (N504 - H508) / H508</f>
        <v>0.18089099336092401</v>
      </c>
      <c r="O505" s="2">
        <f t="shared" ref="O505" si="3305" xml:space="preserve"> (O504 - I508) / I508</f>
        <v>0.1568584750206615</v>
      </c>
      <c r="P505" s="2"/>
      <c r="Q505" s="2"/>
      <c r="R505" s="2"/>
      <c r="S505" s="2"/>
      <c r="T505" s="2"/>
      <c r="U505" s="2"/>
      <c r="V505" s="5"/>
      <c r="W505" s="5"/>
      <c r="X505" s="5"/>
      <c r="Y505" s="6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6">
      <c r="A506" s="1">
        <v>501</v>
      </c>
      <c r="B506">
        <v>215947</v>
      </c>
      <c r="C506">
        <v>3</v>
      </c>
      <c r="D506" t="s">
        <v>14</v>
      </c>
      <c r="E506" t="s">
        <v>78</v>
      </c>
      <c r="F506">
        <v>335</v>
      </c>
      <c r="G506">
        <v>0.78947368421052633</v>
      </c>
      <c r="H506">
        <v>12290.368034363621</v>
      </c>
      <c r="I506">
        <v>0.72166410660004054</v>
      </c>
      <c r="J506" s="2"/>
      <c r="K506" s="2" t="s">
        <v>144</v>
      </c>
      <c r="L506" s="2">
        <f t="shared" ref="L506" si="3306">IF(L501&lt;=$L$1,1,0)</f>
        <v>1</v>
      </c>
      <c r="M506" s="2">
        <f t="shared" ref="M506" si="3307">IF(M501&lt;=$M$1,1,0)</f>
        <v>1</v>
      </c>
      <c r="N506" s="2">
        <f t="shared" ref="N506" si="3308">IF(N501&lt;=$N$1,1,0)</f>
        <v>0</v>
      </c>
      <c r="O506" s="2">
        <f t="shared" ref="O506" si="3309">IF(O501&lt;=$O$1,1,0)</f>
        <v>0</v>
      </c>
      <c r="P506" s="2"/>
      <c r="Q506" s="2"/>
      <c r="R506" s="2"/>
      <c r="S506" s="2"/>
      <c r="T506" s="2"/>
      <c r="U506" s="2"/>
      <c r="V506" s="5"/>
      <c r="W506" s="5"/>
      <c r="X506" s="5" t="s">
        <v>144</v>
      </c>
      <c r="Y506" s="5">
        <f t="shared" ref="Y506" ca="1" si="3310">IF(L501&lt;=$Y$1,1,0)</f>
        <v>0</v>
      </c>
      <c r="Z506" s="5">
        <f t="shared" ref="Z506" ca="1" si="3311">IF(M501&lt;=$Z$1,1,0)</f>
        <v>0</v>
      </c>
      <c r="AA506" s="5">
        <f t="shared" ref="AA506" ca="1" si="3312">IF(N501&lt;=$AA$1,1,0)</f>
        <v>0</v>
      </c>
      <c r="AB506" s="5">
        <f t="shared" ref="AB506" ca="1" si="3313">IF(O501&lt;=$AB$1,1,0)</f>
        <v>0</v>
      </c>
      <c r="AC506" s="5"/>
      <c r="AD506" s="5"/>
      <c r="AE506" s="5"/>
      <c r="AF506" s="5"/>
      <c r="AG506" s="5"/>
      <c r="AH506" s="5"/>
    </row>
    <row r="507" spans="1:34" ht="16">
      <c r="A507" s="1">
        <v>502</v>
      </c>
      <c r="B507">
        <v>215947</v>
      </c>
      <c r="C507">
        <v>2</v>
      </c>
      <c r="D507" t="s">
        <v>15</v>
      </c>
      <c r="E507" t="s">
        <v>78</v>
      </c>
      <c r="F507">
        <v>386</v>
      </c>
      <c r="G507">
        <v>0.78338278931750738</v>
      </c>
      <c r="H507">
        <v>11830.845158770549</v>
      </c>
      <c r="I507">
        <v>0.74262160325120163</v>
      </c>
      <c r="J507" s="2"/>
      <c r="K507" s="2" t="s">
        <v>145</v>
      </c>
      <c r="L507" s="2">
        <f t="shared" ref="L507" si="3314">IF(L501&lt;=$L$2, 1, 0)</f>
        <v>1</v>
      </c>
      <c r="M507" s="2">
        <f t="shared" ref="M507" si="3315">IF(M501&lt;=$M$2, 1, 0)</f>
        <v>1</v>
      </c>
      <c r="N507" s="2">
        <f t="shared" ref="N507" si="3316">IF(N501&lt;=$N$2, 1, 0)</f>
        <v>0</v>
      </c>
      <c r="O507" s="2">
        <f t="shared" ref="O507" si="3317">IF(O501&lt;=$O$2, 1, 0)</f>
        <v>0</v>
      </c>
      <c r="P507" s="2"/>
      <c r="Q507" s="2" t="s">
        <v>148</v>
      </c>
      <c r="R507" s="2">
        <f t="shared" ref="R507" si="3318" xml:space="preserve"> L506+L507+L508</f>
        <v>2</v>
      </c>
      <c r="S507" s="2">
        <f t="shared" ref="S507" si="3319">M506+M507+M508</f>
        <v>3</v>
      </c>
      <c r="T507" s="2">
        <f t="shared" ref="T507" si="3320">N506+N507+N508</f>
        <v>0</v>
      </c>
      <c r="U507" s="2">
        <f t="shared" ref="U507" si="3321">O506+O507+O508</f>
        <v>0</v>
      </c>
      <c r="V507" s="5"/>
      <c r="W507" s="5"/>
      <c r="X507" s="5" t="s">
        <v>145</v>
      </c>
      <c r="Y507" s="5">
        <f t="shared" ref="Y507" ca="1" si="3322">IF(L501&lt;=$Y$2, 1, 0)</f>
        <v>0</v>
      </c>
      <c r="Z507" s="5">
        <f t="shared" ref="Z507" ca="1" si="3323">IF(M501&lt;=$Z$2, 1, 0)</f>
        <v>0</v>
      </c>
      <c r="AA507" s="5">
        <f t="shared" ref="AA507" ca="1" si="3324">IF(N501&lt;=$AA$2, 1, 0)</f>
        <v>0</v>
      </c>
      <c r="AB507" s="5">
        <f t="shared" ref="AB507" ca="1" si="3325">IF(O501&lt;=$AB$2, 1, 0)</f>
        <v>0</v>
      </c>
      <c r="AC507" s="5"/>
      <c r="AD507" s="5" t="s">
        <v>148</v>
      </c>
      <c r="AE507" s="5">
        <f t="shared" ref="AE507" ca="1" si="3326" xml:space="preserve"> Y506+Y507+Y508</f>
        <v>0</v>
      </c>
      <c r="AF507" s="5">
        <f t="shared" ref="AF507" ca="1" si="3327">Z506+Z507+Z508</f>
        <v>0</v>
      </c>
      <c r="AG507" s="5">
        <f t="shared" ref="AG507" ca="1" si="3328">AA506+AA507+AA508</f>
        <v>0</v>
      </c>
      <c r="AH507" s="5">
        <f t="shared" ref="AH507" ca="1" si="3329">AB506+AB507+AB508</f>
        <v>0</v>
      </c>
    </row>
    <row r="508" spans="1:34" ht="16">
      <c r="A508" s="1">
        <v>503</v>
      </c>
      <c r="B508">
        <v>215947</v>
      </c>
      <c r="C508">
        <v>1</v>
      </c>
      <c r="D508" t="s">
        <v>16</v>
      </c>
      <c r="E508" t="s">
        <v>78</v>
      </c>
      <c r="F508">
        <v>347</v>
      </c>
      <c r="G508">
        <v>0.78028169014084503</v>
      </c>
      <c r="H508">
        <v>11787.74964879851</v>
      </c>
      <c r="I508">
        <v>0.71392523608348302</v>
      </c>
      <c r="J508" s="2"/>
      <c r="K508" s="2" t="s">
        <v>146</v>
      </c>
      <c r="L508" s="2">
        <f t="shared" ref="L508" si="3330">IF(L505&lt;=$L$1, 1,0)</f>
        <v>0</v>
      </c>
      <c r="M508" s="2">
        <f t="shared" ref="M508" si="3331">IF(M505&lt;=$M$1, 1,0)</f>
        <v>1</v>
      </c>
      <c r="N508" s="2">
        <f t="shared" ref="N508" si="3332">IF(N505&lt;=$N$1, 1,0)</f>
        <v>0</v>
      </c>
      <c r="O508" s="2">
        <f t="shared" ref="O508" si="3333">IF(O505&lt;=$O$1, 1,0)</f>
        <v>0</v>
      </c>
      <c r="P508" s="2"/>
      <c r="Q508" s="2" t="s">
        <v>147</v>
      </c>
      <c r="R508" s="2"/>
      <c r="S508" s="2"/>
      <c r="T508" s="2"/>
      <c r="U508" s="2">
        <f t="shared" ref="U508" si="3334">R507+S507+T507+U507</f>
        <v>5</v>
      </c>
      <c r="V508" s="5"/>
      <c r="W508" s="5"/>
      <c r="X508" s="5" t="s">
        <v>146</v>
      </c>
      <c r="Y508" s="5">
        <f t="shared" ref="Y508" ca="1" si="3335">IF(L505&lt;=$Y$1, 1,0)</f>
        <v>0</v>
      </c>
      <c r="Z508" s="5">
        <f t="shared" ref="Z508" ca="1" si="3336">IF(M505&lt;=$Z$1, 1,0)</f>
        <v>0</v>
      </c>
      <c r="AA508" s="5">
        <f t="shared" ref="AA508" ca="1" si="3337">IF(N505&lt;=$AA$1, 1,0)</f>
        <v>0</v>
      </c>
      <c r="AB508" s="5">
        <f t="shared" ref="AB508" ca="1" si="3338">IF(O505&lt;=$AB$1, 1,0)</f>
        <v>0</v>
      </c>
      <c r="AC508" s="5"/>
      <c r="AD508" s="5" t="s">
        <v>147</v>
      </c>
      <c r="AE508" s="5"/>
      <c r="AF508" s="5"/>
      <c r="AG508" s="5"/>
      <c r="AH508" s="5">
        <f t="shared" ref="AH508" ca="1" si="3339">AE507+AF507+AG507+AH507</f>
        <v>0</v>
      </c>
    </row>
    <row r="509" spans="1:34" ht="16">
      <c r="A509" s="1">
        <v>504</v>
      </c>
      <c r="B509">
        <v>216278</v>
      </c>
      <c r="C509">
        <v>8</v>
      </c>
      <c r="D509" t="s">
        <v>8</v>
      </c>
      <c r="E509" t="s">
        <v>79</v>
      </c>
      <c r="F509">
        <v>620</v>
      </c>
      <c r="G509">
        <v>0.87075928917609047</v>
      </c>
      <c r="H509">
        <v>15239.103160610181</v>
      </c>
      <c r="I509">
        <v>2.0639339294918471</v>
      </c>
      <c r="J509" s="2"/>
      <c r="K509" s="2" t="s">
        <v>97</v>
      </c>
      <c r="L509" s="3">
        <f t="shared" ref="L509" si="3340" xml:space="preserve"> (F509 - F516) / F516</f>
        <v>-1.7432646592709985E-2</v>
      </c>
      <c r="M509" s="3">
        <f t="shared" ref="M509" si="3341" xml:space="preserve"> (G509 - G516) / G516</f>
        <v>3.9349411032539125E-2</v>
      </c>
      <c r="N509" s="3">
        <f t="shared" ref="N509" si="3342" xml:space="preserve"> (H509 - H516) / H516</f>
        <v>-3.068530489799038E-2</v>
      </c>
      <c r="O509" s="3">
        <f t="shared" ref="O509" si="3343" xml:space="preserve"> (I509 - I516) / I516</f>
        <v>0.21345116378476894</v>
      </c>
      <c r="P509" s="2"/>
      <c r="Q509" s="2"/>
      <c r="R509" s="2"/>
      <c r="S509" s="2"/>
      <c r="T509" s="2"/>
      <c r="U509" s="2"/>
      <c r="V509" s="5"/>
      <c r="W509" s="5"/>
      <c r="X509" s="5"/>
      <c r="Y509" s="6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6">
      <c r="A510" s="1">
        <v>505</v>
      </c>
      <c r="B510">
        <v>216278</v>
      </c>
      <c r="C510">
        <v>7</v>
      </c>
      <c r="D510" t="s">
        <v>10</v>
      </c>
      <c r="E510" t="s">
        <v>79</v>
      </c>
      <c r="F510">
        <v>619</v>
      </c>
      <c r="G510">
        <v>0.80094786729857825</v>
      </c>
      <c r="H510">
        <v>15398.44793586691</v>
      </c>
      <c r="I510">
        <v>2.0680373905445211</v>
      </c>
      <c r="J510" s="2"/>
      <c r="K510" s="2" t="s">
        <v>96</v>
      </c>
      <c r="L510" s="2">
        <f t="shared" ref="L510" si="3344" xml:space="preserve"> SLOPE(F509:F516, $C509:$C516)</f>
        <v>2.6071428571428572</v>
      </c>
      <c r="M510" s="2">
        <f t="shared" ref="M510" si="3345" xml:space="preserve"> SLOPE(G509:G516, $C509:$C516)</f>
        <v>1.5140881850517326E-3</v>
      </c>
      <c r="N510" s="2">
        <f t="shared" ref="N510" si="3346" xml:space="preserve"> SLOPE(H509:H516, $C509:$C516)</f>
        <v>-36.0553735310787</v>
      </c>
      <c r="O510" s="2">
        <f t="shared" ref="O510" si="3347" xml:space="preserve"> SLOPE(I509:I516, $C509:$C516)</f>
        <v>4.2260312513409434E-2</v>
      </c>
      <c r="P510" s="2"/>
      <c r="Q510" s="2"/>
      <c r="R510" s="2"/>
      <c r="S510" s="2"/>
      <c r="T510" s="2"/>
      <c r="U510" s="2"/>
      <c r="V510" s="5"/>
      <c r="W510" s="5"/>
      <c r="X510" s="5"/>
      <c r="Y510" s="6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6">
      <c r="A511" s="1">
        <v>506</v>
      </c>
      <c r="B511">
        <v>216278</v>
      </c>
      <c r="C511">
        <v>6</v>
      </c>
      <c r="D511" t="s">
        <v>11</v>
      </c>
      <c r="E511" t="s">
        <v>79</v>
      </c>
      <c r="F511">
        <v>634</v>
      </c>
      <c r="G511">
        <v>0.86792452830188682</v>
      </c>
      <c r="H511">
        <v>15001.97937032701</v>
      </c>
      <c r="I511">
        <v>1.973626761456748</v>
      </c>
      <c r="J511" s="2"/>
      <c r="K511" s="2" t="s">
        <v>98</v>
      </c>
      <c r="L511" s="2">
        <f t="shared" ref="L511" si="3348" xml:space="preserve"> INTERCEPT(F509:F516,$C509:$C516)</f>
        <v>609.89285714285711</v>
      </c>
      <c r="M511" s="2">
        <f t="shared" ref="M511" si="3349" xml:space="preserve"> INTERCEPT(G509:G516,$C509:$C516)</f>
        <v>0.83605107830391379</v>
      </c>
      <c r="N511" s="2">
        <f t="shared" ref="N511" si="3350" xml:space="preserve"> INTERCEPT(H509:H516,$C509:$C516)</f>
        <v>15425.840163234061</v>
      </c>
      <c r="O511" s="2">
        <f t="shared" ref="O511" si="3351" xml:space="preserve"> INTERCEPT(I509:I516,$C509:$C516)</f>
        <v>1.7495272720244728</v>
      </c>
      <c r="P511" s="2"/>
      <c r="Q511" s="2"/>
      <c r="R511" s="2"/>
      <c r="S511" s="2"/>
      <c r="T511" s="2"/>
      <c r="U511" s="2"/>
      <c r="V511" s="5"/>
      <c r="W511" s="5"/>
      <c r="X511" s="5"/>
      <c r="Y511" s="6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6">
      <c r="A512" s="1">
        <v>507</v>
      </c>
      <c r="B512">
        <v>216278</v>
      </c>
      <c r="C512">
        <v>5</v>
      </c>
      <c r="D512" t="s">
        <v>12</v>
      </c>
      <c r="E512" t="s">
        <v>79</v>
      </c>
      <c r="F512">
        <v>637</v>
      </c>
      <c r="G512">
        <v>0.83333333333333337</v>
      </c>
      <c r="H512">
        <v>15223.618843526499</v>
      </c>
      <c r="I512">
        <v>1.8684866944390881</v>
      </c>
      <c r="J512" s="2"/>
      <c r="K512" s="2" t="s">
        <v>132</v>
      </c>
      <c r="L512" s="2">
        <f t="shared" ref="L512" si="3352" xml:space="preserve"> L511 + (11*L510)</f>
        <v>638.57142857142856</v>
      </c>
      <c r="M512" s="2">
        <f t="shared" ref="M512" si="3353" xml:space="preserve"> M511 + (11*M510)</f>
        <v>0.85270604833948282</v>
      </c>
      <c r="N512" s="2">
        <f t="shared" ref="N512" si="3354" xml:space="preserve"> N511 + (11*N510)</f>
        <v>15029.231054392196</v>
      </c>
      <c r="O512" s="2">
        <f t="shared" ref="O512" si="3355" xml:space="preserve"> O511 + (11*O510)</f>
        <v>2.2143907096719766</v>
      </c>
      <c r="P512" s="2"/>
      <c r="Q512" s="2"/>
      <c r="R512" s="2"/>
      <c r="S512" s="2"/>
      <c r="T512" s="2"/>
      <c r="U512" s="2"/>
      <c r="V512" s="5"/>
      <c r="W512" s="5"/>
      <c r="X512" s="5"/>
      <c r="Y512" s="6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6">
      <c r="A513" s="1">
        <v>508</v>
      </c>
      <c r="B513">
        <v>216278</v>
      </c>
      <c r="C513">
        <v>4</v>
      </c>
      <c r="D513" t="s">
        <v>13</v>
      </c>
      <c r="E513" t="s">
        <v>79</v>
      </c>
      <c r="F513">
        <v>668</v>
      </c>
      <c r="G513">
        <v>0.86387434554973819</v>
      </c>
      <c r="H513">
        <v>14748.20581096465</v>
      </c>
      <c r="I513">
        <v>2.0087789975297712</v>
      </c>
      <c r="J513" s="2"/>
      <c r="K513" s="2" t="s">
        <v>99</v>
      </c>
      <c r="L513" s="2">
        <f t="shared" ref="L513" si="3356" xml:space="preserve"> (L512 - F516) / F516</f>
        <v>1.1999094407969185E-2</v>
      </c>
      <c r="M513" s="2">
        <f t="shared" ref="M513" si="3357" xml:space="preserve"> (M512 - G516) / G516</f>
        <v>1.7800832149722019E-2</v>
      </c>
      <c r="N513" s="2">
        <f t="shared" ref="N513" si="3358" xml:space="preserve"> (N512 - H516) / H516</f>
        <v>-4.4034654561488355E-2</v>
      </c>
      <c r="O513" s="2">
        <f t="shared" ref="O513" si="3359" xml:space="preserve"> (O512 - I516) / I516</f>
        <v>0.30190939997154342</v>
      </c>
      <c r="P513" s="2"/>
      <c r="Q513" s="2"/>
      <c r="R513" s="2"/>
      <c r="S513" s="2"/>
      <c r="T513" s="2"/>
      <c r="U513" s="2"/>
      <c r="V513" s="5"/>
      <c r="W513" s="5"/>
      <c r="X513" s="5"/>
      <c r="Y513" s="6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6">
      <c r="A514" s="1">
        <v>509</v>
      </c>
      <c r="B514">
        <v>216278</v>
      </c>
      <c r="C514">
        <v>3</v>
      </c>
      <c r="D514" t="s">
        <v>14</v>
      </c>
      <c r="E514" t="s">
        <v>79</v>
      </c>
      <c r="F514">
        <v>575</v>
      </c>
      <c r="G514">
        <v>0.82993197278911568</v>
      </c>
      <c r="H514">
        <v>15876.972565525461</v>
      </c>
      <c r="I514">
        <v>2.02847030826084</v>
      </c>
      <c r="J514" s="2"/>
      <c r="K514" s="2" t="s">
        <v>144</v>
      </c>
      <c r="L514" s="2">
        <f t="shared" ref="L514" si="3360">IF(L509&lt;=$L$1,1,0)</f>
        <v>1</v>
      </c>
      <c r="M514" s="2">
        <f t="shared" ref="M514" si="3361">IF(M509&lt;=$M$1,1,0)</f>
        <v>1</v>
      </c>
      <c r="N514" s="2">
        <f t="shared" ref="N514" si="3362">IF(N509&lt;=$N$1,1,0)</f>
        <v>0</v>
      </c>
      <c r="O514" s="2">
        <f t="shared" ref="O514" si="3363">IF(O509&lt;=$O$1,1,0)</f>
        <v>0</v>
      </c>
      <c r="P514" s="2"/>
      <c r="Q514" s="2"/>
      <c r="R514" s="2"/>
      <c r="S514" s="2"/>
      <c r="T514" s="2"/>
      <c r="U514" s="2"/>
      <c r="V514" s="5"/>
      <c r="W514" s="5"/>
      <c r="X514" s="5" t="s">
        <v>144</v>
      </c>
      <c r="Y514" s="5">
        <f t="shared" ref="Y514" ca="1" si="3364">IF(L509&lt;=$Y$1,1,0)</f>
        <v>0</v>
      </c>
      <c r="Z514" s="5">
        <f t="shared" ref="Z514" ca="1" si="3365">IF(M509&lt;=$Z$1,1,0)</f>
        <v>0</v>
      </c>
      <c r="AA514" s="5">
        <f t="shared" ref="AA514" ca="1" si="3366">IF(N509&lt;=$AA$1,1,0)</f>
        <v>1</v>
      </c>
      <c r="AB514" s="5">
        <f t="shared" ref="AB514" ca="1" si="3367">IF(O509&lt;=$AB$1,1,0)</f>
        <v>0</v>
      </c>
      <c r="AC514" s="5"/>
      <c r="AD514" s="5"/>
      <c r="AE514" s="5"/>
      <c r="AF514" s="5"/>
      <c r="AG514" s="5"/>
      <c r="AH514" s="5"/>
    </row>
    <row r="515" spans="1:34" ht="16">
      <c r="A515" s="1">
        <v>510</v>
      </c>
      <c r="B515">
        <v>216278</v>
      </c>
      <c r="C515">
        <v>2</v>
      </c>
      <c r="D515" t="s">
        <v>15</v>
      </c>
      <c r="E515" t="s">
        <v>79</v>
      </c>
      <c r="F515">
        <v>589</v>
      </c>
      <c r="G515">
        <v>0.83835182250396201</v>
      </c>
      <c r="H515">
        <v>14898.877288173901</v>
      </c>
      <c r="I515">
        <v>1.805376075076883</v>
      </c>
      <c r="J515" s="2"/>
      <c r="K515" s="2" t="s">
        <v>145</v>
      </c>
      <c r="L515" s="2">
        <f t="shared" ref="L515" si="3368">IF(L509&lt;=$L$2, 1, 0)</f>
        <v>1</v>
      </c>
      <c r="M515" s="2">
        <f t="shared" ref="M515" si="3369">IF(M509&lt;=$M$2, 1, 0)</f>
        <v>1</v>
      </c>
      <c r="N515" s="2">
        <f t="shared" ref="N515" si="3370">IF(N509&lt;=$N$2, 1, 0)</f>
        <v>0</v>
      </c>
      <c r="O515" s="2">
        <f t="shared" ref="O515" si="3371">IF(O509&lt;=$O$2, 1, 0)</f>
        <v>0</v>
      </c>
      <c r="P515" s="2"/>
      <c r="Q515" s="2" t="s">
        <v>148</v>
      </c>
      <c r="R515" s="2">
        <f t="shared" ref="R515" si="3372" xml:space="preserve"> L514+L515+L516</f>
        <v>3</v>
      </c>
      <c r="S515" s="2">
        <f t="shared" ref="S515" si="3373">M514+M515+M516</f>
        <v>3</v>
      </c>
      <c r="T515" s="2">
        <f t="shared" ref="T515" si="3374">N514+N515+N516</f>
        <v>0</v>
      </c>
      <c r="U515" s="2">
        <f t="shared" ref="U515" si="3375">O514+O515+O516</f>
        <v>0</v>
      </c>
      <c r="V515" s="5"/>
      <c r="W515" s="5"/>
      <c r="X515" s="5" t="s">
        <v>145</v>
      </c>
      <c r="Y515" s="5">
        <f t="shared" ref="Y515" ca="1" si="3376">IF(L509&lt;=$Y$2, 1, 0)</f>
        <v>0</v>
      </c>
      <c r="Z515" s="5">
        <f t="shared" ref="Z515" ca="1" si="3377">IF(M509&lt;=$Z$2, 1, 0)</f>
        <v>0</v>
      </c>
      <c r="AA515" s="5">
        <f t="shared" ref="AA515" ca="1" si="3378">IF(N509&lt;=$AA$2, 1, 0)</f>
        <v>0</v>
      </c>
      <c r="AB515" s="5">
        <f t="shared" ref="AB515" ca="1" si="3379">IF(O509&lt;=$AB$2, 1, 0)</f>
        <v>0</v>
      </c>
      <c r="AC515" s="5"/>
      <c r="AD515" s="5" t="s">
        <v>148</v>
      </c>
      <c r="AE515" s="5">
        <f t="shared" ref="AE515" ca="1" si="3380" xml:space="preserve"> Y514+Y515+Y516</f>
        <v>0</v>
      </c>
      <c r="AF515" s="5">
        <f t="shared" ref="AF515" ca="1" si="3381">Z514+Z515+Z516</f>
        <v>0</v>
      </c>
      <c r="AG515" s="5">
        <f t="shared" ref="AG515" ca="1" si="3382">AA514+AA515+AA516</f>
        <v>2</v>
      </c>
      <c r="AH515" s="5">
        <f t="shared" ref="AH515" ca="1" si="3383">AB514+AB515+AB516</f>
        <v>0</v>
      </c>
    </row>
    <row r="516" spans="1:34" ht="16">
      <c r="A516" s="1">
        <v>511</v>
      </c>
      <c r="B516">
        <v>216278</v>
      </c>
      <c r="C516">
        <v>1</v>
      </c>
      <c r="D516" t="s">
        <v>16</v>
      </c>
      <c r="E516" t="s">
        <v>79</v>
      </c>
      <c r="F516">
        <v>631</v>
      </c>
      <c r="G516">
        <v>0.83779264214046822</v>
      </c>
      <c r="H516">
        <v>15721.52288375906</v>
      </c>
      <c r="I516">
        <v>1.700879269878824</v>
      </c>
      <c r="J516" s="2"/>
      <c r="K516" s="2" t="s">
        <v>146</v>
      </c>
      <c r="L516" s="2">
        <f t="shared" ref="L516" si="3384">IF(L513&lt;=$L$1, 1,0)</f>
        <v>1</v>
      </c>
      <c r="M516" s="2">
        <f t="shared" ref="M516" si="3385">IF(M513&lt;=$M$1, 1,0)</f>
        <v>1</v>
      </c>
      <c r="N516" s="2">
        <f t="shared" ref="N516" si="3386">IF(N513&lt;=$N$1, 1,0)</f>
        <v>0</v>
      </c>
      <c r="O516" s="2">
        <f t="shared" ref="O516" si="3387">IF(O513&lt;=$O$1, 1,0)</f>
        <v>0</v>
      </c>
      <c r="P516" s="2"/>
      <c r="Q516" s="2" t="s">
        <v>147</v>
      </c>
      <c r="R516" s="2"/>
      <c r="S516" s="2"/>
      <c r="T516" s="2"/>
      <c r="U516" s="2">
        <f t="shared" ref="U516" si="3388">R515+S515+T515+U515</f>
        <v>6</v>
      </c>
      <c r="V516" s="5"/>
      <c r="W516" s="5"/>
      <c r="X516" s="5" t="s">
        <v>146</v>
      </c>
      <c r="Y516" s="5">
        <f t="shared" ref="Y516" ca="1" si="3389">IF(L513&lt;=$Y$1, 1,0)</f>
        <v>0</v>
      </c>
      <c r="Z516" s="5">
        <f t="shared" ref="Z516" ca="1" si="3390">IF(M513&lt;=$Z$1, 1,0)</f>
        <v>0</v>
      </c>
      <c r="AA516" s="5">
        <f t="shared" ref="AA516" ca="1" si="3391">IF(N513&lt;=$AA$1, 1,0)</f>
        <v>1</v>
      </c>
      <c r="AB516" s="5">
        <f t="shared" ref="AB516" ca="1" si="3392">IF(O513&lt;=$AB$1, 1,0)</f>
        <v>0</v>
      </c>
      <c r="AC516" s="5"/>
      <c r="AD516" s="5" t="s">
        <v>147</v>
      </c>
      <c r="AE516" s="5"/>
      <c r="AF516" s="5"/>
      <c r="AG516" s="5"/>
      <c r="AH516" s="5">
        <f t="shared" ref="AH516" ca="1" si="3393">AE515+AF515+AG515+AH515</f>
        <v>2</v>
      </c>
    </row>
    <row r="517" spans="1:34" ht="16">
      <c r="A517" s="1">
        <v>512</v>
      </c>
      <c r="B517">
        <v>216287</v>
      </c>
      <c r="C517">
        <v>8</v>
      </c>
      <c r="D517" t="s">
        <v>8</v>
      </c>
      <c r="E517" t="s">
        <v>80</v>
      </c>
      <c r="F517">
        <v>417</v>
      </c>
      <c r="G517">
        <v>0.97826086956521741</v>
      </c>
      <c r="H517">
        <v>25440.52232652521</v>
      </c>
      <c r="I517">
        <v>11.905922371853229</v>
      </c>
      <c r="J517" s="2"/>
      <c r="K517" s="2" t="s">
        <v>97</v>
      </c>
      <c r="L517" s="3">
        <f t="shared" ref="L517" si="3394" xml:space="preserve"> (F517 - F524) / F524</f>
        <v>0.10317460317460317</v>
      </c>
      <c r="M517" s="3">
        <f t="shared" ref="M517" si="3395" xml:space="preserve"> (G517 - G524) / G524</f>
        <v>6.9565217391304394E-3</v>
      </c>
      <c r="N517" s="3">
        <f t="shared" ref="N517" si="3396" xml:space="preserve"> (H517 - H524) / H524</f>
        <v>9.8993544418510132E-2</v>
      </c>
      <c r="O517" s="3">
        <f t="shared" ref="O517" si="3397" xml:space="preserve"> (I517 - I524) / I524</f>
        <v>-1.2375032459577474E-2</v>
      </c>
      <c r="P517" s="2"/>
      <c r="Q517" s="2"/>
      <c r="R517" s="2"/>
      <c r="S517" s="2"/>
      <c r="T517" s="2"/>
      <c r="U517" s="2"/>
      <c r="V517" s="5"/>
      <c r="W517" s="5"/>
      <c r="X517" s="5"/>
      <c r="Y517" s="6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6">
      <c r="A518" s="1">
        <v>513</v>
      </c>
      <c r="B518">
        <v>216287</v>
      </c>
      <c r="C518">
        <v>7</v>
      </c>
      <c r="D518" t="s">
        <v>10</v>
      </c>
      <c r="E518" t="s">
        <v>80</v>
      </c>
      <c r="F518">
        <v>414</v>
      </c>
      <c r="G518">
        <v>0.96938775510204078</v>
      </c>
      <c r="H518">
        <v>24656.229169714999</v>
      </c>
      <c r="I518">
        <v>12.51356178805049</v>
      </c>
      <c r="J518" s="2"/>
      <c r="K518" s="2" t="s">
        <v>96</v>
      </c>
      <c r="L518" s="2">
        <f t="shared" ref="L518" si="3398" xml:space="preserve"> SLOPE(F517:F524, $C517:$C524)</f>
        <v>4.3571428571428568</v>
      </c>
      <c r="M518" s="2">
        <f t="shared" ref="M518" si="3399" xml:space="preserve"> SLOPE(G517:G524, $C517:$C524)</f>
        <v>2.2399799301551278E-3</v>
      </c>
      <c r="N518" s="2">
        <f t="shared" ref="N518" si="3400" xml:space="preserve"> SLOPE(H517:H524, $C517:$C524)</f>
        <v>278.98649943187655</v>
      </c>
      <c r="O518" s="2">
        <f t="shared" ref="O518" si="3401" xml:space="preserve"> SLOPE(I517:I524, $C517:$C524)</f>
        <v>-0.10580255032000316</v>
      </c>
      <c r="P518" s="2"/>
      <c r="Q518" s="2"/>
      <c r="R518" s="2"/>
      <c r="S518" s="2"/>
      <c r="T518" s="2"/>
      <c r="U518" s="2"/>
      <c r="V518" s="5"/>
      <c r="W518" s="5"/>
      <c r="X518" s="5"/>
      <c r="Y518" s="6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6">
      <c r="A519" s="1">
        <v>514</v>
      </c>
      <c r="B519">
        <v>216287</v>
      </c>
      <c r="C519">
        <v>6</v>
      </c>
      <c r="D519" t="s">
        <v>11</v>
      </c>
      <c r="E519" t="s">
        <v>80</v>
      </c>
      <c r="F519">
        <v>392</v>
      </c>
      <c r="G519">
        <v>0.97826086956521741</v>
      </c>
      <c r="H519">
        <v>23506.865588290049</v>
      </c>
      <c r="I519">
        <v>12.1211662906305</v>
      </c>
      <c r="J519" s="2"/>
      <c r="K519" s="2" t="s">
        <v>98</v>
      </c>
      <c r="L519" s="2">
        <f t="shared" ref="L519" si="3402" xml:space="preserve"> INTERCEPT(F517:F524,$C517:$C524)</f>
        <v>382.64285714285717</v>
      </c>
      <c r="M519" s="2">
        <f t="shared" ref="M519" si="3403" xml:space="preserve"> INTERCEPT(G517:G524,$C517:$C524)</f>
        <v>0.96014768320544475</v>
      </c>
      <c r="N519" s="2">
        <f t="shared" ref="N519" si="3404" xml:space="preserve"> INTERCEPT(H517:H524,$C517:$C524)</f>
        <v>22095.349625642128</v>
      </c>
      <c r="O519" s="2">
        <f t="shared" ref="O519" si="3405" xml:space="preserve"> INTERCEPT(I517:I524,$C517:$C524)</f>
        <v>13.017557786922211</v>
      </c>
      <c r="P519" s="2"/>
      <c r="Q519" s="2"/>
      <c r="R519" s="2"/>
      <c r="S519" s="2"/>
      <c r="T519" s="2"/>
      <c r="U519" s="2"/>
      <c r="V519" s="5"/>
      <c r="W519" s="5"/>
      <c r="X519" s="5"/>
      <c r="Y519" s="6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6">
      <c r="A520" s="1">
        <v>515</v>
      </c>
      <c r="B520">
        <v>216287</v>
      </c>
      <c r="C520">
        <v>5</v>
      </c>
      <c r="D520" t="s">
        <v>12</v>
      </c>
      <c r="E520" t="s">
        <v>80</v>
      </c>
      <c r="F520">
        <v>415</v>
      </c>
      <c r="G520">
        <v>0.97542997542997545</v>
      </c>
      <c r="H520">
        <v>22084.003719848959</v>
      </c>
      <c r="I520">
        <v>11.79694231730211</v>
      </c>
      <c r="J520" s="2"/>
      <c r="K520" s="2" t="s">
        <v>132</v>
      </c>
      <c r="L520" s="2">
        <f t="shared" ref="L520" si="3406" xml:space="preserve"> L519 + (11*L518)</f>
        <v>430.57142857142861</v>
      </c>
      <c r="M520" s="2">
        <f t="shared" ref="M520" si="3407" xml:space="preserve"> M519 + (11*M518)</f>
        <v>0.9847874624371511</v>
      </c>
      <c r="N520" s="2">
        <f t="shared" ref="N520" si="3408" xml:space="preserve"> N519 + (11*N518)</f>
        <v>25164.201119392768</v>
      </c>
      <c r="O520" s="2">
        <f t="shared" ref="O520" si="3409" xml:space="preserve"> O519 + (11*O518)</f>
        <v>11.853729733402176</v>
      </c>
      <c r="P520" s="2"/>
      <c r="Q520" s="2"/>
      <c r="R520" s="2"/>
      <c r="S520" s="2"/>
      <c r="T520" s="2"/>
      <c r="U520" s="2"/>
      <c r="V520" s="5"/>
      <c r="W520" s="5"/>
      <c r="X520" s="5"/>
      <c r="Y520" s="6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6">
      <c r="A521" s="1">
        <v>516</v>
      </c>
      <c r="B521">
        <v>216287</v>
      </c>
      <c r="C521">
        <v>4</v>
      </c>
      <c r="D521" t="s">
        <v>13</v>
      </c>
      <c r="E521" t="s">
        <v>80</v>
      </c>
      <c r="F521">
        <v>407</v>
      </c>
      <c r="G521">
        <v>0.98034398034398029</v>
      </c>
      <c r="H521">
        <v>21004.068069907091</v>
      </c>
      <c r="I521">
        <v>13.37894218014975</v>
      </c>
      <c r="J521" s="2"/>
      <c r="K521" s="2" t="s">
        <v>99</v>
      </c>
      <c r="L521" s="2">
        <f t="shared" ref="L521" si="3410" xml:space="preserve"> (L520 - F524) / F524</f>
        <v>0.13907785336356776</v>
      </c>
      <c r="M521" s="2">
        <f t="shared" ref="M521" si="3411" xml:space="preserve"> (M520 - G524) / G524</f>
        <v>1.3674561335307518E-2</v>
      </c>
      <c r="N521" s="2">
        <f t="shared" ref="N521" si="3412" xml:space="preserve"> (N520 - H524) / H524</f>
        <v>8.7056870362574562E-2</v>
      </c>
      <c r="O521" s="2">
        <f t="shared" ref="O521" si="3413" xml:space="preserve"> (O520 - I524) / I524</f>
        <v>-1.6704537662629394E-2</v>
      </c>
      <c r="P521" s="2"/>
      <c r="Q521" s="2"/>
      <c r="R521" s="2"/>
      <c r="S521" s="2"/>
      <c r="T521" s="2"/>
      <c r="U521" s="2"/>
      <c r="V521" s="5"/>
      <c r="W521" s="5"/>
      <c r="X521" s="5"/>
      <c r="Y521" s="6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6">
      <c r="A522" s="1">
        <v>517</v>
      </c>
      <c r="B522">
        <v>216287</v>
      </c>
      <c r="C522">
        <v>3</v>
      </c>
      <c r="D522" t="s">
        <v>14</v>
      </c>
      <c r="E522" t="s">
        <v>80</v>
      </c>
      <c r="F522">
        <v>407</v>
      </c>
      <c r="G522">
        <v>0.95360824742268047</v>
      </c>
      <c r="H522">
        <v>23670.248881438729</v>
      </c>
      <c r="I522">
        <v>13.80360413372072</v>
      </c>
      <c r="J522" s="2"/>
      <c r="K522" s="2" t="s">
        <v>144</v>
      </c>
      <c r="L522" s="2">
        <f t="shared" ref="L522" si="3414">IF(L517&lt;=$L$1,1,0)</f>
        <v>1</v>
      </c>
      <c r="M522" s="2">
        <f t="shared" ref="M522" si="3415">IF(M517&lt;=$M$1,1,0)</f>
        <v>1</v>
      </c>
      <c r="N522" s="2">
        <f t="shared" ref="N522" si="3416">IF(N517&lt;=$N$1,1,0)</f>
        <v>0</v>
      </c>
      <c r="O522" s="2">
        <f t="shared" ref="O522" si="3417">IF(O517&lt;=$O$1,1,0)</f>
        <v>1</v>
      </c>
      <c r="P522" s="2"/>
      <c r="Q522" s="2"/>
      <c r="R522" s="2"/>
      <c r="S522" s="2"/>
      <c r="T522" s="2"/>
      <c r="U522" s="2"/>
      <c r="V522" s="5"/>
      <c r="W522" s="5"/>
      <c r="X522" s="5" t="s">
        <v>144</v>
      </c>
      <c r="Y522" s="5">
        <f t="shared" ref="Y522" ca="1" si="3418">IF(L517&lt;=$Y$1,1,0)</f>
        <v>0</v>
      </c>
      <c r="Z522" s="5">
        <f t="shared" ref="Z522" ca="1" si="3419">IF(M517&lt;=$Z$1,1,0)</f>
        <v>0</v>
      </c>
      <c r="AA522" s="5">
        <f t="shared" ref="AA522" ca="1" si="3420">IF(N517&lt;=$AA$1,1,0)</f>
        <v>0</v>
      </c>
      <c r="AB522" s="5">
        <f t="shared" ref="AB522" ca="1" si="3421">IF(O517&lt;=$AB$1,1,0)</f>
        <v>1</v>
      </c>
      <c r="AC522" s="5"/>
      <c r="AD522" s="5"/>
      <c r="AE522" s="5"/>
      <c r="AF522" s="5"/>
      <c r="AG522" s="5"/>
      <c r="AH522" s="5"/>
    </row>
    <row r="523" spans="1:34" ht="16">
      <c r="A523" s="1">
        <v>518</v>
      </c>
      <c r="B523">
        <v>216287</v>
      </c>
      <c r="C523">
        <v>2</v>
      </c>
      <c r="D523" t="s">
        <v>15</v>
      </c>
      <c r="E523" t="s">
        <v>80</v>
      </c>
      <c r="F523">
        <v>388</v>
      </c>
      <c r="G523">
        <v>0.955026455026455</v>
      </c>
      <c r="H523">
        <v>23295.445325123619</v>
      </c>
      <c r="I523">
        <v>12.756326718534179</v>
      </c>
      <c r="J523" s="2"/>
      <c r="K523" s="2" t="s">
        <v>145</v>
      </c>
      <c r="L523" s="2">
        <f t="shared" ref="L523" si="3422">IF(L517&lt;=$L$2, 1, 0)</f>
        <v>1</v>
      </c>
      <c r="M523" s="2">
        <f t="shared" ref="M523" si="3423">IF(M517&lt;=$M$2, 1, 0)</f>
        <v>1</v>
      </c>
      <c r="N523" s="2">
        <f t="shared" ref="N523" si="3424">IF(N517&lt;=$N$2, 1, 0)</f>
        <v>0</v>
      </c>
      <c r="O523" s="2">
        <f t="shared" ref="O523" si="3425">IF(O517&lt;=$O$2, 1, 0)</f>
        <v>0</v>
      </c>
      <c r="P523" s="2"/>
      <c r="Q523" s="2" t="s">
        <v>148</v>
      </c>
      <c r="R523" s="2">
        <f t="shared" ref="R523" si="3426" xml:space="preserve"> L522+L523+L524</f>
        <v>3</v>
      </c>
      <c r="S523" s="2">
        <f t="shared" ref="S523" si="3427">M522+M523+M524</f>
        <v>3</v>
      </c>
      <c r="T523" s="2">
        <f t="shared" ref="T523" si="3428">N522+N523+N524</f>
        <v>0</v>
      </c>
      <c r="U523" s="2">
        <f t="shared" ref="U523" si="3429">O522+O523+O524</f>
        <v>2</v>
      </c>
      <c r="V523" s="5"/>
      <c r="W523" s="5"/>
      <c r="X523" s="5" t="s">
        <v>145</v>
      </c>
      <c r="Y523" s="5">
        <f t="shared" ref="Y523" ca="1" si="3430">IF(L517&lt;=$Y$2, 1, 0)</f>
        <v>0</v>
      </c>
      <c r="Z523" s="5">
        <f t="shared" ref="Z523" ca="1" si="3431">IF(M517&lt;=$Z$2, 1, 0)</f>
        <v>0</v>
      </c>
      <c r="AA523" s="5">
        <f t="shared" ref="AA523" ca="1" si="3432">IF(N517&lt;=$AA$2, 1, 0)</f>
        <v>0</v>
      </c>
      <c r="AB523" s="5">
        <f t="shared" ref="AB523" ca="1" si="3433">IF(O517&lt;=$AB$2, 1, 0)</f>
        <v>0</v>
      </c>
      <c r="AC523" s="5"/>
      <c r="AD523" s="5" t="s">
        <v>148</v>
      </c>
      <c r="AE523" s="5">
        <f t="shared" ref="AE523" ca="1" si="3434" xml:space="preserve"> Y522+Y523+Y524</f>
        <v>0</v>
      </c>
      <c r="AF523" s="5">
        <f t="shared" ref="AF523" ca="1" si="3435">Z522+Z523+Z524</f>
        <v>0</v>
      </c>
      <c r="AG523" s="5">
        <f t="shared" ref="AG523" ca="1" si="3436">AA522+AA523+AA524</f>
        <v>0</v>
      </c>
      <c r="AH523" s="5">
        <f t="shared" ref="AH523" ca="1" si="3437">AB522+AB523+AB524</f>
        <v>2</v>
      </c>
    </row>
    <row r="524" spans="1:34" ht="16">
      <c r="A524" s="1">
        <v>519</v>
      </c>
      <c r="B524">
        <v>216287</v>
      </c>
      <c r="C524">
        <v>1</v>
      </c>
      <c r="D524" t="s">
        <v>16</v>
      </c>
      <c r="E524" t="s">
        <v>80</v>
      </c>
      <c r="F524">
        <v>378</v>
      </c>
      <c r="G524">
        <v>0.97150259067357514</v>
      </c>
      <c r="H524">
        <v>23148.927903835938</v>
      </c>
      <c r="I524">
        <v>12.055104683616589</v>
      </c>
      <c r="J524" s="2"/>
      <c r="K524" s="2" t="s">
        <v>146</v>
      </c>
      <c r="L524" s="2">
        <f t="shared" ref="L524" si="3438">IF(L521&lt;=$L$1, 1,0)</f>
        <v>1</v>
      </c>
      <c r="M524" s="2">
        <f t="shared" ref="M524" si="3439">IF(M521&lt;=$M$1, 1,0)</f>
        <v>1</v>
      </c>
      <c r="N524" s="2">
        <f t="shared" ref="N524" si="3440">IF(N521&lt;=$N$1, 1,0)</f>
        <v>0</v>
      </c>
      <c r="O524" s="2">
        <f t="shared" ref="O524" si="3441">IF(O521&lt;=$O$1, 1,0)</f>
        <v>1</v>
      </c>
      <c r="P524" s="2"/>
      <c r="Q524" s="2" t="s">
        <v>147</v>
      </c>
      <c r="R524" s="2"/>
      <c r="S524" s="2"/>
      <c r="T524" s="2"/>
      <c r="U524" s="2">
        <f t="shared" ref="U524" si="3442">R523+S523+T523+U523</f>
        <v>8</v>
      </c>
      <c r="V524" s="5"/>
      <c r="W524" s="5"/>
      <c r="X524" s="5" t="s">
        <v>146</v>
      </c>
      <c r="Y524" s="5">
        <f t="shared" ref="Y524" ca="1" si="3443">IF(L521&lt;=$Y$1, 1,0)</f>
        <v>0</v>
      </c>
      <c r="Z524" s="5">
        <f t="shared" ref="Z524" ca="1" si="3444">IF(M521&lt;=$Z$1, 1,0)</f>
        <v>0</v>
      </c>
      <c r="AA524" s="5">
        <f t="shared" ref="AA524" ca="1" si="3445">IF(N521&lt;=$AA$1, 1,0)</f>
        <v>0</v>
      </c>
      <c r="AB524" s="5">
        <f t="shared" ref="AB524" ca="1" si="3446">IF(O521&lt;=$AB$1, 1,0)</f>
        <v>1</v>
      </c>
      <c r="AC524" s="5"/>
      <c r="AD524" s="5" t="s">
        <v>147</v>
      </c>
      <c r="AE524" s="5"/>
      <c r="AF524" s="5"/>
      <c r="AG524" s="5"/>
      <c r="AH524" s="5">
        <f t="shared" ref="AH524" ca="1" si="3447">AE523+AF523+AG523+AH523</f>
        <v>2</v>
      </c>
    </row>
    <row r="525" spans="1:34" ht="16">
      <c r="A525" s="1">
        <v>520</v>
      </c>
      <c r="B525">
        <v>215105</v>
      </c>
      <c r="C525">
        <v>8</v>
      </c>
      <c r="D525" t="s">
        <v>8</v>
      </c>
      <c r="E525" t="s">
        <v>81</v>
      </c>
      <c r="F525">
        <v>401</v>
      </c>
      <c r="G525">
        <v>0.80470588235294116</v>
      </c>
      <c r="H525">
        <v>23351.511233629481</v>
      </c>
      <c r="I525">
        <v>0.74419482086915045</v>
      </c>
      <c r="J525" s="2"/>
      <c r="K525" s="2" t="s">
        <v>97</v>
      </c>
      <c r="L525" s="3">
        <f t="shared" ref="L525" si="3448" xml:space="preserve"> (F525 - F532) / F532</f>
        <v>-3.8369304556354913E-2</v>
      </c>
      <c r="M525" s="3">
        <f t="shared" ref="M525" si="3449" xml:space="preserve"> (G525 - G532) / G532</f>
        <v>5.7271002242542115E-4</v>
      </c>
      <c r="N525" s="3">
        <f t="shared" ref="N525" si="3450" xml:space="preserve"> (H525 - H532) / H532</f>
        <v>0.35759527930353124</v>
      </c>
      <c r="O525" s="3">
        <f t="shared" ref="O525" si="3451" xml:space="preserve"> (I525 - I532) / I532</f>
        <v>0.30504369065843795</v>
      </c>
      <c r="P525" s="2"/>
      <c r="Q525" s="2"/>
      <c r="R525" s="2"/>
      <c r="S525" s="2"/>
      <c r="T525" s="2"/>
      <c r="U525" s="2"/>
      <c r="V525" s="5"/>
      <c r="W525" s="5"/>
      <c r="X525" s="5"/>
      <c r="Y525" s="6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6">
      <c r="A526" s="1">
        <v>521</v>
      </c>
      <c r="B526">
        <v>215105</v>
      </c>
      <c r="C526">
        <v>7</v>
      </c>
      <c r="D526" t="s">
        <v>10</v>
      </c>
      <c r="E526" t="s">
        <v>81</v>
      </c>
      <c r="F526">
        <v>425</v>
      </c>
      <c r="G526">
        <v>0.83618581907090461</v>
      </c>
      <c r="H526">
        <v>22148.87806949341</v>
      </c>
      <c r="I526">
        <v>0.72445070863076644</v>
      </c>
      <c r="J526" s="2"/>
      <c r="K526" s="2" t="s">
        <v>96</v>
      </c>
      <c r="L526" s="2">
        <f t="shared" ref="L526" si="3452" xml:space="preserve"> SLOPE(F525:F532, $C525:$C532)</f>
        <v>-1.8452380952380953</v>
      </c>
      <c r="M526" s="2">
        <f t="shared" ref="M526" si="3453" xml:space="preserve"> SLOPE(G525:G532, $C525:$C532)</f>
        <v>2.3819941273157752E-3</v>
      </c>
      <c r="N526" s="2">
        <f t="shared" ref="N526" si="3454" xml:space="preserve"> SLOPE(H525:H532, $C525:$C532)</f>
        <v>816.77431931136948</v>
      </c>
      <c r="O526" s="2">
        <f t="shared" ref="O526" si="3455" xml:space="preserve"> SLOPE(I525:I532, $C525:$C532)</f>
        <v>1.5473162251140789E-2</v>
      </c>
      <c r="P526" s="2"/>
      <c r="Q526" s="2"/>
      <c r="R526" s="2"/>
      <c r="S526" s="2"/>
      <c r="T526" s="2"/>
      <c r="U526" s="2"/>
      <c r="V526" s="5"/>
      <c r="W526" s="5"/>
      <c r="X526" s="5"/>
      <c r="Y526" s="6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6">
      <c r="A527" s="1">
        <v>522</v>
      </c>
      <c r="B527">
        <v>215105</v>
      </c>
      <c r="C527">
        <v>6</v>
      </c>
      <c r="D527" t="s">
        <v>11</v>
      </c>
      <c r="E527" t="s">
        <v>81</v>
      </c>
      <c r="F527">
        <v>410</v>
      </c>
      <c r="G527">
        <v>0.81840193704600483</v>
      </c>
      <c r="H527">
        <v>19959.24030771753</v>
      </c>
      <c r="I527">
        <v>0.72517432487277522</v>
      </c>
      <c r="J527" s="2"/>
      <c r="K527" s="2" t="s">
        <v>98</v>
      </c>
      <c r="L527" s="2">
        <f t="shared" ref="L527" si="3456" xml:space="preserve"> INTERCEPT(F525:F532,$C525:$C532)</f>
        <v>420.92857142857144</v>
      </c>
      <c r="M527" s="2">
        <f t="shared" ref="M527" si="3457" xml:space="preserve"> INTERCEPT(G525:G532,$C525:$C532)</f>
        <v>0.7989390837209529</v>
      </c>
      <c r="N527" s="2">
        <f t="shared" ref="N527" si="3458" xml:space="preserve"> INTERCEPT(H525:H532,$C525:$C532)</f>
        <v>16144.033162319796</v>
      </c>
      <c r="O527" s="2">
        <f t="shared" ref="O527" si="3459" xml:space="preserve"> INTERCEPT(I525:I532,$C525:$C532)</f>
        <v>0.63086241793772957</v>
      </c>
      <c r="P527" s="2"/>
      <c r="Q527" s="2"/>
      <c r="R527" s="2"/>
      <c r="S527" s="2"/>
      <c r="T527" s="2"/>
      <c r="U527" s="2"/>
      <c r="V527" s="5"/>
      <c r="W527" s="5"/>
      <c r="X527" s="5"/>
      <c r="Y527" s="6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6">
      <c r="A528" s="1">
        <v>523</v>
      </c>
      <c r="B528">
        <v>215105</v>
      </c>
      <c r="C528">
        <v>5</v>
      </c>
      <c r="D528" t="s">
        <v>12</v>
      </c>
      <c r="E528" t="s">
        <v>81</v>
      </c>
      <c r="F528">
        <v>413</v>
      </c>
      <c r="G528">
        <v>0.82920792079207917</v>
      </c>
      <c r="H528">
        <v>20106.79548569693</v>
      </c>
      <c r="I528">
        <v>0.66708826370229213</v>
      </c>
      <c r="J528" s="2"/>
      <c r="K528" s="2" t="s">
        <v>133</v>
      </c>
      <c r="L528" s="2">
        <f t="shared" ref="L528" si="3460" xml:space="preserve"> L527 + (11*L526)</f>
        <v>400.63095238095241</v>
      </c>
      <c r="M528" s="2">
        <f t="shared" ref="M528" si="3461" xml:space="preserve"> M527 + (11*M526)</f>
        <v>0.82514101912142646</v>
      </c>
      <c r="N528" s="2">
        <f t="shared" ref="N528" si="3462" xml:space="preserve"> N527 + (11*N526)</f>
        <v>25128.55067474486</v>
      </c>
      <c r="O528" s="2">
        <f t="shared" ref="O528" si="3463" xml:space="preserve"> O527 + (11*O526)</f>
        <v>0.80106720270027831</v>
      </c>
      <c r="P528" s="2"/>
      <c r="Q528" s="2"/>
      <c r="R528" s="2"/>
      <c r="S528" s="2"/>
      <c r="T528" s="2"/>
      <c r="U528" s="2"/>
      <c r="V528" s="5"/>
      <c r="W528" s="5"/>
      <c r="X528" s="5"/>
      <c r="Y528" s="6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6">
      <c r="A529" s="1">
        <v>524</v>
      </c>
      <c r="B529">
        <v>215105</v>
      </c>
      <c r="C529">
        <v>4</v>
      </c>
      <c r="D529" t="s">
        <v>13</v>
      </c>
      <c r="E529" t="s">
        <v>81</v>
      </c>
      <c r="F529">
        <v>404</v>
      </c>
      <c r="G529">
        <v>0.75871313672922247</v>
      </c>
      <c r="H529">
        <v>18842.775583539369</v>
      </c>
      <c r="I529">
        <v>0.74810642743911127</v>
      </c>
      <c r="J529" s="2"/>
      <c r="K529" s="2" t="s">
        <v>99</v>
      </c>
      <c r="L529" s="2">
        <f t="shared" ref="L529" si="3464" xml:space="preserve"> (L528 - F532) / F532</f>
        <v>-3.9254310837044587E-2</v>
      </c>
      <c r="M529" s="2">
        <f t="shared" ref="M529" si="3465" xml:space="preserve"> (M528 - G532) / G532</f>
        <v>2.5981795036612416E-2</v>
      </c>
      <c r="N529" s="2">
        <f t="shared" ref="N529" si="3466" xml:space="preserve"> (N528 - H532) / H532</f>
        <v>0.46090766590916055</v>
      </c>
      <c r="O529" s="2">
        <f t="shared" ref="O529" si="3467" xml:space="preserve"> (O528 - I532) / I532</f>
        <v>0.40477690701534275</v>
      </c>
      <c r="P529" s="2"/>
      <c r="Q529" s="2"/>
      <c r="R529" s="2"/>
      <c r="S529" s="2"/>
      <c r="T529" s="2"/>
      <c r="U529" s="2"/>
      <c r="V529" s="5"/>
      <c r="W529" s="5"/>
      <c r="X529" s="5"/>
      <c r="Y529" s="6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6">
      <c r="A530" s="1">
        <v>525</v>
      </c>
      <c r="B530">
        <v>215105</v>
      </c>
      <c r="C530">
        <v>3</v>
      </c>
      <c r="D530" t="s">
        <v>14</v>
      </c>
      <c r="E530" t="s">
        <v>81</v>
      </c>
      <c r="F530">
        <v>374</v>
      </c>
      <c r="G530">
        <v>0.80962800875273522</v>
      </c>
      <c r="H530">
        <v>19199.159419853651</v>
      </c>
      <c r="I530">
        <v>0.7443535011280995</v>
      </c>
      <c r="J530" s="2"/>
      <c r="K530" s="2" t="s">
        <v>144</v>
      </c>
      <c r="L530" s="2">
        <f t="shared" ref="L530" si="3468">IF(L525&lt;=$L$1,1,0)</f>
        <v>1</v>
      </c>
      <c r="M530" s="2">
        <f t="shared" ref="M530" si="3469">IF(M525&lt;=$M$1,1,0)</f>
        <v>1</v>
      </c>
      <c r="N530" s="2">
        <f t="shared" ref="N530" si="3470">IF(N525&lt;=$N$1,1,0)</f>
        <v>0</v>
      </c>
      <c r="O530" s="2">
        <f t="shared" ref="O530" si="3471">IF(O525&lt;=$O$1,1,0)</f>
        <v>0</v>
      </c>
      <c r="P530" s="2"/>
      <c r="Q530" s="2"/>
      <c r="R530" s="2"/>
      <c r="S530" s="2"/>
      <c r="T530" s="2"/>
      <c r="U530" s="2"/>
      <c r="V530" s="5"/>
      <c r="W530" s="5"/>
      <c r="X530" s="5" t="s">
        <v>144</v>
      </c>
      <c r="Y530" s="5">
        <f t="shared" ref="Y530" ca="1" si="3472">IF(L525&lt;=$Y$1,1,0)</f>
        <v>0</v>
      </c>
      <c r="Z530" s="5">
        <f t="shared" ref="Z530" ca="1" si="3473">IF(M525&lt;=$Z$1,1,0)</f>
        <v>0</v>
      </c>
      <c r="AA530" s="5">
        <f t="shared" ref="AA530" ca="1" si="3474">IF(N525&lt;=$AA$1,1,0)</f>
        <v>0</v>
      </c>
      <c r="AB530" s="5">
        <f t="shared" ref="AB530" ca="1" si="3475">IF(O525&lt;=$AB$1,1,0)</f>
        <v>0</v>
      </c>
      <c r="AC530" s="5"/>
      <c r="AD530" s="5"/>
      <c r="AE530" s="5"/>
      <c r="AF530" s="5"/>
      <c r="AG530" s="5"/>
      <c r="AH530" s="5"/>
    </row>
    <row r="531" spans="1:34" ht="16">
      <c r="A531" s="1">
        <v>526</v>
      </c>
      <c r="B531">
        <v>215105</v>
      </c>
      <c r="C531">
        <v>2</v>
      </c>
      <c r="D531" t="s">
        <v>15</v>
      </c>
      <c r="E531" t="s">
        <v>81</v>
      </c>
      <c r="F531">
        <v>457</v>
      </c>
      <c r="G531">
        <v>0.81617647058823528</v>
      </c>
      <c r="H531">
        <v>17747.138065196759</v>
      </c>
      <c r="I531">
        <v>0.68031999883285343</v>
      </c>
      <c r="J531" s="2"/>
      <c r="K531" s="2" t="s">
        <v>145</v>
      </c>
      <c r="L531" s="2">
        <f t="shared" ref="L531" si="3476">IF(L525&lt;=$L$2, 1, 0)</f>
        <v>1</v>
      </c>
      <c r="M531" s="2">
        <f t="shared" ref="M531" si="3477">IF(M525&lt;=$M$2, 1, 0)</f>
        <v>1</v>
      </c>
      <c r="N531" s="2">
        <f t="shared" ref="N531" si="3478">IF(N525&lt;=$N$2, 1, 0)</f>
        <v>0</v>
      </c>
      <c r="O531" s="2">
        <f t="shared" ref="O531" si="3479">IF(O525&lt;=$O$2, 1, 0)</f>
        <v>0</v>
      </c>
      <c r="P531" s="2"/>
      <c r="Q531" s="2" t="s">
        <v>148</v>
      </c>
      <c r="R531" s="2">
        <f t="shared" ref="R531" si="3480" xml:space="preserve"> L530+L531+L532</f>
        <v>3</v>
      </c>
      <c r="S531" s="2">
        <f t="shared" ref="S531" si="3481">M530+M531+M532</f>
        <v>3</v>
      </c>
      <c r="T531" s="2">
        <f t="shared" ref="T531" si="3482">N530+N531+N532</f>
        <v>0</v>
      </c>
      <c r="U531" s="2">
        <f t="shared" ref="U531" si="3483">O530+O531+O532</f>
        <v>0</v>
      </c>
      <c r="V531" s="5"/>
      <c r="W531" s="5"/>
      <c r="X531" s="5" t="s">
        <v>145</v>
      </c>
      <c r="Y531" s="5">
        <f t="shared" ref="Y531" ca="1" si="3484">IF(L525&lt;=$Y$2, 1, 0)</f>
        <v>0</v>
      </c>
      <c r="Z531" s="5">
        <f t="shared" ref="Z531" ca="1" si="3485">IF(M525&lt;=$Z$2, 1, 0)</f>
        <v>0</v>
      </c>
      <c r="AA531" s="5">
        <f t="shared" ref="AA531" ca="1" si="3486">IF(N525&lt;=$AA$2, 1, 0)</f>
        <v>0</v>
      </c>
      <c r="AB531" s="5">
        <f t="shared" ref="AB531" ca="1" si="3487">IF(O525&lt;=$AB$2, 1, 0)</f>
        <v>0</v>
      </c>
      <c r="AC531" s="5"/>
      <c r="AD531" s="5" t="s">
        <v>148</v>
      </c>
      <c r="AE531" s="5">
        <f t="shared" ref="AE531" ca="1" si="3488" xml:space="preserve"> Y530+Y531+Y532</f>
        <v>0</v>
      </c>
      <c r="AF531" s="5">
        <f t="shared" ref="AF531" ca="1" si="3489">Z530+Z531+Z532</f>
        <v>0</v>
      </c>
      <c r="AG531" s="5">
        <f t="shared" ref="AG531" ca="1" si="3490">AA530+AA531+AA532</f>
        <v>0</v>
      </c>
      <c r="AH531" s="5">
        <f t="shared" ref="AH531" ca="1" si="3491">AB530+AB531+AB532</f>
        <v>0</v>
      </c>
    </row>
    <row r="532" spans="1:34" ht="16">
      <c r="A532" s="1">
        <v>527</v>
      </c>
      <c r="B532">
        <v>215105</v>
      </c>
      <c r="C532">
        <v>1</v>
      </c>
      <c r="D532" t="s">
        <v>16</v>
      </c>
      <c r="E532" t="s">
        <v>81</v>
      </c>
      <c r="F532">
        <v>417</v>
      </c>
      <c r="G532">
        <v>0.80424528301886788</v>
      </c>
      <c r="H532">
        <v>17200.64262864054</v>
      </c>
      <c r="I532">
        <v>0.57024513906785712</v>
      </c>
      <c r="J532" s="2"/>
      <c r="K532" s="2" t="s">
        <v>146</v>
      </c>
      <c r="L532" s="2">
        <f t="shared" ref="L532" si="3492">IF(L529&lt;=$L$1, 1,0)</f>
        <v>1</v>
      </c>
      <c r="M532" s="2">
        <f t="shared" ref="M532" si="3493">IF(M529&lt;=$M$1, 1,0)</f>
        <v>1</v>
      </c>
      <c r="N532" s="2">
        <f t="shared" ref="N532" si="3494">IF(N529&lt;=$N$1, 1,0)</f>
        <v>0</v>
      </c>
      <c r="O532" s="2">
        <f t="shared" ref="O532" si="3495">IF(O529&lt;=$O$1, 1,0)</f>
        <v>0</v>
      </c>
      <c r="P532" s="2"/>
      <c r="Q532" s="2" t="s">
        <v>147</v>
      </c>
      <c r="R532" s="2"/>
      <c r="S532" s="2"/>
      <c r="T532" s="2"/>
      <c r="U532" s="2">
        <f t="shared" ref="U532" si="3496">R531+S531+T531+U531</f>
        <v>6</v>
      </c>
      <c r="V532" s="5"/>
      <c r="W532" s="5"/>
      <c r="X532" s="5" t="s">
        <v>146</v>
      </c>
      <c r="Y532" s="5">
        <f t="shared" ref="Y532" ca="1" si="3497">IF(L529&lt;=$Y$1, 1,0)</f>
        <v>0</v>
      </c>
      <c r="Z532" s="5">
        <f t="shared" ref="Z532" ca="1" si="3498">IF(M529&lt;=$Z$1, 1,0)</f>
        <v>0</v>
      </c>
      <c r="AA532" s="5">
        <f t="shared" ref="AA532" ca="1" si="3499">IF(N529&lt;=$AA$1, 1,0)</f>
        <v>0</v>
      </c>
      <c r="AB532" s="5">
        <f t="shared" ref="AB532" ca="1" si="3500">IF(O529&lt;=$AB$1, 1,0)</f>
        <v>0</v>
      </c>
      <c r="AC532" s="5"/>
      <c r="AD532" s="5" t="s">
        <v>147</v>
      </c>
      <c r="AE532" s="5"/>
      <c r="AF532" s="5"/>
      <c r="AG532" s="5"/>
      <c r="AH532" s="5">
        <f t="shared" ref="AH532" ca="1" si="3501">AE531+AF531+AG531+AH531</f>
        <v>0</v>
      </c>
    </row>
    <row r="533" spans="1:34" ht="16">
      <c r="A533" s="1">
        <v>528</v>
      </c>
      <c r="B533">
        <v>216357</v>
      </c>
      <c r="C533">
        <v>8</v>
      </c>
      <c r="D533" t="s">
        <v>8</v>
      </c>
      <c r="E533" t="s">
        <v>82</v>
      </c>
      <c r="F533">
        <v>248</v>
      </c>
      <c r="G533">
        <v>0.63135593220338981</v>
      </c>
      <c r="H533">
        <v>11177.26080312717</v>
      </c>
      <c r="I533">
        <v>1.270413095950967</v>
      </c>
      <c r="J533" s="2"/>
      <c r="K533" s="2" t="s">
        <v>97</v>
      </c>
      <c r="L533" s="3">
        <f t="shared" ref="L533" si="3502" xml:space="preserve"> (F533 - F540) / F540</f>
        <v>-0.16778523489932887</v>
      </c>
      <c r="M533" s="3">
        <f t="shared" ref="M533" si="3503" xml:space="preserve"> (G533 - G540) / G540</f>
        <v>-6.306779661016948E-2</v>
      </c>
      <c r="N533" s="3">
        <f t="shared" ref="N533" si="3504" xml:space="preserve"> (H533 - H540) / H540</f>
        <v>-1.8533142584721954E-2</v>
      </c>
      <c r="O533" s="3">
        <f t="shared" ref="O533" si="3505" xml:space="preserve"> (I533 - I540) / I540</f>
        <v>0.45466406243658086</v>
      </c>
      <c r="P533" s="2"/>
      <c r="Q533" s="2"/>
      <c r="R533" s="2"/>
      <c r="S533" s="2"/>
      <c r="T533" s="2"/>
      <c r="U533" s="2"/>
      <c r="V533" s="5"/>
      <c r="W533" s="5"/>
      <c r="X533" s="5"/>
      <c r="Y533" s="6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6">
      <c r="A534" s="1">
        <v>529</v>
      </c>
      <c r="B534">
        <v>216357</v>
      </c>
      <c r="C534">
        <v>7</v>
      </c>
      <c r="D534" t="s">
        <v>10</v>
      </c>
      <c r="E534" t="s">
        <v>82</v>
      </c>
      <c r="F534">
        <v>236</v>
      </c>
      <c r="G534">
        <v>0.58064516129032262</v>
      </c>
      <c r="H534">
        <v>13865.46987336289</v>
      </c>
      <c r="I534">
        <v>1.2314199734333049</v>
      </c>
      <c r="J534" s="2"/>
      <c r="K534" s="2" t="s">
        <v>96</v>
      </c>
      <c r="L534" s="2">
        <f t="shared" ref="L534" si="3506" xml:space="preserve"> SLOPE(F533:F540, $C533:$C540)</f>
        <v>-10.678571428571429</v>
      </c>
      <c r="M534" s="2">
        <f t="shared" ref="M534" si="3507" xml:space="preserve"> SLOPE(G533:G540, $C533:$C540)</f>
        <v>-1.3139560072317789E-2</v>
      </c>
      <c r="N534" s="2">
        <f t="shared" ref="N534" si="3508" xml:space="preserve"> SLOPE(H533:H540, $C533:$C540)</f>
        <v>167.24340246197016</v>
      </c>
      <c r="O534" s="2">
        <f t="shared" ref="O534" si="3509" xml:space="preserve"> SLOPE(I533:I540, $C533:$C540)</f>
        <v>5.0954756597533943E-2</v>
      </c>
      <c r="P534" s="2"/>
      <c r="Q534" s="2"/>
      <c r="R534" s="2"/>
      <c r="S534" s="2"/>
      <c r="T534" s="2"/>
      <c r="U534" s="2"/>
      <c r="V534" s="5"/>
      <c r="W534" s="5"/>
      <c r="X534" s="5"/>
      <c r="Y534" s="6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6">
      <c r="A535" s="1">
        <v>530</v>
      </c>
      <c r="B535">
        <v>216357</v>
      </c>
      <c r="C535">
        <v>6</v>
      </c>
      <c r="D535" t="s">
        <v>11</v>
      </c>
      <c r="E535" t="s">
        <v>82</v>
      </c>
      <c r="F535">
        <v>186</v>
      </c>
      <c r="G535">
        <v>0.54589371980676327</v>
      </c>
      <c r="H535">
        <v>13598.99132248256</v>
      </c>
      <c r="I535">
        <v>1.2027856031783759</v>
      </c>
      <c r="J535" s="2"/>
      <c r="K535" s="2" t="s">
        <v>98</v>
      </c>
      <c r="L535" s="2">
        <f t="shared" ref="L535" si="3510" xml:space="preserve"> INTERCEPT(F533:F540,$C533:$C540)</f>
        <v>302.42857142857144</v>
      </c>
      <c r="M535" s="2">
        <f t="shared" ref="M535" si="3511" xml:space="preserve"> INTERCEPT(G533:G540,$C533:$C540)</f>
        <v>0.69732471349971936</v>
      </c>
      <c r="N535" s="2">
        <f t="shared" ref="N535" si="3512" xml:space="preserve"> INTERCEPT(H533:H540,$C533:$C540)</f>
        <v>11628.932896583319</v>
      </c>
      <c r="O535" s="2">
        <f t="shared" ref="O535" si="3513" xml:space="preserve"> INTERCEPT(I533:I540,$C533:$C540)</f>
        <v>0.87431681192429545</v>
      </c>
      <c r="P535" s="2"/>
      <c r="Q535" s="2"/>
      <c r="R535" s="2"/>
      <c r="S535" s="2"/>
      <c r="T535" s="2"/>
      <c r="U535" s="2"/>
      <c r="V535" s="5"/>
      <c r="W535" s="5"/>
      <c r="X535" s="5"/>
      <c r="Y535" s="6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6">
      <c r="A536" s="1">
        <v>531</v>
      </c>
      <c r="B536">
        <v>216357</v>
      </c>
      <c r="C536">
        <v>5</v>
      </c>
      <c r="D536" t="s">
        <v>12</v>
      </c>
      <c r="E536" t="s">
        <v>82</v>
      </c>
      <c r="F536">
        <v>277</v>
      </c>
      <c r="G536">
        <v>0.66183574879227058</v>
      </c>
      <c r="H536">
        <v>12692.11380526062</v>
      </c>
      <c r="I536">
        <v>1.0817196546185159</v>
      </c>
      <c r="J536" s="2"/>
      <c r="K536" s="2" t="s">
        <v>133</v>
      </c>
      <c r="L536" s="2">
        <f t="shared" ref="L536" si="3514" xml:space="preserve"> L535 + (11*L534)</f>
        <v>184.96428571428572</v>
      </c>
      <c r="M536" s="2">
        <f t="shared" ref="M536" si="3515" xml:space="preserve"> M535 + (11*M534)</f>
        <v>0.5527895527042237</v>
      </c>
      <c r="N536" s="2">
        <f t="shared" ref="N536" si="3516" xml:space="preserve"> N535 + (11*N534)</f>
        <v>13468.610323664991</v>
      </c>
      <c r="O536" s="2">
        <f t="shared" ref="O536" si="3517" xml:space="preserve"> O535 + (11*O534)</f>
        <v>1.4348191344971688</v>
      </c>
      <c r="P536" s="2"/>
      <c r="Q536" s="2"/>
      <c r="R536" s="2"/>
      <c r="S536" s="2"/>
      <c r="T536" s="2"/>
      <c r="U536" s="2"/>
      <c r="V536" s="5"/>
      <c r="W536" s="5"/>
      <c r="X536" s="5"/>
      <c r="Y536" s="6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6">
      <c r="A537" s="1">
        <v>532</v>
      </c>
      <c r="B537">
        <v>216357</v>
      </c>
      <c r="C537">
        <v>4</v>
      </c>
      <c r="D537" t="s">
        <v>13</v>
      </c>
      <c r="E537" t="s">
        <v>82</v>
      </c>
      <c r="F537">
        <v>207</v>
      </c>
      <c r="G537">
        <v>0.66785714285714282</v>
      </c>
      <c r="H537">
        <v>12367.062655217849</v>
      </c>
      <c r="I537">
        <v>1.0728922847556159</v>
      </c>
      <c r="J537" s="2"/>
      <c r="K537" s="2" t="s">
        <v>99</v>
      </c>
      <c r="L537" s="2">
        <f t="shared" ref="L537" si="3518" xml:space="preserve"> (L536 - F540) / F540</f>
        <v>-0.37931447746883984</v>
      </c>
      <c r="M537" s="2">
        <f t="shared" ref="M537" si="3519" xml:space="preserve"> (M536 - G540) / G540</f>
        <v>-0.17966030378693201</v>
      </c>
      <c r="N537" s="2">
        <f t="shared" ref="N537" si="3520" xml:space="preserve"> (N536 - H540) / H540</f>
        <v>0.18266853399538135</v>
      </c>
      <c r="O537" s="2">
        <f t="shared" ref="O537" si="3521" xml:space="preserve"> (O536 - I540) / I540</f>
        <v>0.6429142911873349</v>
      </c>
      <c r="P537" s="2"/>
      <c r="Q537" s="2"/>
      <c r="R537" s="2"/>
      <c r="S537" s="2"/>
      <c r="T537" s="2"/>
      <c r="U537" s="2"/>
      <c r="V537" s="5"/>
      <c r="W537" s="5"/>
      <c r="X537" s="5"/>
      <c r="Y537" s="6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6">
      <c r="A538" s="1">
        <v>533</v>
      </c>
      <c r="B538">
        <v>216357</v>
      </c>
      <c r="C538">
        <v>3</v>
      </c>
      <c r="D538" t="s">
        <v>14</v>
      </c>
      <c r="E538" t="s">
        <v>82</v>
      </c>
      <c r="F538">
        <v>280</v>
      </c>
      <c r="G538">
        <v>0.68976897689768979</v>
      </c>
      <c r="H538">
        <v>12445.76305722436</v>
      </c>
      <c r="I538">
        <v>1.104037509356111</v>
      </c>
      <c r="J538" s="2"/>
      <c r="K538" s="2" t="s">
        <v>144</v>
      </c>
      <c r="L538" s="2">
        <f t="shared" ref="L538" si="3522">IF(L533&lt;=$L$1,1,0)</f>
        <v>1</v>
      </c>
      <c r="M538" s="2">
        <f t="shared" ref="M538" si="3523">IF(M533&lt;=$M$1,1,0)</f>
        <v>1</v>
      </c>
      <c r="N538" s="2">
        <f t="shared" ref="N538" si="3524">IF(N533&lt;=$N$1,1,0)</f>
        <v>0</v>
      </c>
      <c r="O538" s="2">
        <f t="shared" ref="O538" si="3525">IF(O533&lt;=$O$1,1,0)</f>
        <v>0</v>
      </c>
      <c r="P538" s="2"/>
      <c r="Q538" s="2"/>
      <c r="R538" s="2"/>
      <c r="S538" s="2"/>
      <c r="T538" s="2"/>
      <c r="U538" s="2"/>
      <c r="V538" s="5"/>
      <c r="W538" s="5"/>
      <c r="X538" s="5" t="s">
        <v>144</v>
      </c>
      <c r="Y538" s="5">
        <f t="shared" ref="Y538" ca="1" si="3526">IF(L533&lt;=$Y$1,1,0)</f>
        <v>0</v>
      </c>
      <c r="Z538" s="5">
        <f t="shared" ref="Z538" ca="1" si="3527">IF(M533&lt;=$Z$1,1,0)</f>
        <v>1</v>
      </c>
      <c r="AA538" s="5">
        <f t="shared" ref="AA538" ca="1" si="3528">IF(N533&lt;=$AA$1,1,0)</f>
        <v>1</v>
      </c>
      <c r="AB538" s="5">
        <f t="shared" ref="AB538" ca="1" si="3529">IF(O533&lt;=$AB$1,1,0)</f>
        <v>0</v>
      </c>
      <c r="AC538" s="5"/>
      <c r="AD538" s="5"/>
      <c r="AE538" s="5"/>
      <c r="AF538" s="5"/>
      <c r="AG538" s="5"/>
      <c r="AH538" s="5"/>
    </row>
    <row r="539" spans="1:34" ht="16">
      <c r="A539" s="1">
        <v>534</v>
      </c>
      <c r="B539">
        <v>216357</v>
      </c>
      <c r="C539">
        <v>2</v>
      </c>
      <c r="D539" t="s">
        <v>15</v>
      </c>
      <c r="E539" t="s">
        <v>82</v>
      </c>
      <c r="F539">
        <v>303</v>
      </c>
      <c r="G539">
        <v>0.65436241610738255</v>
      </c>
      <c r="H539">
        <v>11517.241942318809</v>
      </c>
      <c r="I539">
        <v>0.99229982266435768</v>
      </c>
      <c r="J539" s="2"/>
      <c r="K539" s="2" t="s">
        <v>145</v>
      </c>
      <c r="L539" s="2">
        <f t="shared" ref="L539" si="3530">IF(L533&lt;=$L$2, 1, 0)</f>
        <v>1</v>
      </c>
      <c r="M539" s="2">
        <f t="shared" ref="M539" si="3531">IF(M533&lt;=$M$2, 1, 0)</f>
        <v>1</v>
      </c>
      <c r="N539" s="2">
        <f t="shared" ref="N539" si="3532">IF(N533&lt;=$N$2, 1, 0)</f>
        <v>0</v>
      </c>
      <c r="O539" s="2">
        <f t="shared" ref="O539" si="3533">IF(O533&lt;=$O$2, 1, 0)</f>
        <v>0</v>
      </c>
      <c r="P539" s="2"/>
      <c r="Q539" s="2" t="s">
        <v>148</v>
      </c>
      <c r="R539" s="2">
        <f t="shared" ref="R539" si="3534" xml:space="preserve"> L538+L539+L540</f>
        <v>3</v>
      </c>
      <c r="S539" s="2">
        <f t="shared" ref="S539" si="3535">M538+M539+M540</f>
        <v>3</v>
      </c>
      <c r="T539" s="2">
        <f t="shared" ref="T539" si="3536">N538+N539+N540</f>
        <v>0</v>
      </c>
      <c r="U539" s="2">
        <f t="shared" ref="U539" si="3537">O538+O539+O540</f>
        <v>0</v>
      </c>
      <c r="V539" s="5"/>
      <c r="W539" s="5"/>
      <c r="X539" s="5" t="s">
        <v>145</v>
      </c>
      <c r="Y539" s="5">
        <f t="shared" ref="Y539" ca="1" si="3538">IF(L533&lt;=$Y$2, 1, 0)</f>
        <v>0</v>
      </c>
      <c r="Z539" s="5">
        <f t="shared" ref="Z539" ca="1" si="3539">IF(M533&lt;=$Z$2, 1, 0)</f>
        <v>0</v>
      </c>
      <c r="AA539" s="5">
        <f t="shared" ref="AA539" ca="1" si="3540">IF(N533&lt;=$AA$2, 1, 0)</f>
        <v>0</v>
      </c>
      <c r="AB539" s="5">
        <f t="shared" ref="AB539" ca="1" si="3541">IF(O533&lt;=$AB$2, 1, 0)</f>
        <v>0</v>
      </c>
      <c r="AC539" s="5"/>
      <c r="AD539" s="5" t="s">
        <v>148</v>
      </c>
      <c r="AE539" s="5">
        <f t="shared" ref="AE539" ca="1" si="3542" xml:space="preserve"> Y538+Y539+Y540</f>
        <v>1</v>
      </c>
      <c r="AF539" s="5">
        <f t="shared" ref="AF539" ca="1" si="3543">Z538+Z539+Z540</f>
        <v>2</v>
      </c>
      <c r="AG539" s="5">
        <f t="shared" ref="AG539" ca="1" si="3544">AA538+AA539+AA540</f>
        <v>1</v>
      </c>
      <c r="AH539" s="5">
        <f t="shared" ref="AH539" ca="1" si="3545">AB538+AB539+AB540</f>
        <v>0</v>
      </c>
    </row>
    <row r="540" spans="1:34" ht="16">
      <c r="A540" s="1">
        <v>535</v>
      </c>
      <c r="B540">
        <v>216357</v>
      </c>
      <c r="C540">
        <v>1</v>
      </c>
      <c r="D540" t="s">
        <v>16</v>
      </c>
      <c r="E540" t="s">
        <v>82</v>
      </c>
      <c r="F540">
        <v>298</v>
      </c>
      <c r="G540">
        <v>0.67385444743935308</v>
      </c>
      <c r="H540">
        <v>11388.32220230321</v>
      </c>
      <c r="I540">
        <v>0.87333778894833547</v>
      </c>
      <c r="J540" s="2"/>
      <c r="K540" s="2" t="s">
        <v>146</v>
      </c>
      <c r="L540" s="2">
        <f t="shared" ref="L540" si="3546">IF(L537&lt;=$L$1, 1,0)</f>
        <v>1</v>
      </c>
      <c r="M540" s="2">
        <f t="shared" ref="M540" si="3547">IF(M537&lt;=$M$1, 1,0)</f>
        <v>1</v>
      </c>
      <c r="N540" s="2">
        <f t="shared" ref="N540" si="3548">IF(N537&lt;=$N$1, 1,0)</f>
        <v>0</v>
      </c>
      <c r="O540" s="2">
        <f t="shared" ref="O540" si="3549">IF(O537&lt;=$O$1, 1,0)</f>
        <v>0</v>
      </c>
      <c r="P540" s="2"/>
      <c r="Q540" s="2" t="s">
        <v>147</v>
      </c>
      <c r="R540" s="2"/>
      <c r="S540" s="2"/>
      <c r="T540" s="2"/>
      <c r="U540" s="2">
        <f t="shared" ref="U540" si="3550">R539+S539+T539+U539</f>
        <v>6</v>
      </c>
      <c r="V540" s="5"/>
      <c r="W540" s="5"/>
      <c r="X540" s="5" t="s">
        <v>146</v>
      </c>
      <c r="Y540" s="5">
        <f t="shared" ref="Y540" ca="1" si="3551">IF(L537&lt;=$Y$1, 1,0)</f>
        <v>1</v>
      </c>
      <c r="Z540" s="5">
        <f t="shared" ref="Z540" ca="1" si="3552">IF(M537&lt;=$Z$1, 1,0)</f>
        <v>1</v>
      </c>
      <c r="AA540" s="5">
        <f t="shared" ref="AA540" ca="1" si="3553">IF(N537&lt;=$AA$1, 1,0)</f>
        <v>0</v>
      </c>
      <c r="AB540" s="5">
        <f t="shared" ref="AB540" ca="1" si="3554">IF(O537&lt;=$AB$1, 1,0)</f>
        <v>0</v>
      </c>
      <c r="AC540" s="5"/>
      <c r="AD540" s="5" t="s">
        <v>147</v>
      </c>
      <c r="AE540" s="5"/>
      <c r="AF540" s="5"/>
      <c r="AG540" s="5"/>
      <c r="AH540" s="5">
        <f t="shared" ref="AH540" ca="1" si="3555">AE539+AF539+AG539+AH539</f>
        <v>4</v>
      </c>
    </row>
    <row r="541" spans="1:34" ht="16">
      <c r="A541" s="1">
        <v>536</v>
      </c>
      <c r="B541">
        <v>215062</v>
      </c>
      <c r="C541">
        <v>8</v>
      </c>
      <c r="D541" t="s">
        <v>8</v>
      </c>
      <c r="E541" t="s">
        <v>83</v>
      </c>
      <c r="F541">
        <v>2388</v>
      </c>
      <c r="G541">
        <v>0.98083978801467586</v>
      </c>
      <c r="H541">
        <v>33382.40579395854</v>
      </c>
      <c r="I541">
        <v>1.395356463672802</v>
      </c>
      <c r="J541" s="2"/>
      <c r="K541" s="2" t="s">
        <v>97</v>
      </c>
      <c r="L541" s="3">
        <f t="shared" ref="L541" si="3556" xml:space="preserve"> (F541 - F548) / F548</f>
        <v>-2.6498165511618425E-2</v>
      </c>
      <c r="M541" s="3">
        <f t="shared" ref="M541" si="3557" xml:space="preserve"> (G541 - G548) / G548</f>
        <v>-3.621751622149889E-4</v>
      </c>
      <c r="N541" s="3">
        <f t="shared" ref="N541" si="3558" xml:space="preserve"> (H541 - H548) / H548</f>
        <v>0.46465610843580385</v>
      </c>
      <c r="O541" s="3">
        <f t="shared" ref="O541" si="3559" xml:space="preserve"> (I541 - I548) / I548</f>
        <v>0.21158336087404853</v>
      </c>
      <c r="P541" s="2"/>
      <c r="Q541" s="2"/>
      <c r="R541" s="2"/>
      <c r="S541" s="2"/>
      <c r="T541" s="2"/>
      <c r="U541" s="2"/>
      <c r="V541" s="5"/>
      <c r="W541" s="5"/>
      <c r="X541" s="5"/>
      <c r="Y541" s="6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6">
      <c r="A542" s="1">
        <v>537</v>
      </c>
      <c r="B542">
        <v>215062</v>
      </c>
      <c r="C542">
        <v>7</v>
      </c>
      <c r="D542" t="s">
        <v>10</v>
      </c>
      <c r="E542" t="s">
        <v>83</v>
      </c>
      <c r="F542">
        <v>2510</v>
      </c>
      <c r="G542">
        <v>0.9833818030743664</v>
      </c>
      <c r="H542">
        <v>31237.43031658946</v>
      </c>
      <c r="I542">
        <v>1.4410013200475811</v>
      </c>
      <c r="J542" s="2"/>
      <c r="K542" s="2" t="s">
        <v>96</v>
      </c>
      <c r="L542" s="2">
        <f t="shared" ref="L542" si="3560" xml:space="preserve"> SLOPE(F541:F548, $C541:$C548)</f>
        <v>2.5714285714285716</v>
      </c>
      <c r="M542" s="2">
        <f t="shared" ref="M542" si="3561" xml:space="preserve"> SLOPE(G541:G548, $C541:$C548)</f>
        <v>4.100489209794754E-4</v>
      </c>
      <c r="N542" s="2">
        <f t="shared" ref="N542" si="3562" xml:space="preserve"> SLOPE(H541:H548, $C541:$C548)</f>
        <v>1455.7257213562136</v>
      </c>
      <c r="O542" s="2">
        <f t="shared" ref="O542" si="3563" xml:space="preserve"> SLOPE(I541:I548, $C541:$C548)</f>
        <v>2.1036526049670171E-2</v>
      </c>
      <c r="P542" s="2"/>
      <c r="Q542" s="2"/>
      <c r="R542" s="2"/>
      <c r="S542" s="2"/>
      <c r="T542" s="2"/>
      <c r="U542" s="2"/>
      <c r="V542" s="5"/>
      <c r="W542" s="5"/>
      <c r="X542" s="5"/>
      <c r="Y542" s="6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6">
      <c r="A543" s="1">
        <v>538</v>
      </c>
      <c r="B543">
        <v>215062</v>
      </c>
      <c r="C543">
        <v>6</v>
      </c>
      <c r="D543" t="s">
        <v>11</v>
      </c>
      <c r="E543" t="s">
        <v>83</v>
      </c>
      <c r="F543">
        <v>2449</v>
      </c>
      <c r="G543">
        <v>0.97688815517952954</v>
      </c>
      <c r="H543">
        <v>31598.441621306181</v>
      </c>
      <c r="I543">
        <v>1.379878229759107</v>
      </c>
      <c r="J543" s="2"/>
      <c r="K543" s="2" t="s">
        <v>98</v>
      </c>
      <c r="L543" s="2">
        <f t="shared" ref="L543" si="3564" xml:space="preserve"> INTERCEPT(F541:F548,$C541:$C548)</f>
        <v>2429.9285714285716</v>
      </c>
      <c r="M543" s="2">
        <f t="shared" ref="M543" si="3565" xml:space="preserve"> INTERCEPT(G541:G548,$C541:$C548)</f>
        <v>0.97785159205012029</v>
      </c>
      <c r="N543" s="2">
        <f t="shared" ref="N543" si="3566" xml:space="preserve"> INTERCEPT(H541:H548,$C541:$C548)</f>
        <v>21964.718882251203</v>
      </c>
      <c r="O543" s="2">
        <f t="shared" ref="O543" si="3567" xml:space="preserve"> INTERCEPT(I541:I548,$C541:$C548)</f>
        <v>1.2820587513984101</v>
      </c>
      <c r="P543" s="2"/>
      <c r="Q543" s="2"/>
      <c r="R543" s="2"/>
      <c r="S543" s="2"/>
      <c r="T543" s="2"/>
      <c r="U543" s="2"/>
      <c r="V543" s="5"/>
      <c r="W543" s="5"/>
      <c r="X543" s="5"/>
      <c r="Y543" s="6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6">
      <c r="A544" s="1">
        <v>539</v>
      </c>
      <c r="B544">
        <v>215062</v>
      </c>
      <c r="C544">
        <v>5</v>
      </c>
      <c r="D544" t="s">
        <v>12</v>
      </c>
      <c r="E544" t="s">
        <v>83</v>
      </c>
      <c r="F544">
        <v>2486</v>
      </c>
      <c r="G544">
        <v>0.98227848101265824</v>
      </c>
      <c r="H544">
        <v>29797.449644475058</v>
      </c>
      <c r="I544">
        <v>1.316385886119966</v>
      </c>
      <c r="J544" s="2"/>
      <c r="K544" s="2" t="s">
        <v>134</v>
      </c>
      <c r="L544" s="2">
        <f t="shared" ref="L544" si="3568" xml:space="preserve"> L543 + (11*L542)</f>
        <v>2458.2142857142858</v>
      </c>
      <c r="M544" s="2">
        <f t="shared" ref="M544" si="3569" xml:space="preserve"> M543 + (11*M542)</f>
        <v>0.98236213018089447</v>
      </c>
      <c r="N544" s="2">
        <f t="shared" ref="N544" si="3570" xml:space="preserve"> N543 + (11*N542)</f>
        <v>37977.701817169553</v>
      </c>
      <c r="O544" s="2">
        <f t="shared" ref="O544" si="3571" xml:space="preserve"> O543 + (11*O542)</f>
        <v>1.5134605379447819</v>
      </c>
      <c r="P544" s="2"/>
      <c r="Q544" s="2"/>
      <c r="R544" s="2"/>
      <c r="S544" s="2"/>
      <c r="T544" s="2"/>
      <c r="U544" s="2"/>
      <c r="V544" s="5"/>
      <c r="W544" s="5"/>
      <c r="X544" s="5"/>
      <c r="Y544" s="6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6">
      <c r="A545" s="1">
        <v>540</v>
      </c>
      <c r="B545">
        <v>215062</v>
      </c>
      <c r="C545">
        <v>4</v>
      </c>
      <c r="D545" t="s">
        <v>13</v>
      </c>
      <c r="E545" t="s">
        <v>83</v>
      </c>
      <c r="F545">
        <v>2423</v>
      </c>
      <c r="G545">
        <v>0.98078565328778822</v>
      </c>
      <c r="H545">
        <v>27404.075098902162</v>
      </c>
      <c r="I545">
        <v>1.507272893591735</v>
      </c>
      <c r="J545" s="2"/>
      <c r="K545" s="2" t="s">
        <v>99</v>
      </c>
      <c r="L545" s="2">
        <f t="shared" ref="L545" si="3572" xml:space="preserve"> (L544 - F548) / F548</f>
        <v>2.1256770135694167E-3</v>
      </c>
      <c r="M545" s="2">
        <f t="shared" ref="M545" si="3573" xml:space="preserve"> (M544 - G548) / G548</f>
        <v>1.1893430676662377E-3</v>
      </c>
      <c r="N545" s="2">
        <f t="shared" ref="N545" si="3574" xml:space="preserve"> (N544 - H548) / H548</f>
        <v>0.66627514188739656</v>
      </c>
      <c r="O545" s="2">
        <f t="shared" ref="O545" si="3575" xml:space="preserve"> (O544 - I548) / I548</f>
        <v>0.3141327344317702</v>
      </c>
      <c r="P545" s="2"/>
      <c r="Q545" s="2"/>
      <c r="R545" s="2"/>
      <c r="S545" s="2"/>
      <c r="T545" s="2"/>
      <c r="U545" s="2"/>
      <c r="V545" s="5"/>
      <c r="W545" s="5"/>
      <c r="X545" s="5"/>
      <c r="Y545" s="6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6">
      <c r="A546" s="1">
        <v>541</v>
      </c>
      <c r="B546">
        <v>215062</v>
      </c>
      <c r="C546">
        <v>3</v>
      </c>
      <c r="D546" t="s">
        <v>14</v>
      </c>
      <c r="E546" t="s">
        <v>83</v>
      </c>
      <c r="F546">
        <v>2413</v>
      </c>
      <c r="G546">
        <v>0.97444633730834751</v>
      </c>
      <c r="H546">
        <v>27166.296165043888</v>
      </c>
      <c r="I546">
        <v>1.509314834083554</v>
      </c>
      <c r="J546" s="2"/>
      <c r="K546" s="2" t="s">
        <v>144</v>
      </c>
      <c r="L546" s="2">
        <f t="shared" ref="L546" si="3576">IF(L541&lt;=$L$1,1,0)</f>
        <v>1</v>
      </c>
      <c r="M546" s="2">
        <f t="shared" ref="M546" si="3577">IF(M541&lt;=$M$1,1,0)</f>
        <v>1</v>
      </c>
      <c r="N546" s="2">
        <f t="shared" ref="N546" si="3578">IF(N541&lt;=$N$1,1,0)</f>
        <v>0</v>
      </c>
      <c r="O546" s="2">
        <f t="shared" ref="O546" si="3579">IF(O541&lt;=$O$1,1,0)</f>
        <v>0</v>
      </c>
      <c r="P546" s="2"/>
      <c r="Q546" s="2"/>
      <c r="R546" s="2"/>
      <c r="S546" s="2"/>
      <c r="T546" s="2"/>
      <c r="U546" s="2"/>
      <c r="V546" s="5"/>
      <c r="W546" s="5"/>
      <c r="X546" s="5" t="s">
        <v>144</v>
      </c>
      <c r="Y546" s="5">
        <f t="shared" ref="Y546" ca="1" si="3580">IF(L541&lt;=$Y$1,1,0)</f>
        <v>0</v>
      </c>
      <c r="Z546" s="5">
        <f t="shared" ref="Z546" ca="1" si="3581">IF(M541&lt;=$Z$1,1,0)</f>
        <v>0</v>
      </c>
      <c r="AA546" s="5">
        <f t="shared" ref="AA546" ca="1" si="3582">IF(N541&lt;=$AA$1,1,0)</f>
        <v>0</v>
      </c>
      <c r="AB546" s="5">
        <f t="shared" ref="AB546" ca="1" si="3583">IF(O541&lt;=$AB$1,1,0)</f>
        <v>0</v>
      </c>
      <c r="AC546" s="5"/>
      <c r="AD546" s="5"/>
      <c r="AE546" s="5"/>
      <c r="AF546" s="5"/>
      <c r="AG546" s="5"/>
      <c r="AH546" s="5"/>
    </row>
    <row r="547" spans="1:34" ht="16">
      <c r="A547" s="1">
        <v>542</v>
      </c>
      <c r="B547">
        <v>215062</v>
      </c>
      <c r="C547">
        <v>2</v>
      </c>
      <c r="D547" t="s">
        <v>15</v>
      </c>
      <c r="E547" t="s">
        <v>83</v>
      </c>
      <c r="F547">
        <v>2410</v>
      </c>
      <c r="G547">
        <v>0.97775912715065039</v>
      </c>
      <c r="H547">
        <v>24745.803122405639</v>
      </c>
      <c r="I547">
        <v>1.3128952072872559</v>
      </c>
      <c r="J547" s="2"/>
      <c r="K547" s="2" t="s">
        <v>145</v>
      </c>
      <c r="L547" s="2">
        <f t="shared" ref="L547" si="3584">IF(L541&lt;=$L$2, 1, 0)</f>
        <v>1</v>
      </c>
      <c r="M547" s="2">
        <f t="shared" ref="M547" si="3585">IF(M541&lt;=$M$2, 1, 0)</f>
        <v>1</v>
      </c>
      <c r="N547" s="2">
        <f t="shared" ref="N547" si="3586">IF(N541&lt;=$N$2, 1, 0)</f>
        <v>0</v>
      </c>
      <c r="O547" s="2">
        <f t="shared" ref="O547" si="3587">IF(O541&lt;=$O$2, 1, 0)</f>
        <v>0</v>
      </c>
      <c r="P547" s="2"/>
      <c r="Q547" s="2" t="s">
        <v>148</v>
      </c>
      <c r="R547" s="2">
        <f t="shared" ref="R547" si="3588" xml:space="preserve"> L546+L547+L548</f>
        <v>3</v>
      </c>
      <c r="S547" s="2">
        <f t="shared" ref="S547" si="3589">M546+M547+M548</f>
        <v>3</v>
      </c>
      <c r="T547" s="2">
        <f t="shared" ref="T547" si="3590">N546+N547+N548</f>
        <v>0</v>
      </c>
      <c r="U547" s="2">
        <f t="shared" ref="U547" si="3591">O546+O547+O548</f>
        <v>0</v>
      </c>
      <c r="V547" s="5"/>
      <c r="W547" s="5"/>
      <c r="X547" s="5" t="s">
        <v>145</v>
      </c>
      <c r="Y547" s="5">
        <f t="shared" ref="Y547" ca="1" si="3592">IF(L541&lt;=$Y$2, 1, 0)</f>
        <v>0</v>
      </c>
      <c r="Z547" s="5">
        <f t="shared" ref="Z547" ca="1" si="3593">IF(M541&lt;=$Z$2, 1, 0)</f>
        <v>0</v>
      </c>
      <c r="AA547" s="5">
        <f t="shared" ref="AA547" ca="1" si="3594">IF(N541&lt;=$AA$2, 1, 0)</f>
        <v>0</v>
      </c>
      <c r="AB547" s="5">
        <f t="shared" ref="AB547" ca="1" si="3595">IF(O541&lt;=$AB$2, 1, 0)</f>
        <v>0</v>
      </c>
      <c r="AC547" s="5"/>
      <c r="AD547" s="5" t="s">
        <v>148</v>
      </c>
      <c r="AE547" s="5">
        <f t="shared" ref="AE547" ca="1" si="3596" xml:space="preserve"> Y546+Y547+Y548</f>
        <v>0</v>
      </c>
      <c r="AF547" s="5">
        <f t="shared" ref="AF547" ca="1" si="3597">Z546+Z547+Z548</f>
        <v>0</v>
      </c>
      <c r="AG547" s="5">
        <f t="shared" ref="AG547" ca="1" si="3598">AA546+AA547+AA548</f>
        <v>0</v>
      </c>
      <c r="AH547" s="5">
        <f t="shared" ref="AH547" ca="1" si="3599">AB546+AB547+AB548</f>
        <v>0</v>
      </c>
    </row>
    <row r="548" spans="1:34" ht="16">
      <c r="A548" s="1">
        <v>543</v>
      </c>
      <c r="B548">
        <v>215062</v>
      </c>
      <c r="C548">
        <v>1</v>
      </c>
      <c r="D548" t="s">
        <v>16</v>
      </c>
      <c r="E548" t="s">
        <v>83</v>
      </c>
      <c r="F548">
        <v>2453</v>
      </c>
      <c r="G548">
        <v>0.98119515252820733</v>
      </c>
      <c r="H548">
        <v>22791.975264152388</v>
      </c>
      <c r="I548">
        <v>1.151680114413405</v>
      </c>
      <c r="J548" s="2"/>
      <c r="K548" s="2" t="s">
        <v>146</v>
      </c>
      <c r="L548" s="2">
        <f t="shared" ref="L548" si="3600">IF(L545&lt;=$L$1, 1,0)</f>
        <v>1</v>
      </c>
      <c r="M548" s="2">
        <f t="shared" ref="M548" si="3601">IF(M545&lt;=$M$1, 1,0)</f>
        <v>1</v>
      </c>
      <c r="N548" s="2">
        <f t="shared" ref="N548" si="3602">IF(N545&lt;=$N$1, 1,0)</f>
        <v>0</v>
      </c>
      <c r="O548" s="2">
        <f t="shared" ref="O548" si="3603">IF(O545&lt;=$O$1, 1,0)</f>
        <v>0</v>
      </c>
      <c r="P548" s="2"/>
      <c r="Q548" s="2" t="s">
        <v>147</v>
      </c>
      <c r="R548" s="2"/>
      <c r="S548" s="2"/>
      <c r="T548" s="2"/>
      <c r="U548" s="2">
        <f t="shared" ref="U548" si="3604">R547+S547+T547+U547</f>
        <v>6</v>
      </c>
      <c r="V548" s="5"/>
      <c r="W548" s="5"/>
      <c r="X548" s="5" t="s">
        <v>146</v>
      </c>
      <c r="Y548" s="5">
        <f t="shared" ref="Y548" ca="1" si="3605">IF(L545&lt;=$Y$1, 1,0)</f>
        <v>0</v>
      </c>
      <c r="Z548" s="5">
        <f t="shared" ref="Z548" ca="1" si="3606">IF(M545&lt;=$Z$1, 1,0)</f>
        <v>0</v>
      </c>
      <c r="AA548" s="5">
        <f t="shared" ref="AA548" ca="1" si="3607">IF(N545&lt;=$AA$1, 1,0)</f>
        <v>0</v>
      </c>
      <c r="AB548" s="5">
        <f t="shared" ref="AB548" ca="1" si="3608">IF(O545&lt;=$AB$1, 1,0)</f>
        <v>0</v>
      </c>
      <c r="AC548" s="5"/>
      <c r="AD548" s="5" t="s">
        <v>147</v>
      </c>
      <c r="AE548" s="5"/>
      <c r="AF548" s="5"/>
      <c r="AG548" s="5"/>
      <c r="AH548" s="5">
        <f t="shared" ref="AH548" ca="1" si="3609">AE547+AF547+AG547+AH547</f>
        <v>0</v>
      </c>
    </row>
    <row r="549" spans="1:34" ht="16">
      <c r="A549" s="1">
        <v>544</v>
      </c>
      <c r="B549">
        <v>215929</v>
      </c>
      <c r="C549">
        <v>8</v>
      </c>
      <c r="D549" t="s">
        <v>8</v>
      </c>
      <c r="E549" t="s">
        <v>84</v>
      </c>
      <c r="F549">
        <v>996</v>
      </c>
      <c r="G549">
        <v>0.88085106382978728</v>
      </c>
      <c r="H549">
        <v>21793.87348730554</v>
      </c>
      <c r="I549">
        <v>1.286364061515842</v>
      </c>
      <c r="J549" s="2"/>
      <c r="K549" s="2" t="s">
        <v>97</v>
      </c>
      <c r="L549" s="3">
        <f t="shared" ref="L549" si="3610" xml:space="preserve"> (F549 - F556) / F556</f>
        <v>3.6420395421436005E-2</v>
      </c>
      <c r="M549" s="3">
        <f t="shared" ref="M549" si="3611" xml:space="preserve"> (G549 - G556) / G556</f>
        <v>1.8088632890560803E-2</v>
      </c>
      <c r="N549" s="3">
        <f t="shared" ref="N549" si="3612" xml:space="preserve"> (H549 - H556) / H556</f>
        <v>0.18193463115648351</v>
      </c>
      <c r="O549" s="3">
        <f t="shared" ref="O549" si="3613" xml:space="preserve"> (I549 - I556) / I556</f>
        <v>0.48335851983183109</v>
      </c>
      <c r="P549" s="2"/>
      <c r="Q549" s="2"/>
      <c r="R549" s="2"/>
      <c r="S549" s="2"/>
      <c r="T549" s="2"/>
      <c r="U549" s="2"/>
      <c r="V549" s="5"/>
      <c r="W549" s="5"/>
      <c r="X549" s="5"/>
      <c r="Y549" s="6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6">
      <c r="A550" s="1">
        <v>545</v>
      </c>
      <c r="B550">
        <v>215929</v>
      </c>
      <c r="C550">
        <v>7</v>
      </c>
      <c r="D550" t="s">
        <v>10</v>
      </c>
      <c r="E550" t="s">
        <v>84</v>
      </c>
      <c r="F550">
        <v>943</v>
      </c>
      <c r="G550">
        <v>0.86917960088691792</v>
      </c>
      <c r="H550">
        <v>21422.980134718218</v>
      </c>
      <c r="I550">
        <v>1.2740821220218641</v>
      </c>
      <c r="J550" s="2"/>
      <c r="K550" s="2" t="s">
        <v>96</v>
      </c>
      <c r="L550" s="2">
        <f t="shared" ref="L550" si="3614" xml:space="preserve"> SLOPE(F549:F556, $C549:$C556)</f>
        <v>1.8690476190476191</v>
      </c>
      <c r="M550" s="2">
        <f t="shared" ref="M550" si="3615" xml:space="preserve"> SLOPE(G549:G556, $C549:$C556)</f>
        <v>-1.7407703209429454E-3</v>
      </c>
      <c r="N550" s="2">
        <f t="shared" ref="N550" si="3616" xml:space="preserve"> SLOPE(H549:H556, $C549:$C556)</f>
        <v>533.92301480973799</v>
      </c>
      <c r="O550" s="2">
        <f t="shared" ref="O550" si="3617" xml:space="preserve"> SLOPE(I549:I556, $C549:$C556)</f>
        <v>5.627221851155232E-2</v>
      </c>
      <c r="P550" s="2"/>
      <c r="Q550" s="2"/>
      <c r="R550" s="2"/>
      <c r="S550" s="2"/>
      <c r="T550" s="2"/>
      <c r="U550" s="2"/>
      <c r="V550" s="5"/>
      <c r="W550" s="5"/>
      <c r="X550" s="5"/>
      <c r="Y550" s="6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6">
      <c r="A551" s="1">
        <v>546</v>
      </c>
      <c r="B551">
        <v>215929</v>
      </c>
      <c r="C551">
        <v>6</v>
      </c>
      <c r="D551" t="s">
        <v>11</v>
      </c>
      <c r="E551" t="s">
        <v>84</v>
      </c>
      <c r="F551">
        <v>903</v>
      </c>
      <c r="G551">
        <v>0.8662674650698603</v>
      </c>
      <c r="H551">
        <v>21667.308898026789</v>
      </c>
      <c r="I551">
        <v>1.151366723559335</v>
      </c>
      <c r="J551" s="2"/>
      <c r="K551" s="2" t="s">
        <v>98</v>
      </c>
      <c r="L551" s="2">
        <f t="shared" ref="L551" si="3618" xml:space="preserve"> INTERCEPT(F549:F556,$C549:$C556)</f>
        <v>950.21428571428567</v>
      </c>
      <c r="M551" s="2">
        <f t="shared" ref="M551" si="3619" xml:space="preserve"> INTERCEPT(G549:G556,$C549:$C556)</f>
        <v>0.88685469330497968</v>
      </c>
      <c r="N551" s="2">
        <f t="shared" ref="N551" si="3620" xml:space="preserve"> INTERCEPT(H549:H556,$C549:$C556)</f>
        <v>18035.688565016007</v>
      </c>
      <c r="O551" s="2">
        <f t="shared" ref="O551" si="3621" xml:space="preserve"> INTERCEPT(I549:I556,$C549:$C556)</f>
        <v>0.83382101864779345</v>
      </c>
      <c r="P551" s="2"/>
      <c r="Q551" s="2"/>
      <c r="R551" s="2"/>
      <c r="S551" s="2"/>
      <c r="T551" s="2"/>
      <c r="U551" s="2"/>
      <c r="V551" s="5"/>
      <c r="W551" s="5"/>
      <c r="X551" s="5"/>
      <c r="Y551" s="6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6">
      <c r="A552" s="1">
        <v>547</v>
      </c>
      <c r="B552">
        <v>215929</v>
      </c>
      <c r="C552">
        <v>5</v>
      </c>
      <c r="D552" t="s">
        <v>12</v>
      </c>
      <c r="E552" t="s">
        <v>84</v>
      </c>
      <c r="F552">
        <v>1006</v>
      </c>
      <c r="G552">
        <v>0.87334801762114533</v>
      </c>
      <c r="H552">
        <v>22154.510742467861</v>
      </c>
      <c r="I552">
        <v>1.037848653266993</v>
      </c>
      <c r="J552" s="2"/>
      <c r="K552" s="2" t="s">
        <v>134</v>
      </c>
      <c r="L552" s="2">
        <f t="shared" ref="L552" si="3622" xml:space="preserve"> L551 + (11*L550)</f>
        <v>970.77380952380952</v>
      </c>
      <c r="M552" s="2">
        <f t="shared" ref="M552" si="3623" xml:space="preserve"> M551 + (11*M550)</f>
        <v>0.86770621977460727</v>
      </c>
      <c r="N552" s="2">
        <f t="shared" ref="N552" si="3624" xml:space="preserve"> N551 + (11*N550)</f>
        <v>23908.841727923125</v>
      </c>
      <c r="O552" s="2">
        <f t="shared" ref="O552" si="3625" xml:space="preserve"> O551 + (11*O550)</f>
        <v>1.452815422274869</v>
      </c>
      <c r="P552" s="2"/>
      <c r="Q552" s="2"/>
      <c r="R552" s="2"/>
      <c r="S552" s="2"/>
      <c r="T552" s="2"/>
      <c r="U552" s="2"/>
      <c r="V552" s="5"/>
      <c r="W552" s="5"/>
      <c r="X552" s="5"/>
      <c r="Y552" s="6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6">
      <c r="A553" s="1">
        <v>548</v>
      </c>
      <c r="B553">
        <v>215929</v>
      </c>
      <c r="C553">
        <v>4</v>
      </c>
      <c r="D553" t="s">
        <v>13</v>
      </c>
      <c r="E553" t="s">
        <v>84</v>
      </c>
      <c r="F553">
        <v>912</v>
      </c>
      <c r="G553">
        <v>0.88229755178907721</v>
      </c>
      <c r="H553">
        <v>19882.432335000569</v>
      </c>
      <c r="I553">
        <v>1.059289101449773</v>
      </c>
      <c r="J553" s="2"/>
      <c r="K553" s="2" t="s">
        <v>99</v>
      </c>
      <c r="L553" s="2">
        <f t="shared" ref="L553" si="3626" xml:space="preserve"> (L552 - F556) / F556</f>
        <v>1.0170457360883994E-2</v>
      </c>
      <c r="M553" s="2">
        <f t="shared" ref="M553" si="3627" xml:space="preserve"> (M552 - G556) / G556</f>
        <v>2.895807606894174E-3</v>
      </c>
      <c r="N553" s="2">
        <f t="shared" ref="N553" si="3628" xml:space="preserve"> (N552 - H556) / H556</f>
        <v>0.29663448975840095</v>
      </c>
      <c r="O553" s="2">
        <f t="shared" ref="O553" si="3629" xml:space="preserve"> (O552 - I556) / I556</f>
        <v>0.67530032814739538</v>
      </c>
      <c r="P553" s="2"/>
      <c r="Q553" s="2"/>
      <c r="R553" s="2"/>
      <c r="S553" s="2"/>
      <c r="T553" s="2"/>
      <c r="U553" s="2"/>
      <c r="V553" s="5"/>
      <c r="W553" s="5"/>
      <c r="X553" s="5"/>
      <c r="Y553" s="6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6">
      <c r="A554" s="1">
        <v>549</v>
      </c>
      <c r="B554">
        <v>215929</v>
      </c>
      <c r="C554">
        <v>3</v>
      </c>
      <c r="D554" t="s">
        <v>14</v>
      </c>
      <c r="E554" t="s">
        <v>84</v>
      </c>
      <c r="F554">
        <v>1067</v>
      </c>
      <c r="G554">
        <v>0.89179954441913445</v>
      </c>
      <c r="H554">
        <v>18854.988157619511</v>
      </c>
      <c r="I554">
        <v>1.045364182491249</v>
      </c>
      <c r="J554" s="2"/>
      <c r="K554" s="2" t="s">
        <v>144</v>
      </c>
      <c r="L554" s="2">
        <f t="shared" ref="L554" si="3630">IF(L549&lt;=$L$1,1,0)</f>
        <v>1</v>
      </c>
      <c r="M554" s="2">
        <f t="shared" ref="M554" si="3631">IF(M549&lt;=$M$1,1,0)</f>
        <v>1</v>
      </c>
      <c r="N554" s="2">
        <f t="shared" ref="N554" si="3632">IF(N549&lt;=$N$1,1,0)</f>
        <v>0</v>
      </c>
      <c r="O554" s="2">
        <f t="shared" ref="O554" si="3633">IF(O549&lt;=$O$1,1,0)</f>
        <v>0</v>
      </c>
      <c r="P554" s="2"/>
      <c r="Q554" s="2"/>
      <c r="R554" s="2"/>
      <c r="S554" s="2"/>
      <c r="T554" s="2"/>
      <c r="U554" s="2"/>
      <c r="V554" s="5"/>
      <c r="W554" s="5"/>
      <c r="X554" s="5" t="s">
        <v>144</v>
      </c>
      <c r="Y554" s="5">
        <f t="shared" ref="Y554" ca="1" si="3634">IF(L549&lt;=$Y$1,1,0)</f>
        <v>0</v>
      </c>
      <c r="Z554" s="5">
        <f t="shared" ref="Z554" ca="1" si="3635">IF(M549&lt;=$Z$1,1,0)</f>
        <v>0</v>
      </c>
      <c r="AA554" s="5">
        <f t="shared" ref="AA554" ca="1" si="3636">IF(N549&lt;=$AA$1,1,0)</f>
        <v>0</v>
      </c>
      <c r="AB554" s="5">
        <f t="shared" ref="AB554" ca="1" si="3637">IF(O549&lt;=$AB$1,1,0)</f>
        <v>0</v>
      </c>
      <c r="AC554" s="5"/>
      <c r="AD554" s="5"/>
      <c r="AE554" s="5"/>
      <c r="AF554" s="5"/>
      <c r="AG554" s="5"/>
      <c r="AH554" s="5"/>
    </row>
    <row r="555" spans="1:34" ht="16">
      <c r="A555" s="1">
        <v>550</v>
      </c>
      <c r="B555">
        <v>215929</v>
      </c>
      <c r="C555">
        <v>2</v>
      </c>
      <c r="D555" t="s">
        <v>15</v>
      </c>
      <c r="E555" t="s">
        <v>84</v>
      </c>
      <c r="F555">
        <v>881</v>
      </c>
      <c r="G555">
        <v>0.90322580645161288</v>
      </c>
      <c r="H555">
        <v>19291.490308789991</v>
      </c>
      <c r="I555">
        <v>0.97485616914046858</v>
      </c>
      <c r="J555" s="2"/>
      <c r="K555" s="2" t="s">
        <v>145</v>
      </c>
      <c r="L555" s="2">
        <f t="shared" ref="L555" si="3638">IF(L549&lt;=$L$2, 1, 0)</f>
        <v>1</v>
      </c>
      <c r="M555" s="2">
        <f t="shared" ref="M555" si="3639">IF(M549&lt;=$M$2, 1, 0)</f>
        <v>1</v>
      </c>
      <c r="N555" s="2">
        <f t="shared" ref="N555" si="3640">IF(N549&lt;=$N$2, 1, 0)</f>
        <v>0</v>
      </c>
      <c r="O555" s="2">
        <f t="shared" ref="O555" si="3641">IF(O549&lt;=$O$2, 1, 0)</f>
        <v>0</v>
      </c>
      <c r="P555" s="2"/>
      <c r="Q555" s="2" t="s">
        <v>148</v>
      </c>
      <c r="R555" s="2">
        <f t="shared" ref="R555" si="3642" xml:space="preserve"> L554+L555+L556</f>
        <v>3</v>
      </c>
      <c r="S555" s="2">
        <f t="shared" ref="S555" si="3643">M554+M555+M556</f>
        <v>3</v>
      </c>
      <c r="T555" s="2">
        <f t="shared" ref="T555" si="3644">N554+N555+N556</f>
        <v>0</v>
      </c>
      <c r="U555" s="2">
        <f t="shared" ref="U555" si="3645">O554+O555+O556</f>
        <v>0</v>
      </c>
      <c r="V555" s="5"/>
      <c r="W555" s="5"/>
      <c r="X555" s="5" t="s">
        <v>145</v>
      </c>
      <c r="Y555" s="5">
        <f t="shared" ref="Y555" ca="1" si="3646">IF(L549&lt;=$Y$2, 1, 0)</f>
        <v>0</v>
      </c>
      <c r="Z555" s="5">
        <f t="shared" ref="Z555" ca="1" si="3647">IF(M549&lt;=$Z$2, 1, 0)</f>
        <v>0</v>
      </c>
      <c r="AA555" s="5">
        <f t="shared" ref="AA555" ca="1" si="3648">IF(N549&lt;=$AA$2, 1, 0)</f>
        <v>0</v>
      </c>
      <c r="AB555" s="5">
        <f t="shared" ref="AB555" ca="1" si="3649">IF(O549&lt;=$AB$2, 1, 0)</f>
        <v>0</v>
      </c>
      <c r="AC555" s="5"/>
      <c r="AD555" s="5" t="s">
        <v>148</v>
      </c>
      <c r="AE555" s="5">
        <f t="shared" ref="AE555" ca="1" si="3650" xml:space="preserve"> Y554+Y555+Y556</f>
        <v>0</v>
      </c>
      <c r="AF555" s="5">
        <f t="shared" ref="AF555" ca="1" si="3651">Z554+Z555+Z556</f>
        <v>0</v>
      </c>
      <c r="AG555" s="5">
        <f t="shared" ref="AG555" ca="1" si="3652">AA554+AA555+AA556</f>
        <v>0</v>
      </c>
      <c r="AH555" s="5">
        <f t="shared" ref="AH555" ca="1" si="3653">AB554+AB555+AB556</f>
        <v>0</v>
      </c>
    </row>
    <row r="556" spans="1:34" ht="16">
      <c r="A556" s="1">
        <v>551</v>
      </c>
      <c r="B556">
        <v>215929</v>
      </c>
      <c r="C556">
        <v>1</v>
      </c>
      <c r="D556" t="s">
        <v>16</v>
      </c>
      <c r="E556" t="s">
        <v>84</v>
      </c>
      <c r="F556">
        <v>961</v>
      </c>
      <c r="G556">
        <v>0.86520076481835562</v>
      </c>
      <c r="H556">
        <v>18439.15298935015</v>
      </c>
      <c r="I556">
        <v>0.8671970021527079</v>
      </c>
      <c r="J556" s="2"/>
      <c r="K556" s="2" t="s">
        <v>146</v>
      </c>
      <c r="L556" s="2">
        <f t="shared" ref="L556" si="3654">IF(L553&lt;=$L$1, 1,0)</f>
        <v>1</v>
      </c>
      <c r="M556" s="2">
        <f t="shared" ref="M556" si="3655">IF(M553&lt;=$M$1, 1,0)</f>
        <v>1</v>
      </c>
      <c r="N556" s="2">
        <f t="shared" ref="N556" si="3656">IF(N553&lt;=$N$1, 1,0)</f>
        <v>0</v>
      </c>
      <c r="O556" s="2">
        <f t="shared" ref="O556" si="3657">IF(O553&lt;=$O$1, 1,0)</f>
        <v>0</v>
      </c>
      <c r="P556" s="2"/>
      <c r="Q556" s="2" t="s">
        <v>147</v>
      </c>
      <c r="R556" s="2"/>
      <c r="S556" s="2"/>
      <c r="T556" s="2"/>
      <c r="U556" s="2">
        <f t="shared" ref="U556" si="3658">R555+S555+T555+U555</f>
        <v>6</v>
      </c>
      <c r="V556" s="5"/>
      <c r="W556" s="5"/>
      <c r="X556" s="5" t="s">
        <v>146</v>
      </c>
      <c r="Y556" s="5">
        <f t="shared" ref="Y556" ca="1" si="3659">IF(L553&lt;=$Y$1, 1,0)</f>
        <v>0</v>
      </c>
      <c r="Z556" s="5">
        <f t="shared" ref="Z556" ca="1" si="3660">IF(M553&lt;=$Z$1, 1,0)</f>
        <v>0</v>
      </c>
      <c r="AA556" s="5">
        <f t="shared" ref="AA556" ca="1" si="3661">IF(N553&lt;=$AA$1, 1,0)</f>
        <v>0</v>
      </c>
      <c r="AB556" s="5">
        <f t="shared" ref="AB556" ca="1" si="3662">IF(O553&lt;=$AB$1, 1,0)</f>
        <v>0</v>
      </c>
      <c r="AC556" s="5"/>
      <c r="AD556" s="5" t="s">
        <v>147</v>
      </c>
      <c r="AE556" s="5"/>
      <c r="AF556" s="5"/>
      <c r="AG556" s="5"/>
      <c r="AH556" s="5">
        <f t="shared" ref="AH556" ca="1" si="3663">AE555+AF555+AG555+AH555</f>
        <v>0</v>
      </c>
    </row>
    <row r="557" spans="1:34" ht="16">
      <c r="A557" s="1">
        <v>552</v>
      </c>
      <c r="B557">
        <v>215132</v>
      </c>
      <c r="C557">
        <v>8</v>
      </c>
      <c r="D557" t="s">
        <v>8</v>
      </c>
      <c r="E557" t="s">
        <v>85</v>
      </c>
      <c r="F557">
        <v>426</v>
      </c>
      <c r="G557">
        <v>0.85358255451713394</v>
      </c>
      <c r="H557">
        <v>15392.55086196266</v>
      </c>
      <c r="I557">
        <v>1.7215969236478761</v>
      </c>
      <c r="J557" s="2"/>
      <c r="K557" s="2" t="s">
        <v>97</v>
      </c>
      <c r="L557" s="3">
        <f t="shared" ref="L557" si="3664" xml:space="preserve"> (F557 - F564) / F564</f>
        <v>-0.11801242236024845</v>
      </c>
      <c r="M557" s="3">
        <f t="shared" ref="M557" si="3665" xml:space="preserve"> (G557 - G564) / G564</f>
        <v>1.2973891478564358E-2</v>
      </c>
      <c r="N557" s="3">
        <f t="shared" ref="N557" si="3666" xml:space="preserve"> (H557 - H564) / H564</f>
        <v>8.3343814471943788E-3</v>
      </c>
      <c r="O557" s="3">
        <f t="shared" ref="O557" si="3667" xml:space="preserve"> (I557 - I564) / I564</f>
        <v>2.0103825556902575E-2</v>
      </c>
      <c r="P557" s="2"/>
      <c r="Q557" s="2"/>
      <c r="R557" s="2"/>
      <c r="S557" s="2"/>
      <c r="T557" s="2"/>
      <c r="U557" s="2"/>
      <c r="V557" s="5"/>
      <c r="W557" s="5"/>
      <c r="X557" s="5"/>
      <c r="Y557" s="6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6">
      <c r="A558" s="1">
        <v>553</v>
      </c>
      <c r="B558">
        <v>215132</v>
      </c>
      <c r="C558">
        <v>7</v>
      </c>
      <c r="D558" t="s">
        <v>10</v>
      </c>
      <c r="E558" t="s">
        <v>85</v>
      </c>
      <c r="F558">
        <v>323</v>
      </c>
      <c r="G558">
        <v>0.84375</v>
      </c>
      <c r="H558">
        <v>18036.47912325876</v>
      </c>
      <c r="I558">
        <v>1.892118934174605</v>
      </c>
      <c r="J558" s="2"/>
      <c r="K558" s="2" t="s">
        <v>96</v>
      </c>
      <c r="L558" s="2">
        <f t="shared" ref="L558" si="3668" xml:space="preserve"> SLOPE(F557:F564, $C557:$C564)</f>
        <v>-12.071428571428571</v>
      </c>
      <c r="M558" s="2">
        <f t="shared" ref="M558" si="3669" xml:space="preserve"> SLOPE(G557:G564, $C557:$C564)</f>
        <v>-2.9015990453892843E-3</v>
      </c>
      <c r="N558" s="2">
        <f t="shared" ref="N558" si="3670" xml:space="preserve"> SLOPE(H557:H564, $C557:$C564)</f>
        <v>173.38670943915264</v>
      </c>
      <c r="O558" s="2">
        <f t="shared" ref="O558" si="3671" xml:space="preserve"> SLOPE(I557:I564, $C557:$C564)</f>
        <v>2.8704836409769335E-3</v>
      </c>
      <c r="P558" s="2"/>
      <c r="Q558" s="2"/>
      <c r="R558" s="2"/>
      <c r="S558" s="2"/>
      <c r="T558" s="2"/>
      <c r="U558" s="2"/>
      <c r="V558" s="5"/>
      <c r="W558" s="5"/>
      <c r="X558" s="5"/>
      <c r="Y558" s="6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6">
      <c r="A559" s="1">
        <v>554</v>
      </c>
      <c r="B559">
        <v>215132</v>
      </c>
      <c r="C559">
        <v>6</v>
      </c>
      <c r="D559" t="s">
        <v>11</v>
      </c>
      <c r="E559" t="s">
        <v>85</v>
      </c>
      <c r="F559">
        <v>353</v>
      </c>
      <c r="G559">
        <v>0.85350318471337583</v>
      </c>
      <c r="H559">
        <v>16632.57757604853</v>
      </c>
      <c r="I559">
        <v>1.7387519155214559</v>
      </c>
      <c r="J559" s="2"/>
      <c r="K559" s="2" t="s">
        <v>98</v>
      </c>
      <c r="L559" s="2">
        <f t="shared" ref="L559" si="3672" xml:space="preserve"> INTERCEPT(F557:F564,$C557:$C564)</f>
        <v>432.07142857142856</v>
      </c>
      <c r="M559" s="2">
        <f t="shared" ref="M559" si="3673" xml:space="preserve"> INTERCEPT(G557:G564,$C557:$C564)</f>
        <v>0.87634422073343177</v>
      </c>
      <c r="N559" s="2">
        <f t="shared" ref="N559" si="3674" xml:space="preserve"> INTERCEPT(H557:H564,$C557:$C564)</f>
        <v>15606.802225791751</v>
      </c>
      <c r="O559" s="2">
        <f t="shared" ref="O559" si="3675" xml:space="preserve"> INTERCEPT(I557:I564,$C557:$C564)</f>
        <v>1.7704258200928955</v>
      </c>
      <c r="P559" s="2"/>
      <c r="Q559" s="2"/>
      <c r="R559" s="2"/>
      <c r="S559" s="2"/>
      <c r="T559" s="2"/>
      <c r="U559" s="2"/>
      <c r="V559" s="5"/>
      <c r="W559" s="5"/>
      <c r="X559" s="5"/>
      <c r="Y559" s="6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6">
      <c r="A560" s="1">
        <v>555</v>
      </c>
      <c r="B560">
        <v>215132</v>
      </c>
      <c r="C560">
        <v>5</v>
      </c>
      <c r="D560" t="s">
        <v>12</v>
      </c>
      <c r="E560" t="s">
        <v>85</v>
      </c>
      <c r="F560">
        <v>314</v>
      </c>
      <c r="G560">
        <v>0.84829721362229105</v>
      </c>
      <c r="H560">
        <v>16486.099767724241</v>
      </c>
      <c r="I560">
        <v>1.7329659064948519</v>
      </c>
      <c r="J560" s="2"/>
      <c r="K560" s="2" t="s">
        <v>135</v>
      </c>
      <c r="L560" s="2">
        <f t="shared" ref="L560" si="3676" xml:space="preserve"> L559 + (11*L558)</f>
        <v>299.28571428571428</v>
      </c>
      <c r="M560" s="2">
        <f t="shared" ref="M560" si="3677" xml:space="preserve"> M559 + (11*M558)</f>
        <v>0.84442663123414963</v>
      </c>
      <c r="N560" s="2">
        <f t="shared" ref="N560" si="3678" xml:space="preserve"> N559 + (11*N558)</f>
        <v>17514.056029622428</v>
      </c>
      <c r="O560" s="2">
        <f t="shared" ref="O560" si="3679" xml:space="preserve"> O559 + (11*O558)</f>
        <v>1.8020011401436418</v>
      </c>
      <c r="P560" s="2"/>
      <c r="Q560" s="2"/>
      <c r="R560" s="2"/>
      <c r="S560" s="2"/>
      <c r="T560" s="2"/>
      <c r="U560" s="2"/>
      <c r="V560" s="5"/>
      <c r="W560" s="5"/>
      <c r="X560" s="5"/>
      <c r="Y560" s="6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6">
      <c r="A561" s="1">
        <v>556</v>
      </c>
      <c r="B561">
        <v>215132</v>
      </c>
      <c r="C561">
        <v>4</v>
      </c>
      <c r="D561" t="s">
        <v>13</v>
      </c>
      <c r="E561" t="s">
        <v>85</v>
      </c>
      <c r="F561">
        <v>323</v>
      </c>
      <c r="G561">
        <v>0.90277777777777779</v>
      </c>
      <c r="H561">
        <v>18355.196251953141</v>
      </c>
      <c r="I561">
        <v>1.814192785022346</v>
      </c>
      <c r="J561" s="2"/>
      <c r="K561" s="2" t="s">
        <v>99</v>
      </c>
      <c r="L561" s="2">
        <f t="shared" ref="L561" si="3680" xml:space="preserve"> (L560 - F564) / F564</f>
        <v>-0.38036083998816922</v>
      </c>
      <c r="M561" s="2">
        <f t="shared" ref="M561" si="3681" xml:space="preserve"> (M560 - G564) / G564</f>
        <v>2.1082626193962418E-3</v>
      </c>
      <c r="N561" s="2">
        <f t="shared" ref="N561" si="3682" xml:space="preserve"> (N560 - H564) / H564</f>
        <v>0.14730982613813873</v>
      </c>
      <c r="O561" s="2">
        <f t="shared" ref="O561" si="3683" xml:space="preserve"> (O560 - I564) / I564</f>
        <v>6.774601619490811E-2</v>
      </c>
      <c r="P561" s="2"/>
      <c r="Q561" s="2"/>
      <c r="R561" s="2"/>
      <c r="S561" s="2"/>
      <c r="T561" s="2"/>
      <c r="U561" s="2"/>
      <c r="V561" s="5"/>
      <c r="W561" s="5"/>
      <c r="X561" s="5"/>
      <c r="Y561" s="6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6">
      <c r="A562" s="1">
        <v>557</v>
      </c>
      <c r="B562">
        <v>215132</v>
      </c>
      <c r="C562">
        <v>3</v>
      </c>
      <c r="D562" t="s">
        <v>14</v>
      </c>
      <c r="E562" t="s">
        <v>85</v>
      </c>
      <c r="F562">
        <v>360</v>
      </c>
      <c r="G562">
        <v>0.88181818181818183</v>
      </c>
      <c r="H562">
        <v>15051.71109270677</v>
      </c>
      <c r="I562">
        <v>1.9026214119574381</v>
      </c>
      <c r="J562" s="2"/>
      <c r="K562" s="2" t="s">
        <v>144</v>
      </c>
      <c r="L562" s="2">
        <f t="shared" ref="L562" si="3684">IF(L557&lt;=$L$1,1,0)</f>
        <v>1</v>
      </c>
      <c r="M562" s="2">
        <f t="shared" ref="M562" si="3685">IF(M557&lt;=$M$1,1,0)</f>
        <v>1</v>
      </c>
      <c r="N562" s="2">
        <f t="shared" ref="N562" si="3686">IF(N557&lt;=$N$1,1,0)</f>
        <v>0</v>
      </c>
      <c r="O562" s="2">
        <f t="shared" ref="O562" si="3687">IF(O557&lt;=$O$1,1,0)</f>
        <v>0</v>
      </c>
      <c r="P562" s="2"/>
      <c r="Q562" s="2"/>
      <c r="R562" s="2"/>
      <c r="S562" s="2"/>
      <c r="T562" s="2"/>
      <c r="U562" s="2"/>
      <c r="V562" s="5"/>
      <c r="W562" s="5"/>
      <c r="X562" s="5" t="s">
        <v>144</v>
      </c>
      <c r="Y562" s="5">
        <f t="shared" ref="Y562" ca="1" si="3688">IF(L557&lt;=$Y$1,1,0)</f>
        <v>0</v>
      </c>
      <c r="Z562" s="5">
        <f t="shared" ref="Z562" ca="1" si="3689">IF(M557&lt;=$Z$1,1,0)</f>
        <v>0</v>
      </c>
      <c r="AA562" s="5">
        <f t="shared" ref="AA562" ca="1" si="3690">IF(N557&lt;=$AA$1,1,0)</f>
        <v>0</v>
      </c>
      <c r="AB562" s="5">
        <f t="shared" ref="AB562" ca="1" si="3691">IF(O557&lt;=$AB$1,1,0)</f>
        <v>1</v>
      </c>
      <c r="AC562" s="5"/>
      <c r="AD562" s="5"/>
      <c r="AE562" s="5"/>
      <c r="AF562" s="5"/>
      <c r="AG562" s="5"/>
      <c r="AH562" s="5"/>
    </row>
    <row r="563" spans="1:34" ht="16">
      <c r="A563" s="1">
        <v>558</v>
      </c>
      <c r="B563">
        <v>215132</v>
      </c>
      <c r="C563">
        <v>2</v>
      </c>
      <c r="D563" t="s">
        <v>15</v>
      </c>
      <c r="E563" t="s">
        <v>85</v>
      </c>
      <c r="F563">
        <v>440</v>
      </c>
      <c r="G563">
        <v>0.87991718426501031</v>
      </c>
      <c r="H563">
        <v>15876.40084224298</v>
      </c>
      <c r="I563">
        <v>1.776827761133833</v>
      </c>
      <c r="J563" s="2"/>
      <c r="K563" s="2" t="s">
        <v>145</v>
      </c>
      <c r="L563" s="2">
        <f t="shared" ref="L563" si="3692">IF(L557&lt;=$L$2, 1, 0)</f>
        <v>1</v>
      </c>
      <c r="M563" s="2">
        <f t="shared" ref="M563" si="3693">IF(M557&lt;=$M$2, 1, 0)</f>
        <v>1</v>
      </c>
      <c r="N563" s="2">
        <f t="shared" ref="N563" si="3694">IF(N557&lt;=$N$2, 1, 0)</f>
        <v>0</v>
      </c>
      <c r="O563" s="2">
        <f t="shared" ref="O563" si="3695">IF(O557&lt;=$O$2, 1, 0)</f>
        <v>0</v>
      </c>
      <c r="P563" s="2"/>
      <c r="Q563" s="2" t="s">
        <v>148</v>
      </c>
      <c r="R563" s="2">
        <f t="shared" ref="R563" si="3696" xml:space="preserve"> L562+L563+L564</f>
        <v>3</v>
      </c>
      <c r="S563" s="2">
        <f t="shared" ref="S563" si="3697">M562+M563+M564</f>
        <v>3</v>
      </c>
      <c r="T563" s="2">
        <f t="shared" ref="T563" si="3698">N562+N563+N564</f>
        <v>0</v>
      </c>
      <c r="U563" s="2">
        <f t="shared" ref="U563" si="3699">O562+O563+O564</f>
        <v>0</v>
      </c>
      <c r="V563" s="5"/>
      <c r="W563" s="5"/>
      <c r="X563" s="5" t="s">
        <v>145</v>
      </c>
      <c r="Y563" s="5">
        <f t="shared" ref="Y563" ca="1" si="3700">IF(L557&lt;=$Y$2, 1, 0)</f>
        <v>0</v>
      </c>
      <c r="Z563" s="5">
        <f t="shared" ref="Z563" ca="1" si="3701">IF(M557&lt;=$Z$2, 1, 0)</f>
        <v>0</v>
      </c>
      <c r="AA563" s="5">
        <f t="shared" ref="AA563" ca="1" si="3702">IF(N557&lt;=$AA$2, 1, 0)</f>
        <v>0</v>
      </c>
      <c r="AB563" s="5">
        <f t="shared" ref="AB563" ca="1" si="3703">IF(O557&lt;=$AB$2, 1, 0)</f>
        <v>0</v>
      </c>
      <c r="AC563" s="5"/>
      <c r="AD563" s="5" t="s">
        <v>148</v>
      </c>
      <c r="AE563" s="5">
        <f t="shared" ref="AE563" ca="1" si="3704" xml:space="preserve"> Y562+Y563+Y564</f>
        <v>1</v>
      </c>
      <c r="AF563" s="5">
        <f t="shared" ref="AF563" ca="1" si="3705">Z562+Z563+Z564</f>
        <v>0</v>
      </c>
      <c r="AG563" s="5">
        <f t="shared" ref="AG563" ca="1" si="3706">AA562+AA563+AA564</f>
        <v>0</v>
      </c>
      <c r="AH563" s="5">
        <f t="shared" ref="AH563" ca="1" si="3707">AB562+AB563+AB564</f>
        <v>1</v>
      </c>
    </row>
    <row r="564" spans="1:34" ht="16">
      <c r="A564" s="1">
        <v>559</v>
      </c>
      <c r="B564">
        <v>215132</v>
      </c>
      <c r="C564">
        <v>1</v>
      </c>
      <c r="D564" t="s">
        <v>16</v>
      </c>
      <c r="E564" t="s">
        <v>85</v>
      </c>
      <c r="F564">
        <v>483</v>
      </c>
      <c r="G564">
        <v>0.84265010351966874</v>
      </c>
      <c r="H564">
        <v>15265.32383024644</v>
      </c>
      <c r="I564">
        <v>1.6876683338659271</v>
      </c>
      <c r="J564" s="2"/>
      <c r="K564" s="2" t="s">
        <v>146</v>
      </c>
      <c r="L564" s="2">
        <f t="shared" ref="L564" si="3708">IF(L561&lt;=$L$1, 1,0)</f>
        <v>1</v>
      </c>
      <c r="M564" s="2">
        <f t="shared" ref="M564" si="3709">IF(M561&lt;=$M$1, 1,0)</f>
        <v>1</v>
      </c>
      <c r="N564" s="2">
        <f t="shared" ref="N564" si="3710">IF(N561&lt;=$N$1, 1,0)</f>
        <v>0</v>
      </c>
      <c r="O564" s="2">
        <f t="shared" ref="O564" si="3711">IF(O561&lt;=$O$1, 1,0)</f>
        <v>0</v>
      </c>
      <c r="P564" s="2"/>
      <c r="Q564" s="2" t="s">
        <v>147</v>
      </c>
      <c r="R564" s="2"/>
      <c r="S564" s="2"/>
      <c r="T564" s="2"/>
      <c r="U564" s="2">
        <f t="shared" ref="U564" si="3712">R563+S563+T563+U563</f>
        <v>6</v>
      </c>
      <c r="V564" s="5"/>
      <c r="W564" s="5"/>
      <c r="X564" s="5" t="s">
        <v>146</v>
      </c>
      <c r="Y564" s="5">
        <f t="shared" ref="Y564" ca="1" si="3713">IF(L561&lt;=$Y$1, 1,0)</f>
        <v>1</v>
      </c>
      <c r="Z564" s="5">
        <f t="shared" ref="Z564" ca="1" si="3714">IF(M561&lt;=$Z$1, 1,0)</f>
        <v>0</v>
      </c>
      <c r="AA564" s="5">
        <f t="shared" ref="AA564" ca="1" si="3715">IF(N561&lt;=$AA$1, 1,0)</f>
        <v>0</v>
      </c>
      <c r="AB564" s="5">
        <f t="shared" ref="AB564" ca="1" si="3716">IF(O561&lt;=$AB$1, 1,0)</f>
        <v>0</v>
      </c>
      <c r="AC564" s="5"/>
      <c r="AD564" s="5" t="s">
        <v>147</v>
      </c>
      <c r="AE564" s="5"/>
      <c r="AF564" s="5"/>
      <c r="AG564" s="5"/>
      <c r="AH564" s="5">
        <f t="shared" ref="AH564" ca="1" si="3717">AE563+AF563+AG563+AH563</f>
        <v>2</v>
      </c>
    </row>
    <row r="565" spans="1:34" ht="16">
      <c r="A565" s="1">
        <v>560</v>
      </c>
      <c r="B565">
        <v>216542</v>
      </c>
      <c r="C565">
        <v>8</v>
      </c>
      <c r="D565" t="s">
        <v>8</v>
      </c>
      <c r="E565" t="s">
        <v>86</v>
      </c>
      <c r="F565">
        <v>110</v>
      </c>
      <c r="G565">
        <v>0.72</v>
      </c>
      <c r="H565">
        <v>11279.28270317438</v>
      </c>
      <c r="I565">
        <v>0.17683805311084741</v>
      </c>
      <c r="J565" s="2"/>
      <c r="K565" s="2" t="s">
        <v>97</v>
      </c>
      <c r="L565" s="3">
        <f t="shared" ref="L565" si="3718" xml:space="preserve"> (F565 - F572) / F572</f>
        <v>-0.38547486033519551</v>
      </c>
      <c r="M565" s="3">
        <f t="shared" ref="M565" si="3719" xml:space="preserve"> (G565 - G572) / G572</f>
        <v>-3.4666666666666679E-2</v>
      </c>
      <c r="N565" s="3">
        <f t="shared" ref="N565" si="3720" xml:space="preserve"> (H565 - H572) / H572</f>
        <v>-7.1081582410232005E-2</v>
      </c>
      <c r="O565" s="3">
        <f t="shared" ref="O565" si="3721" xml:space="preserve"> (I565 - I572) / I572</f>
        <v>0.51915192099860252</v>
      </c>
      <c r="P565" s="2"/>
      <c r="Q565" s="2"/>
      <c r="R565" s="2"/>
      <c r="S565" s="2"/>
      <c r="T565" s="2"/>
      <c r="U565" s="2"/>
      <c r="V565" s="5"/>
      <c r="W565" s="5"/>
      <c r="X565" s="5"/>
      <c r="Y565" s="6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6">
      <c r="A566" s="1">
        <v>561</v>
      </c>
      <c r="B566">
        <v>216542</v>
      </c>
      <c r="C566">
        <v>7</v>
      </c>
      <c r="D566" t="s">
        <v>10</v>
      </c>
      <c r="E566" t="s">
        <v>86</v>
      </c>
      <c r="F566">
        <v>105</v>
      </c>
      <c r="G566">
        <v>0.73195876288659789</v>
      </c>
      <c r="H566">
        <v>10836.548191621499</v>
      </c>
      <c r="I566">
        <v>0.15168020871440949</v>
      </c>
      <c r="J566" s="2"/>
      <c r="K566" s="2" t="s">
        <v>96</v>
      </c>
      <c r="L566" s="2">
        <f t="shared" ref="L566" si="3722" xml:space="preserve"> SLOPE(F565:F572, $C565:$C572)</f>
        <v>-8.2023809523809526</v>
      </c>
      <c r="M566" s="2">
        <f t="shared" ref="M566" si="3723" xml:space="preserve"> SLOPE(G565:G572, $C565:$C572)</f>
        <v>-5.7644307073999909E-4</v>
      </c>
      <c r="N566" s="2">
        <f t="shared" ref="N566" si="3724" xml:space="preserve"> SLOPE(H565:H572, $C565:$C572)</f>
        <v>-377.46866953546657</v>
      </c>
      <c r="O566" s="2">
        <f t="shared" ref="O566" si="3725" xml:space="preserve"> SLOPE(I565:I572, $C565:$C572)</f>
        <v>7.2523949208277878E-3</v>
      </c>
      <c r="P566" s="2"/>
      <c r="Q566" s="2"/>
      <c r="R566" s="2"/>
      <c r="S566" s="2"/>
      <c r="T566" s="2"/>
      <c r="U566" s="2"/>
      <c r="V566" s="5"/>
      <c r="W566" s="5"/>
      <c r="X566" s="5"/>
      <c r="Y566" s="6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6">
      <c r="A567" s="1">
        <v>562</v>
      </c>
      <c r="B567">
        <v>216542</v>
      </c>
      <c r="C567">
        <v>6</v>
      </c>
      <c r="D567" t="s">
        <v>11</v>
      </c>
      <c r="E567" t="s">
        <v>86</v>
      </c>
      <c r="F567">
        <v>104</v>
      </c>
      <c r="G567">
        <v>0.73509933774834435</v>
      </c>
      <c r="H567">
        <v>10407.03655442014</v>
      </c>
      <c r="I567">
        <v>0.13705635854959869</v>
      </c>
      <c r="J567" s="2"/>
      <c r="K567" s="2" t="s">
        <v>98</v>
      </c>
      <c r="L567" s="2">
        <f t="shared" ref="L567" si="3726" xml:space="preserve"> INTERCEPT(F565:F572,$C565:$C572)</f>
        <v>167.03571428571428</v>
      </c>
      <c r="M567" s="2">
        <f t="shared" ref="M567" si="3727" xml:space="preserve"> INTERCEPT(G565:G572,$C565:$C572)</f>
        <v>0.72975439573941381</v>
      </c>
      <c r="N567" s="2">
        <f t="shared" ref="N567" si="3728" xml:space="preserve"> INTERCEPT(H565:H572,$C565:$C572)</f>
        <v>13850.091297772935</v>
      </c>
      <c r="O567" s="2">
        <f t="shared" ref="O567" si="3729" xml:space="preserve"> INTERCEPT(I565:I572,$C565:$C572)</f>
        <v>9.3322783908272255E-2</v>
      </c>
      <c r="P567" s="2"/>
      <c r="Q567" s="2"/>
      <c r="R567" s="2"/>
      <c r="S567" s="2"/>
      <c r="T567" s="2"/>
      <c r="U567" s="2"/>
      <c r="V567" s="5"/>
      <c r="W567" s="5"/>
      <c r="X567" s="5"/>
      <c r="Y567" s="6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6">
      <c r="A568" s="1">
        <v>563</v>
      </c>
      <c r="B568">
        <v>216542</v>
      </c>
      <c r="C568">
        <v>5</v>
      </c>
      <c r="D568" t="s">
        <v>12</v>
      </c>
      <c r="E568" t="s">
        <v>86</v>
      </c>
      <c r="F568">
        <v>139</v>
      </c>
      <c r="G568">
        <v>0.77966101694915257</v>
      </c>
      <c r="H568">
        <v>12160.04405362865</v>
      </c>
      <c r="I568">
        <v>9.4348027711808433E-2</v>
      </c>
      <c r="J568" s="2"/>
      <c r="K568" s="2" t="s">
        <v>135</v>
      </c>
      <c r="L568" s="2">
        <f t="shared" ref="L568" si="3730" xml:space="preserve"> L567 + (11*L566)</f>
        <v>76.809523809523796</v>
      </c>
      <c r="M568" s="2">
        <f t="shared" ref="M568" si="3731" xml:space="preserve"> M567 + (11*M566)</f>
        <v>0.72341352196127384</v>
      </c>
      <c r="N568" s="2">
        <f t="shared" ref="N568" si="3732" xml:space="preserve"> N567 + (11*N566)</f>
        <v>9697.9359328828032</v>
      </c>
      <c r="O568" s="2">
        <f t="shared" ref="O568" si="3733" xml:space="preserve"> O567 + (11*O566)</f>
        <v>0.17309912803737793</v>
      </c>
      <c r="P568" s="2"/>
      <c r="Q568" s="2"/>
      <c r="R568" s="2"/>
      <c r="S568" s="2"/>
      <c r="T568" s="2"/>
      <c r="U568" s="2"/>
      <c r="V568" s="5"/>
      <c r="W568" s="5"/>
      <c r="X568" s="5"/>
      <c r="Y568" s="6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6">
      <c r="A569" s="1">
        <v>564</v>
      </c>
      <c r="B569">
        <v>216542</v>
      </c>
      <c r="C569">
        <v>4</v>
      </c>
      <c r="D569" t="s">
        <v>13</v>
      </c>
      <c r="E569" t="s">
        <v>86</v>
      </c>
      <c r="F569">
        <v>149</v>
      </c>
      <c r="G569">
        <v>0.63716814159292035</v>
      </c>
      <c r="H569">
        <v>12483.861011795099</v>
      </c>
      <c r="I569">
        <v>8.6762593307411012E-2</v>
      </c>
      <c r="J569" s="2"/>
      <c r="K569" s="2" t="s">
        <v>99</v>
      </c>
      <c r="L569" s="2">
        <f t="shared" ref="L569" si="3734" xml:space="preserve"> (L568 - F572) / F572</f>
        <v>-0.57089651503059335</v>
      </c>
      <c r="M569" s="2">
        <f t="shared" ref="M569" si="3735" xml:space="preserve"> (M568 - G572) / G572</f>
        <v>-3.0090018703773567E-2</v>
      </c>
      <c r="N569" s="2">
        <f t="shared" ref="N569" si="3736" xml:space="preserve"> (N568 - H572) / H572</f>
        <v>-0.20131523096543052</v>
      </c>
      <c r="O569" s="2">
        <f t="shared" ref="O569" si="3737" xml:space="preserve"> (O568 - I572) / I572</f>
        <v>0.48703216448742553</v>
      </c>
      <c r="P569" s="2"/>
      <c r="Q569" s="2"/>
      <c r="R569" s="2"/>
      <c r="S569" s="2"/>
      <c r="T569" s="2"/>
      <c r="U569" s="2"/>
      <c r="V569" s="5"/>
      <c r="W569" s="5"/>
      <c r="X569" s="5"/>
      <c r="Y569" s="6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6">
      <c r="A570" s="1">
        <v>565</v>
      </c>
      <c r="B570">
        <v>216542</v>
      </c>
      <c r="C570">
        <v>3</v>
      </c>
      <c r="D570" t="s">
        <v>14</v>
      </c>
      <c r="E570" t="s">
        <v>86</v>
      </c>
      <c r="F570">
        <v>121</v>
      </c>
      <c r="G570">
        <v>0.73134328358208955</v>
      </c>
      <c r="H570">
        <v>14383.90646033172</v>
      </c>
      <c r="I570">
        <v>0.11595351416200381</v>
      </c>
      <c r="J570" s="2"/>
      <c r="K570" s="2" t="s">
        <v>144</v>
      </c>
      <c r="L570" s="2">
        <f t="shared" ref="L570" si="3738">IF(L565&lt;=$L$1,1,0)</f>
        <v>1</v>
      </c>
      <c r="M570" s="2">
        <f t="shared" ref="M570" si="3739">IF(M565&lt;=$M$1,1,0)</f>
        <v>1</v>
      </c>
      <c r="N570" s="2">
        <f t="shared" ref="N570" si="3740">IF(N565&lt;=$N$1,1,0)</f>
        <v>0</v>
      </c>
      <c r="O570" s="2">
        <f t="shared" ref="O570" si="3741">IF(O565&lt;=$O$1,1,0)</f>
        <v>0</v>
      </c>
      <c r="P570" s="2"/>
      <c r="Q570" s="2"/>
      <c r="R570" s="2"/>
      <c r="S570" s="2"/>
      <c r="T570" s="2"/>
      <c r="U570" s="2"/>
      <c r="V570" s="5"/>
      <c r="W570" s="5"/>
      <c r="X570" s="5" t="s">
        <v>144</v>
      </c>
      <c r="Y570" s="5">
        <f t="shared" ref="Y570" ca="1" si="3742">IF(L565&lt;=$Y$1,1,0)</f>
        <v>1</v>
      </c>
      <c r="Z570" s="5">
        <f t="shared" ref="Z570" ca="1" si="3743">IF(M565&lt;=$Z$1,1,0)</f>
        <v>0</v>
      </c>
      <c r="AA570" s="5">
        <f t="shared" ref="AA570" ca="1" si="3744">IF(N565&lt;=$AA$1,1,0)</f>
        <v>1</v>
      </c>
      <c r="AB570" s="5">
        <f t="shared" ref="AB570" ca="1" si="3745">IF(O565&lt;=$AB$1,1,0)</f>
        <v>0</v>
      </c>
      <c r="AC570" s="5"/>
      <c r="AD570" s="5"/>
      <c r="AE570" s="5"/>
      <c r="AF570" s="5"/>
      <c r="AG570" s="5"/>
      <c r="AH570" s="5"/>
    </row>
    <row r="571" spans="1:34" ht="16">
      <c r="A571" s="1">
        <v>566</v>
      </c>
      <c r="B571">
        <v>216542</v>
      </c>
      <c r="C571">
        <v>2</v>
      </c>
      <c r="D571" t="s">
        <v>15</v>
      </c>
      <c r="E571" t="s">
        <v>86</v>
      </c>
      <c r="F571">
        <v>134</v>
      </c>
      <c r="G571">
        <v>0.73619631901840488</v>
      </c>
      <c r="H571">
        <v>13518.79684107012</v>
      </c>
      <c r="I571">
        <v>0.12862396022683431</v>
      </c>
      <c r="J571" s="2"/>
      <c r="K571" s="2" t="s">
        <v>145</v>
      </c>
      <c r="L571" s="2">
        <f t="shared" ref="L571" si="3746">IF(L565&lt;=$L$2, 1, 0)</f>
        <v>1</v>
      </c>
      <c r="M571" s="2">
        <f t="shared" ref="M571" si="3747">IF(M565&lt;=$M$2, 1, 0)</f>
        <v>1</v>
      </c>
      <c r="N571" s="2">
        <f t="shared" ref="N571" si="3748">IF(N565&lt;=$N$2, 1, 0)</f>
        <v>0</v>
      </c>
      <c r="O571" s="2">
        <f t="shared" ref="O571" si="3749">IF(O565&lt;=$O$2, 1, 0)</f>
        <v>0</v>
      </c>
      <c r="P571" s="2"/>
      <c r="Q571" s="2" t="s">
        <v>148</v>
      </c>
      <c r="R571" s="2">
        <f t="shared" ref="R571" si="3750" xml:space="preserve"> L570+L571+L572</f>
        <v>3</v>
      </c>
      <c r="S571" s="2">
        <f t="shared" ref="S571" si="3751">M570+M571+M572</f>
        <v>3</v>
      </c>
      <c r="T571" s="2">
        <f t="shared" ref="T571" si="3752">N570+N571+N572</f>
        <v>1</v>
      </c>
      <c r="U571" s="2">
        <f t="shared" ref="U571" si="3753">O570+O571+O572</f>
        <v>0</v>
      </c>
      <c r="V571" s="5"/>
      <c r="W571" s="5"/>
      <c r="X571" s="5" t="s">
        <v>145</v>
      </c>
      <c r="Y571" s="5">
        <f t="shared" ref="Y571" ca="1" si="3754">IF(L565&lt;=$Y$2, 1, 0)</f>
        <v>1</v>
      </c>
      <c r="Z571" s="5">
        <f t="shared" ref="Z571" ca="1" si="3755">IF(M565&lt;=$Z$2, 1, 0)</f>
        <v>0</v>
      </c>
      <c r="AA571" s="5">
        <f t="shared" ref="AA571" ca="1" si="3756">IF(N565&lt;=$AA$2, 1, 0)</f>
        <v>0</v>
      </c>
      <c r="AB571" s="5">
        <f t="shared" ref="AB571" ca="1" si="3757">IF(O565&lt;=$AB$2, 1, 0)</f>
        <v>0</v>
      </c>
      <c r="AC571" s="5"/>
      <c r="AD571" s="5" t="s">
        <v>148</v>
      </c>
      <c r="AE571" s="5">
        <f t="shared" ref="AE571" ca="1" si="3758" xml:space="preserve"> Y570+Y571+Y572</f>
        <v>3</v>
      </c>
      <c r="AF571" s="5">
        <f t="shared" ref="AF571" ca="1" si="3759">Z570+Z571+Z572</f>
        <v>0</v>
      </c>
      <c r="AG571" s="5">
        <f t="shared" ref="AG571" ca="1" si="3760">AA570+AA571+AA572</f>
        <v>2</v>
      </c>
      <c r="AH571" s="5">
        <f t="shared" ref="AH571" ca="1" si="3761">AB570+AB571+AB572</f>
        <v>0</v>
      </c>
    </row>
    <row r="572" spans="1:34" ht="16">
      <c r="A572" s="1">
        <v>567</v>
      </c>
      <c r="B572">
        <v>216542</v>
      </c>
      <c r="C572">
        <v>1</v>
      </c>
      <c r="D572" t="s">
        <v>16</v>
      </c>
      <c r="E572" t="s">
        <v>86</v>
      </c>
      <c r="F572">
        <v>179</v>
      </c>
      <c r="G572">
        <v>0.7458563535911602</v>
      </c>
      <c r="H572">
        <v>12142.38246286508</v>
      </c>
      <c r="I572">
        <v>0.1164057726330651</v>
      </c>
      <c r="J572" s="2"/>
      <c r="K572" s="2" t="s">
        <v>146</v>
      </c>
      <c r="L572" s="2">
        <f t="shared" ref="L572" si="3762">IF(L569&lt;=$L$1, 1,0)</f>
        <v>1</v>
      </c>
      <c r="M572" s="2">
        <f t="shared" ref="M572" si="3763">IF(M569&lt;=$M$1, 1,0)</f>
        <v>1</v>
      </c>
      <c r="N572" s="2">
        <f t="shared" ref="N572" si="3764">IF(N569&lt;=$N$1, 1,0)</f>
        <v>1</v>
      </c>
      <c r="O572" s="2">
        <f t="shared" ref="O572" si="3765">IF(O569&lt;=$O$1, 1,0)</f>
        <v>0</v>
      </c>
      <c r="P572" s="2"/>
      <c r="Q572" s="2" t="s">
        <v>147</v>
      </c>
      <c r="R572" s="2"/>
      <c r="S572" s="2"/>
      <c r="T572" s="2"/>
      <c r="U572" s="2">
        <f t="shared" ref="U572" si="3766">R571+S571+T571+U571</f>
        <v>7</v>
      </c>
      <c r="V572" s="5"/>
      <c r="W572" s="5"/>
      <c r="X572" s="5" t="s">
        <v>146</v>
      </c>
      <c r="Y572" s="5">
        <f t="shared" ref="Y572" ca="1" si="3767">IF(L569&lt;=$Y$1, 1,0)</f>
        <v>1</v>
      </c>
      <c r="Z572" s="5">
        <f t="shared" ref="Z572" ca="1" si="3768">IF(M569&lt;=$Z$1, 1,0)</f>
        <v>0</v>
      </c>
      <c r="AA572" s="5">
        <f t="shared" ref="AA572" ca="1" si="3769">IF(N569&lt;=$AA$1, 1,0)</f>
        <v>1</v>
      </c>
      <c r="AB572" s="5">
        <f t="shared" ref="AB572" ca="1" si="3770">IF(O569&lt;=$AB$1, 1,0)</f>
        <v>0</v>
      </c>
      <c r="AC572" s="5"/>
      <c r="AD572" s="5" t="s">
        <v>147</v>
      </c>
      <c r="AE572" s="5"/>
      <c r="AF572" s="5"/>
      <c r="AG572" s="5"/>
      <c r="AH572" s="5">
        <f t="shared" ref="AH572" ca="1" si="3771">AE571+AF571+AG571+AH571</f>
        <v>5</v>
      </c>
    </row>
    <row r="573" spans="1:34" ht="16">
      <c r="A573" s="1">
        <v>568</v>
      </c>
      <c r="B573">
        <v>216524</v>
      </c>
      <c r="C573">
        <v>8</v>
      </c>
      <c r="D573" t="s">
        <v>8</v>
      </c>
      <c r="E573" t="s">
        <v>87</v>
      </c>
      <c r="F573">
        <v>431</v>
      </c>
      <c r="G573">
        <v>0.86772486772486768</v>
      </c>
      <c r="H573">
        <v>16860.0968472165</v>
      </c>
      <c r="I573">
        <v>2.0317668792831269</v>
      </c>
      <c r="J573" s="2"/>
      <c r="K573" s="2" t="s">
        <v>97</v>
      </c>
      <c r="L573" s="3">
        <f t="shared" ref="L573" si="3772" xml:space="preserve"> (F573 - F580) / F580</f>
        <v>-5.4824561403508769E-2</v>
      </c>
      <c r="M573" s="3">
        <f t="shared" ref="M573" si="3773" xml:space="preserve"> (G573 - G580) / G580</f>
        <v>-3.2588724494729764E-2</v>
      </c>
      <c r="N573" s="3">
        <f t="shared" ref="N573" si="3774" xml:space="preserve"> (H573 - H580) / H580</f>
        <v>-7.8947191660454302E-2</v>
      </c>
      <c r="O573" s="3">
        <f t="shared" ref="O573" si="3775" xml:space="preserve"> (I573 - I580) / I580</f>
        <v>5.9790443542919083E-2</v>
      </c>
      <c r="P573" s="2"/>
      <c r="Q573" s="2"/>
      <c r="R573" s="2"/>
      <c r="S573" s="2"/>
      <c r="T573" s="2"/>
      <c r="U573" s="2"/>
      <c r="V573" s="5"/>
      <c r="W573" s="5"/>
      <c r="X573" s="5"/>
      <c r="Y573" s="6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6">
      <c r="A574" s="1">
        <v>569</v>
      </c>
      <c r="B574">
        <v>216524</v>
      </c>
      <c r="C574">
        <v>7</v>
      </c>
      <c r="D574" t="s">
        <v>10</v>
      </c>
      <c r="E574" t="s">
        <v>87</v>
      </c>
      <c r="F574">
        <v>378</v>
      </c>
      <c r="G574">
        <v>0.88805970149253732</v>
      </c>
      <c r="H574">
        <v>17379.361440718319</v>
      </c>
      <c r="I574">
        <v>2.208895344959025</v>
      </c>
      <c r="J574" s="2"/>
      <c r="K574" s="2" t="s">
        <v>96</v>
      </c>
      <c r="L574" s="2">
        <f t="shared" ref="L574" si="3776" xml:space="preserve"> SLOPE(F573:F580, $C573:$C580)</f>
        <v>-8.8333333333333339</v>
      </c>
      <c r="M574" s="2">
        <f t="shared" ref="M574" si="3777" xml:space="preserve"> SLOPE(G573:G580, $C573:$C580)</f>
        <v>-5.1797509457197312E-3</v>
      </c>
      <c r="N574" s="2">
        <f t="shared" ref="N574" si="3778" xml:space="preserve"> SLOPE(H573:H580, $C573:$C580)</f>
        <v>-35.778598679501016</v>
      </c>
      <c r="O574" s="2">
        <f t="shared" ref="O574" si="3779" xml:space="preserve"> SLOPE(I573:I580, $C573:$C580)</f>
        <v>6.3886635990218592E-3</v>
      </c>
      <c r="P574" s="2"/>
      <c r="Q574" s="2"/>
      <c r="R574" s="2"/>
      <c r="S574" s="2"/>
      <c r="T574" s="2"/>
      <c r="U574" s="2"/>
      <c r="V574" s="5"/>
      <c r="W574" s="5"/>
      <c r="X574" s="5"/>
      <c r="Y574" s="6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6">
      <c r="A575" s="1">
        <v>570</v>
      </c>
      <c r="B575">
        <v>216524</v>
      </c>
      <c r="C575">
        <v>6</v>
      </c>
      <c r="D575" t="s">
        <v>11</v>
      </c>
      <c r="E575" t="s">
        <v>87</v>
      </c>
      <c r="F575">
        <v>402</v>
      </c>
      <c r="G575">
        <v>0.8534031413612565</v>
      </c>
      <c r="H575">
        <v>17902.809524150729</v>
      </c>
      <c r="I575">
        <v>2.296906610575467</v>
      </c>
      <c r="J575" s="2"/>
      <c r="K575" s="2" t="s">
        <v>98</v>
      </c>
      <c r="L575" s="2">
        <f t="shared" ref="L575" si="3780" xml:space="preserve"> INTERCEPT(F573:F580,$C573:$C580)</f>
        <v>464.75</v>
      </c>
      <c r="M575" s="2">
        <f t="shared" ref="M575" si="3781" xml:space="preserve"> INTERCEPT(G573:G580,$C573:$C580)</f>
        <v>0.90072286750130159</v>
      </c>
      <c r="N575" s="2">
        <f t="shared" ref="N575" si="3782" xml:space="preserve"> INTERCEPT(H573:H580,$C573:$C580)</f>
        <v>17457.366695811856</v>
      </c>
      <c r="O575" s="2">
        <f t="shared" ref="O575" si="3783" xml:space="preserve"> INTERCEPT(I573:I580,$C573:$C580)</f>
        <v>2.1602288480407754</v>
      </c>
      <c r="P575" s="2"/>
      <c r="Q575" s="2"/>
      <c r="R575" s="2"/>
      <c r="S575" s="2"/>
      <c r="T575" s="2"/>
      <c r="U575" s="2"/>
      <c r="V575" s="5"/>
      <c r="W575" s="5"/>
      <c r="X575" s="5"/>
      <c r="Y575" s="6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6">
      <c r="A576" s="1">
        <v>571</v>
      </c>
      <c r="B576">
        <v>216524</v>
      </c>
      <c r="C576">
        <v>5</v>
      </c>
      <c r="D576" t="s">
        <v>12</v>
      </c>
      <c r="E576" t="s">
        <v>87</v>
      </c>
      <c r="F576">
        <v>382</v>
      </c>
      <c r="G576">
        <v>0.84382284382284378</v>
      </c>
      <c r="H576">
        <v>17552.974568985101</v>
      </c>
      <c r="I576">
        <v>2.1786405218281639</v>
      </c>
      <c r="J576" s="2"/>
      <c r="K576" s="2" t="s">
        <v>136</v>
      </c>
      <c r="L576" s="2">
        <f t="shared" ref="L576" si="3784" xml:space="preserve"> L575 + (11*L574)</f>
        <v>367.58333333333331</v>
      </c>
      <c r="M576" s="2">
        <f t="shared" ref="M576" si="3785" xml:space="preserve"> M575 + (11*M574)</f>
        <v>0.84374560709838453</v>
      </c>
      <c r="N576" s="2">
        <f t="shared" ref="N576" si="3786" xml:space="preserve"> N575 + (11*N574)</f>
        <v>17063.802110337343</v>
      </c>
      <c r="O576" s="2">
        <f t="shared" ref="O576" si="3787" xml:space="preserve"> O575 + (11*O574)</f>
        <v>2.230504147630016</v>
      </c>
      <c r="P576" s="2"/>
      <c r="Q576" s="2"/>
      <c r="R576" s="2"/>
      <c r="S576" s="2"/>
      <c r="T576" s="2"/>
      <c r="U576" s="2"/>
      <c r="V576" s="5"/>
      <c r="W576" s="5"/>
      <c r="X576" s="5"/>
      <c r="Y576" s="6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6">
      <c r="A577" s="1">
        <v>572</v>
      </c>
      <c r="B577">
        <v>216524</v>
      </c>
      <c r="C577">
        <v>4</v>
      </c>
      <c r="D577" t="s">
        <v>13</v>
      </c>
      <c r="E577" t="s">
        <v>87</v>
      </c>
      <c r="F577">
        <v>429</v>
      </c>
      <c r="G577">
        <v>0.85915492957746475</v>
      </c>
      <c r="H577">
        <v>17346.86941989242</v>
      </c>
      <c r="I577">
        <v>2.2903285268485201</v>
      </c>
      <c r="J577" s="2"/>
      <c r="K577" s="2" t="s">
        <v>99</v>
      </c>
      <c r="L577" s="2">
        <f t="shared" ref="L577" si="3788" xml:space="preserve"> (L576 - F580) / F580</f>
        <v>-0.1938961988304094</v>
      </c>
      <c r="M577" s="2">
        <f t="shared" ref="M577" si="3789" xml:space="preserve"> (M576 - G580) / G580</f>
        <v>-5.9322782686657451E-2</v>
      </c>
      <c r="N577" s="2">
        <f t="shared" ref="N577" si="3790" xml:space="preserve"> (N576 - H580) / H580</f>
        <v>-6.7818945697740662E-2</v>
      </c>
      <c r="O577" s="2">
        <f t="shared" ref="O577" si="3791" xml:space="preserve"> (O576 - I580) / I580</f>
        <v>0.16345384110955882</v>
      </c>
      <c r="P577" s="2"/>
      <c r="Q577" s="2"/>
      <c r="R577" s="2"/>
      <c r="S577" s="2"/>
      <c r="T577" s="2"/>
      <c r="U577" s="2"/>
      <c r="V577" s="5"/>
      <c r="W577" s="5"/>
      <c r="X577" s="5"/>
      <c r="Y577" s="6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6">
      <c r="A578" s="1">
        <v>573</v>
      </c>
      <c r="B578">
        <v>216524</v>
      </c>
      <c r="C578">
        <v>3</v>
      </c>
      <c r="D578" t="s">
        <v>14</v>
      </c>
      <c r="E578" t="s">
        <v>87</v>
      </c>
      <c r="F578">
        <v>497</v>
      </c>
      <c r="G578">
        <v>0.91764705882352937</v>
      </c>
      <c r="H578">
        <v>15708.514452871639</v>
      </c>
      <c r="I578">
        <v>2.425737709375531</v>
      </c>
      <c r="J578" s="2"/>
      <c r="K578" s="2" t="s">
        <v>144</v>
      </c>
      <c r="L578" s="2">
        <f t="shared" ref="L578" si="3792">IF(L573&lt;=$L$1,1,0)</f>
        <v>1</v>
      </c>
      <c r="M578" s="2">
        <f t="shared" ref="M578" si="3793">IF(M573&lt;=$M$1,1,0)</f>
        <v>1</v>
      </c>
      <c r="N578" s="2">
        <f t="shared" ref="N578" si="3794">IF(N573&lt;=$N$1,1,0)</f>
        <v>0</v>
      </c>
      <c r="O578" s="2">
        <f t="shared" ref="O578" si="3795">IF(O573&lt;=$O$1,1,0)</f>
        <v>0</v>
      </c>
      <c r="P578" s="2"/>
      <c r="Q578" s="2"/>
      <c r="R578" s="2"/>
      <c r="S578" s="2"/>
      <c r="T578" s="2"/>
      <c r="U578" s="2"/>
      <c r="V578" s="5"/>
      <c r="W578" s="5"/>
      <c r="X578" s="5" t="s">
        <v>144</v>
      </c>
      <c r="Y578" s="5">
        <f t="shared" ref="Y578" ca="1" si="3796">IF(L573&lt;=$Y$1,1,0)</f>
        <v>0</v>
      </c>
      <c r="Z578" s="5">
        <f t="shared" ref="Z578" ca="1" si="3797">IF(M573&lt;=$Z$1,1,0)</f>
        <v>0</v>
      </c>
      <c r="AA578" s="5">
        <f t="shared" ref="AA578" ca="1" si="3798">IF(N573&lt;=$AA$1,1,0)</f>
        <v>1</v>
      </c>
      <c r="AB578" s="5">
        <f t="shared" ref="AB578" ca="1" si="3799">IF(O573&lt;=$AB$1,1,0)</f>
        <v>1</v>
      </c>
      <c r="AC578" s="5"/>
      <c r="AD578" s="5"/>
      <c r="AE578" s="5"/>
      <c r="AF578" s="5"/>
      <c r="AG578" s="5"/>
      <c r="AH578" s="5"/>
    </row>
    <row r="579" spans="1:34" ht="16">
      <c r="A579" s="1">
        <v>574</v>
      </c>
      <c r="B579">
        <v>216524</v>
      </c>
      <c r="C579">
        <v>2</v>
      </c>
      <c r="D579" t="s">
        <v>15</v>
      </c>
      <c r="E579" t="s">
        <v>87</v>
      </c>
      <c r="F579">
        <v>425</v>
      </c>
      <c r="G579">
        <v>0.89254385964912286</v>
      </c>
      <c r="H579">
        <v>17315.033267635819</v>
      </c>
      <c r="I579">
        <v>2.1624068655547348</v>
      </c>
      <c r="J579" s="2"/>
      <c r="K579" s="2" t="s">
        <v>145</v>
      </c>
      <c r="L579" s="2">
        <f t="shared" ref="L579" si="3800">IF(L573&lt;=$L$2, 1, 0)</f>
        <v>1</v>
      </c>
      <c r="M579" s="2">
        <f t="shared" ref="M579" si="3801">IF(M573&lt;=$M$2, 1, 0)</f>
        <v>1</v>
      </c>
      <c r="N579" s="2">
        <f t="shared" ref="N579" si="3802">IF(N573&lt;=$N$2, 1, 0)</f>
        <v>0</v>
      </c>
      <c r="O579" s="2">
        <f t="shared" ref="O579" si="3803">IF(O573&lt;=$O$2, 1, 0)</f>
        <v>0</v>
      </c>
      <c r="P579" s="2"/>
      <c r="Q579" s="2" t="s">
        <v>148</v>
      </c>
      <c r="R579" s="2">
        <f t="shared" ref="R579" si="3804" xml:space="preserve"> L578+L579+L580</f>
        <v>3</v>
      </c>
      <c r="S579" s="2">
        <f t="shared" ref="S579" si="3805">M578+M579+M580</f>
        <v>3</v>
      </c>
      <c r="T579" s="2">
        <f t="shared" ref="T579" si="3806">N578+N579+N580</f>
        <v>0</v>
      </c>
      <c r="U579" s="2">
        <f t="shared" ref="U579" si="3807">O578+O579+O580</f>
        <v>0</v>
      </c>
      <c r="V579" s="5"/>
      <c r="W579" s="5"/>
      <c r="X579" s="5" t="s">
        <v>145</v>
      </c>
      <c r="Y579" s="5">
        <f t="shared" ref="Y579" ca="1" si="3808">IF(L573&lt;=$Y$2, 1, 0)</f>
        <v>0</v>
      </c>
      <c r="Z579" s="5">
        <f t="shared" ref="Z579" ca="1" si="3809">IF(M573&lt;=$Z$2, 1, 0)</f>
        <v>0</v>
      </c>
      <c r="AA579" s="5">
        <f t="shared" ref="AA579" ca="1" si="3810">IF(N573&lt;=$AA$2, 1, 0)</f>
        <v>1</v>
      </c>
      <c r="AB579" s="5">
        <f t="shared" ref="AB579" ca="1" si="3811">IF(O573&lt;=$AB$2, 1, 0)</f>
        <v>0</v>
      </c>
      <c r="AC579" s="5"/>
      <c r="AD579" s="5" t="s">
        <v>148</v>
      </c>
      <c r="AE579" s="5">
        <f t="shared" ref="AE579" ca="1" si="3812" xml:space="preserve"> Y578+Y579+Y580</f>
        <v>1</v>
      </c>
      <c r="AF579" s="5">
        <f t="shared" ref="AF579" ca="1" si="3813">Z578+Z579+Z580</f>
        <v>1</v>
      </c>
      <c r="AG579" s="5">
        <f t="shared" ref="AG579" ca="1" si="3814">AA578+AA579+AA580</f>
        <v>3</v>
      </c>
      <c r="AH579" s="5">
        <f t="shared" ref="AH579" ca="1" si="3815">AB578+AB579+AB580</f>
        <v>1</v>
      </c>
    </row>
    <row r="580" spans="1:34" ht="16">
      <c r="A580" s="1">
        <v>575</v>
      </c>
      <c r="B580">
        <v>216524</v>
      </c>
      <c r="C580">
        <v>1</v>
      </c>
      <c r="D580" t="s">
        <v>16</v>
      </c>
      <c r="E580" t="s">
        <v>87</v>
      </c>
      <c r="F580">
        <v>456</v>
      </c>
      <c r="G580">
        <v>0.89695550351288056</v>
      </c>
      <c r="H580">
        <v>18305.244492562291</v>
      </c>
      <c r="I580">
        <v>1.9171402154664221</v>
      </c>
      <c r="J580" s="2"/>
      <c r="K580" s="2" t="s">
        <v>146</v>
      </c>
      <c r="L580" s="2">
        <f t="shared" ref="L580" si="3816">IF(L577&lt;=$L$1, 1,0)</f>
        <v>1</v>
      </c>
      <c r="M580" s="2">
        <f t="shared" ref="M580" si="3817">IF(M577&lt;=$M$1, 1,0)</f>
        <v>1</v>
      </c>
      <c r="N580" s="2">
        <f t="shared" ref="N580" si="3818">IF(N577&lt;=$N$1, 1,0)</f>
        <v>0</v>
      </c>
      <c r="O580" s="2">
        <f t="shared" ref="O580" si="3819">IF(O577&lt;=$O$1, 1,0)</f>
        <v>0</v>
      </c>
      <c r="P580" s="2"/>
      <c r="Q580" s="2" t="s">
        <v>147</v>
      </c>
      <c r="R580" s="2"/>
      <c r="S580" s="2"/>
      <c r="T580" s="2"/>
      <c r="U580" s="2">
        <f t="shared" ref="U580" si="3820">R579+S579+T579+U579</f>
        <v>6</v>
      </c>
      <c r="V580" s="5"/>
      <c r="W580" s="5"/>
      <c r="X580" s="5" t="s">
        <v>146</v>
      </c>
      <c r="Y580" s="5">
        <f t="shared" ref="Y580" ca="1" si="3821">IF(L577&lt;=$Y$1, 1,0)</f>
        <v>1</v>
      </c>
      <c r="Z580" s="5">
        <f t="shared" ref="Z580" ca="1" si="3822">IF(M577&lt;=$Z$1, 1,0)</f>
        <v>1</v>
      </c>
      <c r="AA580" s="5">
        <f t="shared" ref="AA580" ca="1" si="3823">IF(N577&lt;=$AA$1, 1,0)</f>
        <v>1</v>
      </c>
      <c r="AB580" s="5">
        <f t="shared" ref="AB580" ca="1" si="3824">IF(O577&lt;=$AB$1, 1,0)</f>
        <v>0</v>
      </c>
      <c r="AC580" s="5"/>
      <c r="AD580" s="5" t="s">
        <v>147</v>
      </c>
      <c r="AE580" s="5"/>
      <c r="AF580" s="5"/>
      <c r="AG580" s="5"/>
      <c r="AH580" s="5">
        <f t="shared" ref="AH580" ca="1" si="3825">AE579+AF579+AG579+AH579</f>
        <v>6</v>
      </c>
    </row>
    <row r="581" spans="1:34" ht="16">
      <c r="A581" s="1">
        <v>576</v>
      </c>
      <c r="B581">
        <v>216597</v>
      </c>
      <c r="C581">
        <v>8</v>
      </c>
      <c r="D581" t="s">
        <v>8</v>
      </c>
      <c r="E581" t="s">
        <v>88</v>
      </c>
      <c r="F581">
        <v>1695</v>
      </c>
      <c r="G581">
        <v>0.9560570071258907</v>
      </c>
      <c r="H581">
        <v>37154.180557921442</v>
      </c>
      <c r="I581">
        <v>1.679361829622406</v>
      </c>
      <c r="J581" s="2"/>
      <c r="K581" s="2" t="s">
        <v>97</v>
      </c>
      <c r="L581" s="3">
        <f t="shared" ref="L581" si="3826" xml:space="preserve"> (F581 - F588) / F588</f>
        <v>3.1649421789409618E-2</v>
      </c>
      <c r="M581" s="3">
        <f t="shared" ref="M581" si="3827" xml:space="preserve"> (G581 - G588) / G588</f>
        <v>1.3383442756263212E-2</v>
      </c>
      <c r="N581" s="3">
        <f t="shared" ref="N581" si="3828" xml:space="preserve"> (H581 - H588) / H588</f>
        <v>0.4126796616285961</v>
      </c>
      <c r="O581" s="3">
        <f t="shared" ref="O581" si="3829" xml:space="preserve"> (I581 - I588) / I588</f>
        <v>0.69809582370544876</v>
      </c>
      <c r="P581" s="2"/>
      <c r="Q581" s="2"/>
      <c r="R581" s="2"/>
      <c r="S581" s="2"/>
      <c r="T581" s="2"/>
      <c r="U581" s="2"/>
      <c r="V581" s="5"/>
      <c r="W581" s="5"/>
      <c r="X581" s="5"/>
      <c r="Y581" s="6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6">
      <c r="A582" s="1">
        <v>577</v>
      </c>
      <c r="B582">
        <v>216597</v>
      </c>
      <c r="C582">
        <v>7</v>
      </c>
      <c r="D582" t="s">
        <v>10</v>
      </c>
      <c r="E582" t="s">
        <v>88</v>
      </c>
      <c r="F582">
        <v>1688</v>
      </c>
      <c r="G582">
        <v>0.96088733216579103</v>
      </c>
      <c r="H582">
        <v>35613.316195603416</v>
      </c>
      <c r="I582">
        <v>1.6774077523700179</v>
      </c>
      <c r="J582" s="2"/>
      <c r="K582" s="2" t="s">
        <v>96</v>
      </c>
      <c r="L582" s="2">
        <f t="shared" ref="L582" si="3830" xml:space="preserve"> SLOPE(F581:F588, $C581:$C588)</f>
        <v>7.7023809523809526</v>
      </c>
      <c r="M582" s="2">
        <f t="shared" ref="M582" si="3831" xml:space="preserve"> SLOPE(G581:G588, $C581:$C588)</f>
        <v>2.5207008886276821E-3</v>
      </c>
      <c r="N582" s="2">
        <f t="shared" ref="N582" si="3832" xml:space="preserve"> SLOPE(H581:H588, $C581:$C588)</f>
        <v>1500.9885196521382</v>
      </c>
      <c r="O582" s="2">
        <f t="shared" ref="O582" si="3833" xml:space="preserve"> SLOPE(I581:I588, $C581:$C588)</f>
        <v>9.8206446569827743E-2</v>
      </c>
      <c r="P582" s="2"/>
      <c r="Q582" s="2"/>
      <c r="R582" s="2"/>
      <c r="S582" s="2"/>
      <c r="T582" s="2"/>
      <c r="U582" s="2"/>
      <c r="V582" s="5"/>
      <c r="W582" s="5"/>
      <c r="X582" s="5"/>
      <c r="Y582" s="6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6">
      <c r="A583" s="1">
        <v>578</v>
      </c>
      <c r="B583">
        <v>216597</v>
      </c>
      <c r="C583">
        <v>6</v>
      </c>
      <c r="D583" t="s">
        <v>11</v>
      </c>
      <c r="E583" t="s">
        <v>88</v>
      </c>
      <c r="F583">
        <v>1724</v>
      </c>
      <c r="G583">
        <v>0.94689737470167068</v>
      </c>
      <c r="H583">
        <v>33381.77877286986</v>
      </c>
      <c r="I583">
        <v>1.6298933767520929</v>
      </c>
      <c r="J583" s="2"/>
      <c r="K583" s="2" t="s">
        <v>98</v>
      </c>
      <c r="L583" s="2">
        <f t="shared" ref="L583" si="3834" xml:space="preserve"> INTERCEPT(F581:F588,$C581:$C588)</f>
        <v>1647.4642857142858</v>
      </c>
      <c r="M583" s="2">
        <f t="shared" ref="M583" si="3835" xml:space="preserve"> INTERCEPT(G581:G588,$C581:$C588)</f>
        <v>0.93753972775365146</v>
      </c>
      <c r="N583" s="2">
        <f t="shared" ref="N583" si="3836" xml:space="preserve"> INTERCEPT(H581:H588,$C581:$C588)</f>
        <v>24866.458531465752</v>
      </c>
      <c r="O583" s="2">
        <f t="shared" ref="O583" si="3837" xml:space="preserve"> INTERCEPT(I581:I588,$C581:$C588)</f>
        <v>0.98460883944802491</v>
      </c>
      <c r="P583" s="2"/>
      <c r="Q583" s="2"/>
      <c r="R583" s="2"/>
      <c r="S583" s="2"/>
      <c r="T583" s="2"/>
      <c r="U583" s="2"/>
      <c r="V583" s="5"/>
      <c r="W583" s="5"/>
      <c r="X583" s="5"/>
      <c r="Y583" s="6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6">
      <c r="A584" s="1">
        <v>579</v>
      </c>
      <c r="B584">
        <v>216597</v>
      </c>
      <c r="C584">
        <v>5</v>
      </c>
      <c r="D584" t="s">
        <v>12</v>
      </c>
      <c r="E584" t="s">
        <v>88</v>
      </c>
      <c r="F584">
        <v>1678</v>
      </c>
      <c r="G584">
        <v>0.94820482636845205</v>
      </c>
      <c r="H584">
        <v>32119.14629772188</v>
      </c>
      <c r="I584">
        <v>1.44432616542845</v>
      </c>
      <c r="J584" s="2"/>
      <c r="K584" s="2" t="s">
        <v>136</v>
      </c>
      <c r="L584" s="2">
        <f t="shared" ref="L584" si="3838" xml:space="preserve"> L583 + (11*L582)</f>
        <v>1732.1904761904761</v>
      </c>
      <c r="M584" s="2">
        <f t="shared" ref="M584" si="3839" xml:space="preserve"> M583 + (11*M582)</f>
        <v>0.96526743752855593</v>
      </c>
      <c r="N584" s="2">
        <f t="shared" ref="N584" si="3840" xml:space="preserve"> N583 + (11*N582)</f>
        <v>41377.332247639271</v>
      </c>
      <c r="O584" s="2">
        <f t="shared" ref="O584" si="3841" xml:space="preserve"> O583 + (11*O582)</f>
        <v>2.0648797517161301</v>
      </c>
      <c r="P584" s="2"/>
      <c r="Q584" s="2"/>
      <c r="R584" s="2"/>
      <c r="S584" s="2"/>
      <c r="T584" s="2"/>
      <c r="U584" s="2"/>
      <c r="V584" s="5"/>
      <c r="W584" s="5"/>
      <c r="X584" s="5"/>
      <c r="Y584" s="6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6">
      <c r="A585" s="1">
        <v>580</v>
      </c>
      <c r="B585">
        <v>216597</v>
      </c>
      <c r="C585">
        <v>4</v>
      </c>
      <c r="D585" t="s">
        <v>13</v>
      </c>
      <c r="E585" t="s">
        <v>88</v>
      </c>
      <c r="F585">
        <v>1700</v>
      </c>
      <c r="G585">
        <v>0.95863309352517989</v>
      </c>
      <c r="H585">
        <v>30859.996655011761</v>
      </c>
      <c r="I585">
        <v>1.4935149930045759</v>
      </c>
      <c r="J585" s="2"/>
      <c r="K585" s="2" t="s">
        <v>99</v>
      </c>
      <c r="L585" s="2">
        <f t="shared" ref="L585" si="3842" xml:space="preserve"> (L584 - F588) / F588</f>
        <v>5.4285134625974528E-2</v>
      </c>
      <c r="M585" s="2">
        <f t="shared" ref="M585" si="3843" xml:space="preserve"> (M584 - G588) / G588</f>
        <v>2.3146142680171421E-2</v>
      </c>
      <c r="N585" s="2">
        <f t="shared" ref="N585" si="3844" xml:space="preserve"> (N584 - H588) / H588</f>
        <v>0.57325272259911575</v>
      </c>
      <c r="O585" s="2">
        <f t="shared" ref="O585" si="3845" xml:space="preserve"> (O584 - I588) / I588</f>
        <v>1.0879143618689302</v>
      </c>
      <c r="P585" s="2"/>
      <c r="Q585" s="2"/>
      <c r="R585" s="2"/>
      <c r="S585" s="2"/>
      <c r="T585" s="2"/>
      <c r="U585" s="2"/>
      <c r="V585" s="5"/>
      <c r="W585" s="5"/>
      <c r="X585" s="5"/>
      <c r="Y585" s="6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6">
      <c r="A586" s="1">
        <v>581</v>
      </c>
      <c r="B586">
        <v>216597</v>
      </c>
      <c r="C586">
        <v>3</v>
      </c>
      <c r="D586" t="s">
        <v>14</v>
      </c>
      <c r="E586" t="s">
        <v>88</v>
      </c>
      <c r="F586">
        <v>1669</v>
      </c>
      <c r="G586">
        <v>0.93670886075949367</v>
      </c>
      <c r="H586">
        <v>29163.942978312662</v>
      </c>
      <c r="I586">
        <v>1.3416036533904701</v>
      </c>
      <c r="J586" s="2"/>
      <c r="K586" s="2" t="s">
        <v>144</v>
      </c>
      <c r="L586" s="2">
        <f t="shared" ref="L586" si="3846">IF(L581&lt;=$L$1,1,0)</f>
        <v>1</v>
      </c>
      <c r="M586" s="2">
        <f t="shared" ref="M586" si="3847">IF(M581&lt;=$M$1,1,0)</f>
        <v>1</v>
      </c>
      <c r="N586" s="2">
        <f t="shared" ref="N586" si="3848">IF(N581&lt;=$N$1,1,0)</f>
        <v>0</v>
      </c>
      <c r="O586" s="2">
        <f t="shared" ref="O586" si="3849">IF(O581&lt;=$O$1,1,0)</f>
        <v>0</v>
      </c>
      <c r="P586" s="2"/>
      <c r="Q586" s="2"/>
      <c r="R586" s="2"/>
      <c r="S586" s="2"/>
      <c r="T586" s="2"/>
      <c r="U586" s="2"/>
      <c r="V586" s="5"/>
      <c r="W586" s="5"/>
      <c r="X586" s="5" t="s">
        <v>144</v>
      </c>
      <c r="Y586" s="5">
        <f t="shared" ref="Y586" ca="1" si="3850">IF(L581&lt;=$Y$1,1,0)</f>
        <v>0</v>
      </c>
      <c r="Z586" s="5">
        <f t="shared" ref="Z586" ca="1" si="3851">IF(M581&lt;=$Z$1,1,0)</f>
        <v>0</v>
      </c>
      <c r="AA586" s="5">
        <f t="shared" ref="AA586" ca="1" si="3852">IF(N581&lt;=$AA$1,1,0)</f>
        <v>0</v>
      </c>
      <c r="AB586" s="5">
        <f t="shared" ref="AB586" ca="1" si="3853">IF(O581&lt;=$AB$1,1,0)</f>
        <v>0</v>
      </c>
      <c r="AC586" s="5"/>
      <c r="AD586" s="5"/>
      <c r="AE586" s="5"/>
      <c r="AF586" s="5"/>
      <c r="AG586" s="5"/>
      <c r="AH586" s="5"/>
    </row>
    <row r="587" spans="1:34" ht="16">
      <c r="A587" s="1">
        <v>582</v>
      </c>
      <c r="B587">
        <v>216597</v>
      </c>
      <c r="C587">
        <v>2</v>
      </c>
      <c r="D587" t="s">
        <v>15</v>
      </c>
      <c r="E587" t="s">
        <v>88</v>
      </c>
      <c r="F587">
        <v>1660</v>
      </c>
      <c r="G587">
        <v>0.94024390243902434</v>
      </c>
      <c r="H587">
        <v>28374.39412663216</v>
      </c>
      <c r="I587">
        <v>1.1572273754298741</v>
      </c>
      <c r="J587" s="2"/>
      <c r="K587" s="2" t="s">
        <v>145</v>
      </c>
      <c r="L587" s="2">
        <f t="shared" ref="L587" si="3854">IF(L581&lt;=$L$2, 1, 0)</f>
        <v>1</v>
      </c>
      <c r="M587" s="2">
        <f t="shared" ref="M587" si="3855">IF(M581&lt;=$M$2, 1, 0)</f>
        <v>1</v>
      </c>
      <c r="N587" s="2">
        <f t="shared" ref="N587" si="3856">IF(N581&lt;=$N$2, 1, 0)</f>
        <v>0</v>
      </c>
      <c r="O587" s="2">
        <f t="shared" ref="O587" si="3857">IF(O581&lt;=$O$2, 1, 0)</f>
        <v>0</v>
      </c>
      <c r="P587" s="2"/>
      <c r="Q587" s="2" t="s">
        <v>148</v>
      </c>
      <c r="R587" s="2">
        <f t="shared" ref="R587" si="3858" xml:space="preserve"> L586+L587+L588</f>
        <v>3</v>
      </c>
      <c r="S587" s="2">
        <f t="shared" ref="S587" si="3859">M586+M587+M588</f>
        <v>3</v>
      </c>
      <c r="T587" s="2">
        <f t="shared" ref="T587" si="3860">N586+N587+N588</f>
        <v>0</v>
      </c>
      <c r="U587" s="2">
        <f t="shared" ref="U587" si="3861">O586+O587+O588</f>
        <v>0</v>
      </c>
      <c r="V587" s="5"/>
      <c r="W587" s="5"/>
      <c r="X587" s="5" t="s">
        <v>145</v>
      </c>
      <c r="Y587" s="5">
        <f t="shared" ref="Y587" ca="1" si="3862">IF(L581&lt;=$Y$2, 1, 0)</f>
        <v>0</v>
      </c>
      <c r="Z587" s="5">
        <f t="shared" ref="Z587" ca="1" si="3863">IF(M581&lt;=$Z$2, 1, 0)</f>
        <v>0</v>
      </c>
      <c r="AA587" s="5">
        <f t="shared" ref="AA587" ca="1" si="3864">IF(N581&lt;=$AA$2, 1, 0)</f>
        <v>0</v>
      </c>
      <c r="AB587" s="5">
        <f t="shared" ref="AB587" ca="1" si="3865">IF(O581&lt;=$AB$2, 1, 0)</f>
        <v>0</v>
      </c>
      <c r="AC587" s="5"/>
      <c r="AD587" s="5" t="s">
        <v>148</v>
      </c>
      <c r="AE587" s="5">
        <f t="shared" ref="AE587" ca="1" si="3866" xml:space="preserve"> Y586+Y587+Y588</f>
        <v>0</v>
      </c>
      <c r="AF587" s="5">
        <f t="shared" ref="AF587" ca="1" si="3867">Z586+Z587+Z588</f>
        <v>0</v>
      </c>
      <c r="AG587" s="5">
        <f t="shared" ref="AG587" ca="1" si="3868">AA586+AA587+AA588</f>
        <v>0</v>
      </c>
      <c r="AH587" s="5">
        <f t="shared" ref="AH587" ca="1" si="3869">AB586+AB587+AB588</f>
        <v>0</v>
      </c>
    </row>
    <row r="588" spans="1:34" ht="16">
      <c r="A588" s="1">
        <v>583</v>
      </c>
      <c r="B588">
        <v>216597</v>
      </c>
      <c r="C588">
        <v>1</v>
      </c>
      <c r="D588" t="s">
        <v>16</v>
      </c>
      <c r="E588" t="s">
        <v>88</v>
      </c>
      <c r="F588">
        <v>1643</v>
      </c>
      <c r="G588">
        <v>0.94343065693430661</v>
      </c>
      <c r="H588">
        <v>26300.499375129781</v>
      </c>
      <c r="I588">
        <v>0.98896764610011056</v>
      </c>
      <c r="J588" s="2"/>
      <c r="K588" s="2" t="s">
        <v>146</v>
      </c>
      <c r="L588" s="2">
        <f t="shared" ref="L588" si="3870">IF(L585&lt;=$L$1, 1,0)</f>
        <v>1</v>
      </c>
      <c r="M588" s="2">
        <f t="shared" ref="M588" si="3871">IF(M585&lt;=$M$1, 1,0)</f>
        <v>1</v>
      </c>
      <c r="N588" s="2">
        <f t="shared" ref="N588" si="3872">IF(N585&lt;=$N$1, 1,0)</f>
        <v>0</v>
      </c>
      <c r="O588" s="2">
        <f t="shared" ref="O588" si="3873">IF(O585&lt;=$O$1, 1,0)</f>
        <v>0</v>
      </c>
      <c r="P588" s="2"/>
      <c r="Q588" s="2" t="s">
        <v>147</v>
      </c>
      <c r="R588" s="2"/>
      <c r="S588" s="2"/>
      <c r="T588" s="2"/>
      <c r="U588" s="2">
        <f t="shared" ref="U588" si="3874">R587+S587+T587+U587</f>
        <v>6</v>
      </c>
      <c r="V588" s="5"/>
      <c r="W588" s="5"/>
      <c r="X588" s="5" t="s">
        <v>146</v>
      </c>
      <c r="Y588" s="5">
        <f t="shared" ref="Y588" ca="1" si="3875">IF(L585&lt;=$Y$1, 1,0)</f>
        <v>0</v>
      </c>
      <c r="Z588" s="5">
        <f t="shared" ref="Z588" ca="1" si="3876">IF(M585&lt;=$Z$1, 1,0)</f>
        <v>0</v>
      </c>
      <c r="AA588" s="5">
        <f t="shared" ref="AA588" ca="1" si="3877">IF(N585&lt;=$AA$1, 1,0)</f>
        <v>0</v>
      </c>
      <c r="AB588" s="5">
        <f t="shared" ref="AB588" ca="1" si="3878">IF(O585&lt;=$AB$1, 1,0)</f>
        <v>0</v>
      </c>
      <c r="AC588" s="5"/>
      <c r="AD588" s="5" t="s">
        <v>147</v>
      </c>
      <c r="AE588" s="5"/>
      <c r="AF588" s="5"/>
      <c r="AG588" s="5"/>
      <c r="AH588" s="5">
        <f t="shared" ref="AH588" ca="1" si="3879">AE587+AF587+AG587+AH587</f>
        <v>0</v>
      </c>
    </row>
    <row r="589" spans="1:34" ht="16">
      <c r="A589" s="1">
        <v>584</v>
      </c>
      <c r="B589">
        <v>216667</v>
      </c>
      <c r="C589">
        <v>8</v>
      </c>
      <c r="D589" t="s">
        <v>8</v>
      </c>
      <c r="E589" t="s">
        <v>89</v>
      </c>
      <c r="F589">
        <v>291</v>
      </c>
      <c r="G589">
        <v>0.8262108262108262</v>
      </c>
      <c r="H589">
        <v>16906.794864211399</v>
      </c>
      <c r="I589">
        <v>2.400825695148284</v>
      </c>
      <c r="J589" s="2"/>
      <c r="K589" s="2" t="s">
        <v>97</v>
      </c>
      <c r="L589" s="3">
        <f t="shared" ref="L589" si="3880" xml:space="preserve"> (F589 - F596) / F596</f>
        <v>-0.22606382978723405</v>
      </c>
      <c r="M589" s="3">
        <f t="shared" ref="M589" si="3881" xml:space="preserve"> (G589 - G596) / G596</f>
        <v>-3.9140506430226556E-3</v>
      </c>
      <c r="N589" s="3">
        <f t="shared" ref="N589" si="3882" xml:space="preserve"> (H589 - H596) / H596</f>
        <v>-2.5994181451560336E-2</v>
      </c>
      <c r="O589" s="3">
        <f t="shared" ref="O589" si="3883" xml:space="preserve"> (I589 - I596) / I596</f>
        <v>0.24347269188610565</v>
      </c>
      <c r="P589" s="2"/>
      <c r="Q589" s="2"/>
      <c r="R589" s="2"/>
      <c r="S589" s="2"/>
      <c r="T589" s="2"/>
      <c r="U589" s="2"/>
      <c r="V589" s="5"/>
      <c r="W589" s="5"/>
      <c r="X589" s="5"/>
      <c r="Y589" s="6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6">
      <c r="A590" s="1">
        <v>585</v>
      </c>
      <c r="B590">
        <v>216667</v>
      </c>
      <c r="C590">
        <v>7</v>
      </c>
      <c r="D590" t="s">
        <v>10</v>
      </c>
      <c r="E590" t="s">
        <v>89</v>
      </c>
      <c r="F590">
        <v>351</v>
      </c>
      <c r="G590">
        <v>0.81415929203539827</v>
      </c>
      <c r="H590">
        <v>15411.650549923001</v>
      </c>
      <c r="I590">
        <v>2.4905504530886962</v>
      </c>
      <c r="J590" s="2"/>
      <c r="K590" s="2" t="s">
        <v>96</v>
      </c>
      <c r="L590" s="2">
        <f t="shared" ref="L590" si="3884" xml:space="preserve"> SLOPE(F589:F596, $C589:$C596)</f>
        <v>-7.2619047619047619</v>
      </c>
      <c r="M590" s="2">
        <f t="shared" ref="M590" si="3885" xml:space="preserve"> SLOPE(G589:G596, $C589:$C596)</f>
        <v>-1.6591769203933148E-3</v>
      </c>
      <c r="N590" s="2">
        <f t="shared" ref="N590" si="3886" xml:space="preserve"> SLOPE(H589:H596, $C589:$C596)</f>
        <v>-37.879697842310982</v>
      </c>
      <c r="O590" s="2">
        <f t="shared" ref="O590" si="3887" xml:space="preserve"> SLOPE(I589:I596, $C589:$C596)</f>
        <v>4.8791841903780518E-2</v>
      </c>
      <c r="P590" s="2"/>
      <c r="Q590" s="2"/>
      <c r="R590" s="2"/>
      <c r="S590" s="2"/>
      <c r="T590" s="2"/>
      <c r="U590" s="2"/>
      <c r="V590" s="5"/>
      <c r="W590" s="5"/>
      <c r="X590" s="5"/>
      <c r="Y590" s="6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6">
      <c r="A591" s="1">
        <v>586</v>
      </c>
      <c r="B591">
        <v>216667</v>
      </c>
      <c r="C591">
        <v>6</v>
      </c>
      <c r="D591" t="s">
        <v>11</v>
      </c>
      <c r="E591" t="s">
        <v>89</v>
      </c>
      <c r="F591">
        <v>339</v>
      </c>
      <c r="G591">
        <v>0.87179487179487181</v>
      </c>
      <c r="H591">
        <v>18136.693021325889</v>
      </c>
      <c r="I591">
        <v>2.440191296694592</v>
      </c>
      <c r="J591" s="2"/>
      <c r="K591" s="2" t="s">
        <v>98</v>
      </c>
      <c r="L591" s="2">
        <f t="shared" ref="L591" si="3888" xml:space="preserve"> INTERCEPT(F589:F596,$C589:$C596)</f>
        <v>395.17857142857144</v>
      </c>
      <c r="M591" s="2">
        <f t="shared" ref="M591" si="3889" xml:space="preserve"> INTERCEPT(G589:G596,$C589:$C596)</f>
        <v>0.84528744148513346</v>
      </c>
      <c r="N591" s="2">
        <f t="shared" ref="N591" si="3890" xml:space="preserve"> INTERCEPT(H589:H596,$C589:$C596)</f>
        <v>17061.817286852918</v>
      </c>
      <c r="O591" s="2">
        <f t="shared" ref="O591" si="3891" xml:space="preserve"> INTERCEPT(I589:I596,$C589:$C596)</f>
        <v>2.1488503356378548</v>
      </c>
      <c r="P591" s="2"/>
      <c r="Q591" s="2"/>
      <c r="R591" s="2"/>
      <c r="S591" s="2"/>
      <c r="T591" s="2"/>
      <c r="U591" s="2"/>
      <c r="V591" s="5"/>
      <c r="W591" s="5"/>
      <c r="X591" s="5"/>
      <c r="Y591" s="6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6">
      <c r="A592" s="1">
        <v>587</v>
      </c>
      <c r="B592">
        <v>216667</v>
      </c>
      <c r="C592">
        <v>5</v>
      </c>
      <c r="D592" t="s">
        <v>12</v>
      </c>
      <c r="E592" t="s">
        <v>89</v>
      </c>
      <c r="F592">
        <v>429</v>
      </c>
      <c r="G592">
        <v>0.85604113110539848</v>
      </c>
      <c r="H592">
        <v>17547.636511429271</v>
      </c>
      <c r="I592">
        <v>2.3791510287780491</v>
      </c>
      <c r="J592" s="2"/>
      <c r="K592" s="2" t="s">
        <v>137</v>
      </c>
      <c r="L592" s="2">
        <f t="shared" ref="L592" si="3892" xml:space="preserve"> L591 + (11*L590)</f>
        <v>315.29761904761904</v>
      </c>
      <c r="M592" s="2">
        <f t="shared" ref="M592" si="3893" xml:space="preserve"> M591 + (11*M590)</f>
        <v>0.82703649536080703</v>
      </c>
      <c r="N592" s="2">
        <f t="shared" ref="N592" si="3894" xml:space="preserve"> N591 + (11*N590)</f>
        <v>16645.140610587496</v>
      </c>
      <c r="O592" s="2">
        <f t="shared" ref="O592" si="3895" xml:space="preserve"> O591 + (11*O590)</f>
        <v>2.6855605965794407</v>
      </c>
      <c r="P592" s="2"/>
      <c r="Q592" s="2"/>
      <c r="R592" s="2"/>
      <c r="S592" s="2"/>
      <c r="T592" s="2"/>
      <c r="U592" s="2"/>
      <c r="V592" s="5"/>
      <c r="W592" s="5"/>
      <c r="X592" s="5"/>
      <c r="Y592" s="6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6">
      <c r="A593" s="1">
        <v>588</v>
      </c>
      <c r="B593">
        <v>216667</v>
      </c>
      <c r="C593">
        <v>4</v>
      </c>
      <c r="D593" t="s">
        <v>13</v>
      </c>
      <c r="E593" t="s">
        <v>89</v>
      </c>
      <c r="F593">
        <v>389</v>
      </c>
      <c r="G593">
        <v>0.78696741854636587</v>
      </c>
      <c r="H593">
        <v>16641.023779698851</v>
      </c>
      <c r="I593">
        <v>2.533807257696771</v>
      </c>
      <c r="J593" s="2"/>
      <c r="K593" s="2" t="s">
        <v>99</v>
      </c>
      <c r="L593" s="2">
        <f t="shared" ref="L593" si="3896" xml:space="preserve"> (L592 - F596) / F596</f>
        <v>-0.16144250253292811</v>
      </c>
      <c r="M593" s="2">
        <f t="shared" ref="M593" si="3897" xml:space="preserve"> (M592 - G596) / G596</f>
        <v>-2.9186177425784723E-3</v>
      </c>
      <c r="N593" s="2">
        <f t="shared" ref="N593" si="3898" xml:space="preserve"> (N592 - H596) / H596</f>
        <v>-4.106816605505887E-2</v>
      </c>
      <c r="O593" s="2">
        <f t="shared" ref="O593" si="3899" xml:space="preserve"> (O592 - I596) / I596</f>
        <v>0.39094698586422688</v>
      </c>
      <c r="P593" s="2"/>
      <c r="Q593" s="2"/>
      <c r="R593" s="2"/>
      <c r="S593" s="2"/>
      <c r="T593" s="2"/>
      <c r="U593" s="2"/>
      <c r="V593" s="5"/>
      <c r="W593" s="5"/>
      <c r="X593" s="5"/>
      <c r="Y593" s="6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6">
      <c r="A594" s="1">
        <v>589</v>
      </c>
      <c r="B594">
        <v>216667</v>
      </c>
      <c r="C594">
        <v>3</v>
      </c>
      <c r="D594" t="s">
        <v>14</v>
      </c>
      <c r="E594" t="s">
        <v>89</v>
      </c>
      <c r="F594">
        <v>399</v>
      </c>
      <c r="G594">
        <v>0.85889570552147243</v>
      </c>
      <c r="H594">
        <v>16623.476423643999</v>
      </c>
      <c r="I594">
        <v>2.5247332167939169</v>
      </c>
      <c r="J594" s="2"/>
      <c r="K594" s="2" t="s">
        <v>144</v>
      </c>
      <c r="L594" s="2">
        <f t="shared" ref="L594" si="3900">IF(L589&lt;=$L$1,1,0)</f>
        <v>1</v>
      </c>
      <c r="M594" s="2">
        <f t="shared" ref="M594" si="3901">IF(M589&lt;=$M$1,1,0)</f>
        <v>1</v>
      </c>
      <c r="N594" s="2">
        <f t="shared" ref="N594" si="3902">IF(N589&lt;=$N$1,1,0)</f>
        <v>0</v>
      </c>
      <c r="O594" s="2">
        <f t="shared" ref="O594" si="3903">IF(O589&lt;=$O$1,1,0)</f>
        <v>0</v>
      </c>
      <c r="P594" s="2"/>
      <c r="Q594" s="2"/>
      <c r="R594" s="2"/>
      <c r="S594" s="2"/>
      <c r="T594" s="2"/>
      <c r="U594" s="2"/>
      <c r="V594" s="5"/>
      <c r="W594" s="5"/>
      <c r="X594" s="5" t="s">
        <v>144</v>
      </c>
      <c r="Y594" s="5">
        <f t="shared" ref="Y594" ca="1" si="3904">IF(L589&lt;=$Y$1,1,0)</f>
        <v>1</v>
      </c>
      <c r="Z594" s="5">
        <f t="shared" ref="Z594" ca="1" si="3905">IF(M589&lt;=$Z$1,1,0)</f>
        <v>0</v>
      </c>
      <c r="AA594" s="5">
        <f t="shared" ref="AA594" ca="1" si="3906">IF(N589&lt;=$AA$1,1,0)</f>
        <v>1</v>
      </c>
      <c r="AB594" s="5">
        <f t="shared" ref="AB594" ca="1" si="3907">IF(O589&lt;=$AB$1,1,0)</f>
        <v>0</v>
      </c>
      <c r="AC594" s="5"/>
      <c r="AD594" s="5"/>
      <c r="AE594" s="5"/>
      <c r="AF594" s="5"/>
      <c r="AG594" s="5"/>
      <c r="AH594" s="5"/>
    </row>
    <row r="595" spans="1:34" ht="16">
      <c r="A595" s="1">
        <v>590</v>
      </c>
      <c r="B595">
        <v>216667</v>
      </c>
      <c r="C595">
        <v>2</v>
      </c>
      <c r="D595" t="s">
        <v>15</v>
      </c>
      <c r="E595" t="s">
        <v>89</v>
      </c>
      <c r="F595">
        <v>326</v>
      </c>
      <c r="G595">
        <v>0.85904255319148937</v>
      </c>
      <c r="H595">
        <v>16505.592106624579</v>
      </c>
      <c r="I595">
        <v>2.2473074478615969</v>
      </c>
      <c r="J595" s="2"/>
      <c r="K595" s="2" t="s">
        <v>145</v>
      </c>
      <c r="L595" s="2">
        <f t="shared" ref="L595" si="3908">IF(L589&lt;=$L$2, 1, 0)</f>
        <v>1</v>
      </c>
      <c r="M595" s="2">
        <f t="shared" ref="M595" si="3909">IF(M589&lt;=$M$2, 1, 0)</f>
        <v>1</v>
      </c>
      <c r="N595" s="2">
        <f t="shared" ref="N595" si="3910">IF(N589&lt;=$N$2, 1, 0)</f>
        <v>0</v>
      </c>
      <c r="O595" s="2">
        <f t="shared" ref="O595" si="3911">IF(O589&lt;=$O$2, 1, 0)</f>
        <v>0</v>
      </c>
      <c r="P595" s="2"/>
      <c r="Q595" s="2" t="s">
        <v>148</v>
      </c>
      <c r="R595" s="2">
        <f t="shared" ref="R595" si="3912" xml:space="preserve"> L594+L595+L596</f>
        <v>3</v>
      </c>
      <c r="S595" s="2">
        <f t="shared" ref="S595" si="3913">M594+M595+M596</f>
        <v>3</v>
      </c>
      <c r="T595" s="2">
        <f t="shared" ref="T595" si="3914">N594+N595+N596</f>
        <v>0</v>
      </c>
      <c r="U595" s="2">
        <f t="shared" ref="U595" si="3915">O594+O595+O596</f>
        <v>0</v>
      </c>
      <c r="V595" s="5"/>
      <c r="W595" s="5"/>
      <c r="X595" s="5" t="s">
        <v>145</v>
      </c>
      <c r="Y595" s="5">
        <f t="shared" ref="Y595" ca="1" si="3916">IF(L589&lt;=$Y$2, 1, 0)</f>
        <v>0</v>
      </c>
      <c r="Z595" s="5">
        <f t="shared" ref="Z595" ca="1" si="3917">IF(M589&lt;=$Z$2, 1, 0)</f>
        <v>0</v>
      </c>
      <c r="AA595" s="5">
        <f t="shared" ref="AA595" ca="1" si="3918">IF(N589&lt;=$AA$2, 1, 0)</f>
        <v>0</v>
      </c>
      <c r="AB595" s="5">
        <f t="shared" ref="AB595" ca="1" si="3919">IF(O589&lt;=$AB$2, 1, 0)</f>
        <v>0</v>
      </c>
      <c r="AC595" s="5"/>
      <c r="AD595" s="5" t="s">
        <v>148</v>
      </c>
      <c r="AE595" s="5">
        <f t="shared" ref="AE595" ca="1" si="3920" xml:space="preserve"> Y594+Y595+Y596</f>
        <v>1</v>
      </c>
      <c r="AF595" s="5">
        <f t="shared" ref="AF595" ca="1" si="3921">Z594+Z595+Z596</f>
        <v>0</v>
      </c>
      <c r="AG595" s="5">
        <f t="shared" ref="AG595" ca="1" si="3922">AA594+AA595+AA596</f>
        <v>2</v>
      </c>
      <c r="AH595" s="5">
        <f t="shared" ref="AH595" ca="1" si="3923">AB594+AB595+AB596</f>
        <v>0</v>
      </c>
    </row>
    <row r="596" spans="1:34" ht="16">
      <c r="A596" s="1">
        <v>591</v>
      </c>
      <c r="B596">
        <v>216667</v>
      </c>
      <c r="C596">
        <v>1</v>
      </c>
      <c r="D596" t="s">
        <v>16</v>
      </c>
      <c r="E596" t="s">
        <v>89</v>
      </c>
      <c r="F596">
        <v>376</v>
      </c>
      <c r="G596">
        <v>0.8294573643410853</v>
      </c>
      <c r="H596">
        <v>17358.001915643159</v>
      </c>
      <c r="I596">
        <v>1.930742597577032</v>
      </c>
      <c r="J596" s="2"/>
      <c r="K596" s="2" t="s">
        <v>146</v>
      </c>
      <c r="L596" s="2">
        <f t="shared" ref="L596" si="3924">IF(L593&lt;=$L$1, 1,0)</f>
        <v>1</v>
      </c>
      <c r="M596" s="2">
        <f t="shared" ref="M596" si="3925">IF(M593&lt;=$M$1, 1,0)</f>
        <v>1</v>
      </c>
      <c r="N596" s="2">
        <f t="shared" ref="N596" si="3926">IF(N593&lt;=$N$1, 1,0)</f>
        <v>0</v>
      </c>
      <c r="O596" s="2">
        <f t="shared" ref="O596" si="3927">IF(O593&lt;=$O$1, 1,0)</f>
        <v>0</v>
      </c>
      <c r="P596" s="2"/>
      <c r="Q596" s="2" t="s">
        <v>147</v>
      </c>
      <c r="R596" s="2"/>
      <c r="S596" s="2"/>
      <c r="T596" s="2"/>
      <c r="U596" s="2">
        <f t="shared" ref="U596" si="3928">R595+S595+T595+U595</f>
        <v>6</v>
      </c>
      <c r="V596" s="5"/>
      <c r="W596" s="5"/>
      <c r="X596" s="5" t="s">
        <v>146</v>
      </c>
      <c r="Y596" s="5">
        <f t="shared" ref="Y596" ca="1" si="3929">IF(L593&lt;=$Y$1, 1,0)</f>
        <v>0</v>
      </c>
      <c r="Z596" s="5">
        <f t="shared" ref="Z596" ca="1" si="3930">IF(M593&lt;=$Z$1, 1,0)</f>
        <v>0</v>
      </c>
      <c r="AA596" s="5">
        <f t="shared" ref="AA596" ca="1" si="3931">IF(N593&lt;=$AA$1, 1,0)</f>
        <v>1</v>
      </c>
      <c r="AB596" s="5">
        <f t="shared" ref="AB596" ca="1" si="3932">IF(O593&lt;=$AB$1, 1,0)</f>
        <v>0</v>
      </c>
      <c r="AC596" s="5"/>
      <c r="AD596" s="5" t="s">
        <v>147</v>
      </c>
      <c r="AE596" s="5"/>
      <c r="AF596" s="5"/>
      <c r="AG596" s="5"/>
      <c r="AH596" s="5">
        <f t="shared" ref="AH596" ca="1" si="3933">AE595+AF595+AG595+AH595</f>
        <v>3</v>
      </c>
    </row>
    <row r="597" spans="1:34" ht="16">
      <c r="A597" s="1">
        <v>592</v>
      </c>
      <c r="B597">
        <v>216694</v>
      </c>
      <c r="C597">
        <v>8</v>
      </c>
      <c r="D597" t="s">
        <v>8</v>
      </c>
      <c r="E597" t="s">
        <v>90</v>
      </c>
      <c r="F597">
        <v>355</v>
      </c>
      <c r="G597">
        <v>0.75076923076923074</v>
      </c>
      <c r="H597">
        <v>11719.107353925219</v>
      </c>
      <c r="I597">
        <v>1.1218260820297989</v>
      </c>
      <c r="J597" s="2"/>
      <c r="K597" s="2" t="s">
        <v>97</v>
      </c>
      <c r="L597" s="3">
        <f t="shared" ref="L597" si="3934" xml:space="preserve"> (F597 - F604) / F604</f>
        <v>8.5227272727272721E-3</v>
      </c>
      <c r="M597" s="3">
        <f t="shared" ref="M597" si="3935" xml:space="preserve"> (G597 - G604) / G604</f>
        <v>-9.0325625294950432E-2</v>
      </c>
      <c r="N597" s="3">
        <f t="shared" ref="N597" si="3936" xml:space="preserve"> (H597 - H604) / H604</f>
        <v>0.14416631930111126</v>
      </c>
      <c r="O597" s="3">
        <f t="shared" ref="O597" si="3937" xml:space="preserve"> (I597 - I604) / I604</f>
        <v>-7.588547795424691E-2</v>
      </c>
      <c r="P597" s="2"/>
      <c r="Q597" s="2"/>
      <c r="R597" s="2"/>
      <c r="S597" s="2"/>
      <c r="T597" s="2"/>
      <c r="U597" s="2"/>
      <c r="V597" s="5"/>
      <c r="W597" s="5"/>
      <c r="X597" s="5"/>
      <c r="Y597" s="6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6">
      <c r="A598" s="1">
        <v>593</v>
      </c>
      <c r="B598">
        <v>216694</v>
      </c>
      <c r="C598">
        <v>7</v>
      </c>
      <c r="D598" t="s">
        <v>10</v>
      </c>
      <c r="E598" t="s">
        <v>90</v>
      </c>
      <c r="F598">
        <v>326</v>
      </c>
      <c r="G598">
        <v>0.78227848101265818</v>
      </c>
      <c r="H598">
        <v>12385.29145828565</v>
      </c>
      <c r="I598">
        <v>1.20850360809256</v>
      </c>
      <c r="J598" s="2"/>
      <c r="K598" s="2" t="s">
        <v>96</v>
      </c>
      <c r="L598" s="2">
        <f t="shared" ref="L598" si="3938" xml:space="preserve"> SLOPE(F597:F604, $C597:$C604)</f>
        <v>-1.7142857142857142</v>
      </c>
      <c r="M598" s="2">
        <f t="shared" ref="M598" si="3939" xml:space="preserve"> SLOPE(G597:G604, $C597:$C604)</f>
        <v>-1.0835016912063702E-2</v>
      </c>
      <c r="N598" s="2">
        <f t="shared" ref="N598" si="3940" xml:space="preserve"> SLOPE(H597:H604, $C597:$C604)</f>
        <v>308.70928291647795</v>
      </c>
      <c r="O598" s="2">
        <f t="shared" ref="O598" si="3941" xml:space="preserve"> SLOPE(I597:I604, $C597:$C604)</f>
        <v>-2.5729929478960196E-2</v>
      </c>
      <c r="P598" s="2"/>
      <c r="Q598" s="2"/>
      <c r="R598" s="2"/>
      <c r="S598" s="2"/>
      <c r="T598" s="2"/>
      <c r="U598" s="2"/>
      <c r="V598" s="5"/>
      <c r="W598" s="5"/>
      <c r="X598" s="5"/>
      <c r="Y598" s="6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6">
      <c r="A599" s="1">
        <v>594</v>
      </c>
      <c r="B599">
        <v>216694</v>
      </c>
      <c r="C599">
        <v>6</v>
      </c>
      <c r="D599" t="s">
        <v>11</v>
      </c>
      <c r="E599" t="s">
        <v>90</v>
      </c>
      <c r="F599">
        <v>400</v>
      </c>
      <c r="G599">
        <v>0.75879396984924619</v>
      </c>
      <c r="H599">
        <v>11511.137782045131</v>
      </c>
      <c r="I599">
        <v>1.1435633722302301</v>
      </c>
      <c r="J599" s="2"/>
      <c r="K599" s="2" t="s">
        <v>98</v>
      </c>
      <c r="L599" s="2">
        <f t="shared" ref="L599" si="3942" xml:space="preserve"> INTERCEPT(F597:F604,$C597:$C604)</f>
        <v>374.21428571428572</v>
      </c>
      <c r="M599" s="2">
        <f t="shared" ref="M599" si="3943" xml:space="preserve"> INTERCEPT(G597:G604,$C597:$C604)</f>
        <v>0.83719252077548634</v>
      </c>
      <c r="N599" s="2">
        <f t="shared" ref="N599" si="3944" xml:space="preserve"> INTERCEPT(H597:H604,$C597:$C604)</f>
        <v>9608.0564322008195</v>
      </c>
      <c r="O599" s="2">
        <f t="shared" ref="O599" si="3945" xml:space="preserve"> INTERCEPT(I597:I604,$C597:$C604)</f>
        <v>1.3310948482661817</v>
      </c>
      <c r="P599" s="2"/>
      <c r="Q599" s="2"/>
      <c r="R599" s="2"/>
      <c r="S599" s="2"/>
      <c r="T599" s="2"/>
      <c r="U599" s="2"/>
      <c r="V599" s="5"/>
      <c r="W599" s="5"/>
      <c r="X599" s="5"/>
      <c r="Y599" s="6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6">
      <c r="A600" s="1">
        <v>595</v>
      </c>
      <c r="B600">
        <v>216694</v>
      </c>
      <c r="C600">
        <v>5</v>
      </c>
      <c r="D600" t="s">
        <v>12</v>
      </c>
      <c r="E600" t="s">
        <v>90</v>
      </c>
      <c r="F600">
        <v>401</v>
      </c>
      <c r="G600">
        <v>0.75492957746478873</v>
      </c>
      <c r="H600">
        <v>11414.238672458399</v>
      </c>
      <c r="I600">
        <v>1.0213099855771239</v>
      </c>
      <c r="J600" s="2"/>
      <c r="K600" s="2" t="s">
        <v>137</v>
      </c>
      <c r="L600" s="2">
        <f t="shared" ref="L600" si="3946" xml:space="preserve"> L599 + (11*L598)</f>
        <v>355.35714285714289</v>
      </c>
      <c r="M600" s="2">
        <f t="shared" ref="M600" si="3947" xml:space="preserve"> M599 + (11*M598)</f>
        <v>0.71800733474278566</v>
      </c>
      <c r="N600" s="2">
        <f t="shared" ref="N600" si="3948" xml:space="preserve"> N599 + (11*N598)</f>
        <v>13003.858544282077</v>
      </c>
      <c r="O600" s="2">
        <f t="shared" ref="O600" si="3949" xml:space="preserve"> O599 + (11*O598)</f>
        <v>1.0480656239976196</v>
      </c>
      <c r="P600" s="2"/>
      <c r="Q600" s="2"/>
      <c r="R600" s="2"/>
      <c r="S600" s="2"/>
      <c r="T600" s="2"/>
      <c r="U600" s="2"/>
      <c r="V600" s="5"/>
      <c r="W600" s="5"/>
      <c r="X600" s="5"/>
      <c r="Y600" s="6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6">
      <c r="A601" s="1">
        <v>596</v>
      </c>
      <c r="B601">
        <v>216694</v>
      </c>
      <c r="C601">
        <v>4</v>
      </c>
      <c r="D601" t="s">
        <v>13</v>
      </c>
      <c r="E601" t="s">
        <v>90</v>
      </c>
      <c r="F601">
        <v>356</v>
      </c>
      <c r="G601">
        <v>0.80239520958083832</v>
      </c>
      <c r="H601">
        <v>10057.89808388279</v>
      </c>
      <c r="I601">
        <v>1.3149848130466211</v>
      </c>
      <c r="J601" s="2"/>
      <c r="K601" s="2" t="s">
        <v>99</v>
      </c>
      <c r="L601" s="2">
        <f t="shared" ref="L601" si="3950" xml:space="preserve"> (L600 - F604) / F604</f>
        <v>9.537337662337754E-3</v>
      </c>
      <c r="M601" s="2">
        <f t="shared" ref="M601" si="3951" xml:space="preserve"> (M600 - G604) / G604</f>
        <v>-0.13002178765828112</v>
      </c>
      <c r="N601" s="2">
        <f t="shared" ref="N601" si="3952" xml:space="preserve"> (N600 - H604) / H604</f>
        <v>0.2695998524443991</v>
      </c>
      <c r="O601" s="2">
        <f t="shared" ref="O601" si="3953" xml:space="preserve"> (O600 - I604) / I604</f>
        <v>-0.13664633163038084</v>
      </c>
      <c r="P601" s="2"/>
      <c r="Q601" s="2"/>
      <c r="R601" s="2"/>
      <c r="S601" s="2"/>
      <c r="T601" s="2"/>
      <c r="U601" s="2"/>
      <c r="V601" s="5"/>
      <c r="W601" s="5"/>
      <c r="X601" s="5"/>
      <c r="Y601" s="6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6">
      <c r="A602" s="1">
        <v>597</v>
      </c>
      <c r="B602">
        <v>216694</v>
      </c>
      <c r="C602">
        <v>3</v>
      </c>
      <c r="D602" t="s">
        <v>14</v>
      </c>
      <c r="E602" t="s">
        <v>90</v>
      </c>
      <c r="F602">
        <v>335</v>
      </c>
      <c r="G602">
        <v>0.81818181818181823</v>
      </c>
      <c r="H602">
        <v>10509.07512680455</v>
      </c>
      <c r="I602">
        <v>1.3978657025407759</v>
      </c>
      <c r="J602" s="2"/>
      <c r="K602" s="2" t="s">
        <v>144</v>
      </c>
      <c r="L602" s="2">
        <f t="shared" ref="L602" si="3954">IF(L597&lt;=$L$1,1,0)</f>
        <v>1</v>
      </c>
      <c r="M602" s="2">
        <f t="shared" ref="M602" si="3955">IF(M597&lt;=$M$1,1,0)</f>
        <v>1</v>
      </c>
      <c r="N602" s="2">
        <f t="shared" ref="N602" si="3956">IF(N597&lt;=$N$1,1,0)</f>
        <v>0</v>
      </c>
      <c r="O602" s="2">
        <f t="shared" ref="O602" si="3957">IF(O597&lt;=$O$1,1,0)</f>
        <v>1</v>
      </c>
      <c r="P602" s="2"/>
      <c r="Q602" s="2"/>
      <c r="R602" s="2"/>
      <c r="S602" s="2"/>
      <c r="T602" s="2"/>
      <c r="U602" s="2"/>
      <c r="V602" s="5"/>
      <c r="W602" s="5"/>
      <c r="X602" s="5" t="s">
        <v>144</v>
      </c>
      <c r="Y602" s="5">
        <f t="shared" ref="Y602" ca="1" si="3958">IF(L597&lt;=$Y$1,1,0)</f>
        <v>0</v>
      </c>
      <c r="Z602" s="5">
        <f t="shared" ref="Z602" ca="1" si="3959">IF(M597&lt;=$Z$1,1,0)</f>
        <v>1</v>
      </c>
      <c r="AA602" s="5">
        <f t="shared" ref="AA602" ca="1" si="3960">IF(N597&lt;=$AA$1,1,0)</f>
        <v>0</v>
      </c>
      <c r="AB602" s="5">
        <f t="shared" ref="AB602" ca="1" si="3961">IF(O597&lt;=$AB$1,1,0)</f>
        <v>1</v>
      </c>
      <c r="AC602" s="5"/>
      <c r="AD602" s="5"/>
      <c r="AE602" s="5"/>
      <c r="AF602" s="5"/>
      <c r="AG602" s="5"/>
      <c r="AH602" s="5"/>
    </row>
    <row r="603" spans="1:34" ht="16">
      <c r="A603" s="1">
        <v>598</v>
      </c>
      <c r="B603">
        <v>216694</v>
      </c>
      <c r="C603">
        <v>2</v>
      </c>
      <c r="D603" t="s">
        <v>15</v>
      </c>
      <c r="E603" t="s">
        <v>90</v>
      </c>
      <c r="F603">
        <v>407</v>
      </c>
      <c r="G603">
        <v>0.81481481481481477</v>
      </c>
      <c r="H603">
        <v>10138.75129908411</v>
      </c>
      <c r="I603">
        <v>1.3004807285427591</v>
      </c>
      <c r="J603" s="2"/>
      <c r="K603" s="2" t="s">
        <v>145</v>
      </c>
      <c r="L603" s="2">
        <f t="shared" ref="L603" si="3962">IF(L597&lt;=$L$2, 1, 0)</f>
        <v>1</v>
      </c>
      <c r="M603" s="2">
        <f t="shared" ref="M603" si="3963">IF(M597&lt;=$M$2, 1, 0)</f>
        <v>1</v>
      </c>
      <c r="N603" s="2">
        <f t="shared" ref="N603" si="3964">IF(N597&lt;=$N$2, 1, 0)</f>
        <v>0</v>
      </c>
      <c r="O603" s="2">
        <f t="shared" ref="O603" si="3965">IF(O597&lt;=$O$2, 1, 0)</f>
        <v>0</v>
      </c>
      <c r="P603" s="2"/>
      <c r="Q603" s="2" t="s">
        <v>148</v>
      </c>
      <c r="R603" s="2">
        <f t="shared" ref="R603" si="3966" xml:space="preserve"> L602+L603+L604</f>
        <v>3</v>
      </c>
      <c r="S603" s="2">
        <f t="shared" ref="S603" si="3967">M602+M603+M604</f>
        <v>3</v>
      </c>
      <c r="T603" s="2">
        <f t="shared" ref="T603" si="3968">N602+N603+N604</f>
        <v>0</v>
      </c>
      <c r="U603" s="2">
        <f t="shared" ref="U603" si="3969">O602+O603+O604</f>
        <v>2</v>
      </c>
      <c r="V603" s="5"/>
      <c r="W603" s="5"/>
      <c r="X603" s="5" t="s">
        <v>145</v>
      </c>
      <c r="Y603" s="5">
        <f t="shared" ref="Y603" ca="1" si="3970">IF(L597&lt;=$Y$2, 1, 0)</f>
        <v>0</v>
      </c>
      <c r="Z603" s="5">
        <f t="shared" ref="Z603" ca="1" si="3971">IF(M597&lt;=$Z$2, 1, 0)</f>
        <v>1</v>
      </c>
      <c r="AA603" s="5">
        <f t="shared" ref="AA603" ca="1" si="3972">IF(N597&lt;=$AA$2, 1, 0)</f>
        <v>0</v>
      </c>
      <c r="AB603" s="5">
        <f t="shared" ref="AB603" ca="1" si="3973">IF(O597&lt;=$AB$2, 1, 0)</f>
        <v>1</v>
      </c>
      <c r="AC603" s="5"/>
      <c r="AD603" s="5" t="s">
        <v>148</v>
      </c>
      <c r="AE603" s="5">
        <f t="shared" ref="AE603" ca="1" si="3974" xml:space="preserve"> Y602+Y603+Y604</f>
        <v>0</v>
      </c>
      <c r="AF603" s="5">
        <f t="shared" ref="AF603" ca="1" si="3975">Z602+Z603+Z604</f>
        <v>3</v>
      </c>
      <c r="AG603" s="5">
        <f t="shared" ref="AG603" ca="1" si="3976">AA602+AA603+AA604</f>
        <v>0</v>
      </c>
      <c r="AH603" s="5">
        <f t="shared" ref="AH603" ca="1" si="3977">AB602+AB603+AB604</f>
        <v>3</v>
      </c>
    </row>
    <row r="604" spans="1:34" ht="16">
      <c r="A604" s="1">
        <v>599</v>
      </c>
      <c r="B604">
        <v>216694</v>
      </c>
      <c r="C604">
        <v>1</v>
      </c>
      <c r="D604" t="s">
        <v>16</v>
      </c>
      <c r="E604" t="s">
        <v>90</v>
      </c>
      <c r="F604">
        <v>352</v>
      </c>
      <c r="G604">
        <v>0.82531645569620249</v>
      </c>
      <c r="H604">
        <v>10242.485866113921</v>
      </c>
      <c r="I604">
        <v>1.213947032827017</v>
      </c>
      <c r="J604" s="2"/>
      <c r="K604" s="2" t="s">
        <v>146</v>
      </c>
      <c r="L604" s="2">
        <f t="shared" ref="L604" si="3978">IF(L601&lt;=$L$1, 1,0)</f>
        <v>1</v>
      </c>
      <c r="M604" s="2">
        <f t="shared" ref="M604" si="3979">IF(M601&lt;=$M$1, 1,0)</f>
        <v>1</v>
      </c>
      <c r="N604" s="2">
        <f t="shared" ref="N604" si="3980">IF(N601&lt;=$N$1, 1,0)</f>
        <v>0</v>
      </c>
      <c r="O604" s="2">
        <f t="shared" ref="O604" si="3981">IF(O601&lt;=$O$1, 1,0)</f>
        <v>1</v>
      </c>
      <c r="P604" s="2"/>
      <c r="Q604" s="2" t="s">
        <v>147</v>
      </c>
      <c r="R604" s="2"/>
      <c r="S604" s="2"/>
      <c r="T604" s="2"/>
      <c r="U604" s="2">
        <f t="shared" ref="U604" si="3982">R603+S603+T603+U603</f>
        <v>8</v>
      </c>
      <c r="V604" s="5"/>
      <c r="W604" s="5"/>
      <c r="X604" s="5" t="s">
        <v>146</v>
      </c>
      <c r="Y604" s="5">
        <f t="shared" ref="Y604" ca="1" si="3983">IF(L601&lt;=$Y$1, 1,0)</f>
        <v>0</v>
      </c>
      <c r="Z604" s="5">
        <f t="shared" ref="Z604" ca="1" si="3984">IF(M601&lt;=$Z$1, 1,0)</f>
        <v>1</v>
      </c>
      <c r="AA604" s="5">
        <f t="shared" ref="AA604" ca="1" si="3985">IF(N601&lt;=$AA$1, 1,0)</f>
        <v>0</v>
      </c>
      <c r="AB604" s="5">
        <f t="shared" ref="AB604" ca="1" si="3986">IF(O601&lt;=$AB$1, 1,0)</f>
        <v>1</v>
      </c>
      <c r="AC604" s="5"/>
      <c r="AD604" s="5" t="s">
        <v>147</v>
      </c>
      <c r="AE604" s="5"/>
      <c r="AF604" s="5"/>
      <c r="AG604" s="5"/>
      <c r="AH604" s="5">
        <f t="shared" ref="AH604" ca="1" si="3987">AE603+AF603+AG603+AH603</f>
        <v>6</v>
      </c>
    </row>
    <row r="605" spans="1:34" ht="16">
      <c r="A605" s="1">
        <v>600</v>
      </c>
      <c r="B605">
        <v>216807</v>
      </c>
      <c r="C605">
        <v>8</v>
      </c>
      <c r="D605" t="s">
        <v>8</v>
      </c>
      <c r="E605" t="s">
        <v>91</v>
      </c>
      <c r="F605">
        <v>279</v>
      </c>
      <c r="G605">
        <v>0.78448275862068961</v>
      </c>
      <c r="H605">
        <v>11172.909519146549</v>
      </c>
      <c r="I605">
        <v>2.8376035271853262</v>
      </c>
      <c r="J605" s="2"/>
      <c r="K605" s="2" t="s">
        <v>97</v>
      </c>
      <c r="L605" s="3">
        <f t="shared" ref="L605" si="3988" xml:space="preserve"> (F605 - F612) / F612</f>
        <v>-0.13354037267080746</v>
      </c>
      <c r="M605" s="3">
        <f t="shared" ref="M605" si="3989" xml:space="preserve"> (G605 - G612) / G612</f>
        <v>-9.771951085160302E-2</v>
      </c>
      <c r="N605" s="3">
        <f t="shared" ref="N605" si="3990" xml:space="preserve"> (H605 - H612) / H612</f>
        <v>-7.5499464207247374E-2</v>
      </c>
      <c r="O605" s="3">
        <f t="shared" ref="O605" si="3991" xml:space="preserve"> (I605 - I612) / I612</f>
        <v>0.26307201442167299</v>
      </c>
      <c r="P605" s="2"/>
      <c r="Q605" s="2"/>
      <c r="R605" s="2"/>
      <c r="S605" s="2"/>
      <c r="T605" s="2"/>
      <c r="U605" s="2"/>
      <c r="V605" s="5"/>
      <c r="W605" s="5"/>
      <c r="X605" s="5"/>
      <c r="Y605" s="6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6">
      <c r="A606" s="1">
        <v>601</v>
      </c>
      <c r="B606">
        <v>216807</v>
      </c>
      <c r="C606">
        <v>7</v>
      </c>
      <c r="D606" t="s">
        <v>10</v>
      </c>
      <c r="E606" t="s">
        <v>91</v>
      </c>
      <c r="F606">
        <v>348</v>
      </c>
      <c r="G606">
        <v>0.76506024096385539</v>
      </c>
      <c r="H606">
        <v>11598.442840716891</v>
      </c>
      <c r="I606">
        <v>3.0169660280716482</v>
      </c>
      <c r="J606" s="2"/>
      <c r="K606" s="2" t="s">
        <v>96</v>
      </c>
      <c r="L606" s="2">
        <f t="shared" ref="L606" si="3992" xml:space="preserve"> SLOPE(F605:F612, $C605:$C612)</f>
        <v>1.4166666666666667</v>
      </c>
      <c r="M606" s="2">
        <f t="shared" ref="M606" si="3993" xml:space="preserve"> SLOPE(G605:G612, $C605:$C612)</f>
        <v>-1.4603616039519535E-2</v>
      </c>
      <c r="N606" s="2">
        <f t="shared" ref="N606" si="3994" xml:space="preserve"> SLOPE(H605:H612, $C605:$C612)</f>
        <v>-76.839023442130411</v>
      </c>
      <c r="O606" s="2">
        <f t="shared" ref="O606" si="3995" xml:space="preserve"> SLOPE(I605:I612, $C605:$C612)</f>
        <v>7.5030109139445009E-2</v>
      </c>
      <c r="P606" s="2"/>
      <c r="Q606" s="2"/>
      <c r="R606" s="2"/>
      <c r="S606" s="2"/>
      <c r="T606" s="2"/>
      <c r="U606" s="2"/>
      <c r="V606" s="5"/>
      <c r="W606" s="5"/>
      <c r="X606" s="5"/>
      <c r="Y606" s="6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6">
      <c r="A607" s="1">
        <v>602</v>
      </c>
      <c r="B607">
        <v>216807</v>
      </c>
      <c r="C607">
        <v>6</v>
      </c>
      <c r="D607" t="s">
        <v>11</v>
      </c>
      <c r="E607" t="s">
        <v>91</v>
      </c>
      <c r="F607">
        <v>332</v>
      </c>
      <c r="G607">
        <v>0.78436657681940702</v>
      </c>
      <c r="H607">
        <v>12014.503525383339</v>
      </c>
      <c r="I607">
        <v>2.983845838734573</v>
      </c>
      <c r="J607" s="2"/>
      <c r="K607" s="2" t="s">
        <v>98</v>
      </c>
      <c r="L607" s="2">
        <f t="shared" ref="L607" si="3996" xml:space="preserve"> INTERCEPT(F605:F612,$C605:$C612)</f>
        <v>311.25</v>
      </c>
      <c r="M607" s="2">
        <f t="shared" ref="M607" si="3997" xml:space="preserve"> INTERCEPT(G605:G612,$C605:$C612)</f>
        <v>0.89117523790141684</v>
      </c>
      <c r="N607" s="2">
        <f t="shared" ref="N607" si="3998" xml:space="preserve"> INTERCEPT(H605:H612,$C605:$C612)</f>
        <v>12139.995983807719</v>
      </c>
      <c r="O607" s="2">
        <f t="shared" ref="O607" si="3999" xml:space="preserve"> INTERCEPT(I605:I612,$C605:$C612)</f>
        <v>2.4717822638633025</v>
      </c>
      <c r="P607" s="2"/>
      <c r="Q607" s="2"/>
      <c r="R607" s="2"/>
      <c r="S607" s="2"/>
      <c r="T607" s="2"/>
      <c r="U607" s="2"/>
      <c r="V607" s="5"/>
      <c r="W607" s="5"/>
      <c r="X607" s="5"/>
      <c r="Y607" s="6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6">
      <c r="A608" s="1">
        <v>603</v>
      </c>
      <c r="B608">
        <v>216807</v>
      </c>
      <c r="C608">
        <v>5</v>
      </c>
      <c r="D608" t="s">
        <v>12</v>
      </c>
      <c r="E608" t="s">
        <v>91</v>
      </c>
      <c r="F608">
        <v>371</v>
      </c>
      <c r="G608">
        <v>0.84615384615384615</v>
      </c>
      <c r="H608">
        <v>12534.57982059767</v>
      </c>
      <c r="I608">
        <v>2.8434986316647142</v>
      </c>
      <c r="J608" s="2"/>
      <c r="K608" s="2" t="s">
        <v>138</v>
      </c>
      <c r="L608" s="2">
        <f t="shared" ref="L608" si="4000" xml:space="preserve"> L607 + (11*L606)</f>
        <v>326.83333333333331</v>
      </c>
      <c r="M608" s="2">
        <f t="shared" ref="M608" si="4001" xml:space="preserve"> M607 + (11*M606)</f>
        <v>0.7305354614667019</v>
      </c>
      <c r="N608" s="2">
        <f t="shared" ref="N608" si="4002" xml:space="preserve"> N607 + (11*N606)</f>
        <v>11294.766725944284</v>
      </c>
      <c r="O608" s="2">
        <f t="shared" ref="O608" si="4003" xml:space="preserve"> O607 + (11*O606)</f>
        <v>3.2971134643971975</v>
      </c>
      <c r="P608" s="2"/>
      <c r="Q608" s="2"/>
      <c r="R608" s="2"/>
      <c r="S608" s="2"/>
      <c r="T608" s="2"/>
      <c r="U608" s="2"/>
      <c r="V608" s="5"/>
      <c r="W608" s="5"/>
      <c r="X608" s="5"/>
      <c r="Y608" s="6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6">
      <c r="A609" s="1">
        <v>604</v>
      </c>
      <c r="B609">
        <v>216807</v>
      </c>
      <c r="C609">
        <v>4</v>
      </c>
      <c r="D609" t="s">
        <v>13</v>
      </c>
      <c r="E609" t="s">
        <v>91</v>
      </c>
      <c r="F609">
        <v>299</v>
      </c>
      <c r="G609">
        <v>0.86690647482014394</v>
      </c>
      <c r="H609">
        <v>11470.04519181813</v>
      </c>
      <c r="I609">
        <v>3.0155876841399269</v>
      </c>
      <c r="J609" s="2"/>
      <c r="K609" s="2" t="s">
        <v>99</v>
      </c>
      <c r="L609" s="2">
        <f t="shared" ref="L609" si="4004" xml:space="preserve"> (L608 - F612) / F612</f>
        <v>1.5010351966873647E-2</v>
      </c>
      <c r="M609" s="2">
        <f t="shared" ref="M609" si="4005" xml:space="preserve"> (M608 - G612) / G612</f>
        <v>-0.15976752035778696</v>
      </c>
      <c r="N609" s="2">
        <f t="shared" ref="N609" si="4006" xml:space="preserve"> (N608 - H612) / H612</f>
        <v>-6.5416409942674808E-2</v>
      </c>
      <c r="O609" s="2">
        <f t="shared" ref="O609" si="4007" xml:space="preserve"> (O608 - I612) / I612</f>
        <v>0.4676087428548657</v>
      </c>
      <c r="P609" s="2"/>
      <c r="Q609" s="2"/>
      <c r="R609" s="2"/>
      <c r="S609" s="2"/>
      <c r="T609" s="2"/>
      <c r="U609" s="2"/>
      <c r="V609" s="5"/>
      <c r="W609" s="5"/>
      <c r="X609" s="5"/>
      <c r="Y609" s="6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6">
      <c r="A610" s="1">
        <v>605</v>
      </c>
      <c r="B610">
        <v>216807</v>
      </c>
      <c r="C610">
        <v>3</v>
      </c>
      <c r="D610" t="s">
        <v>14</v>
      </c>
      <c r="E610" t="s">
        <v>91</v>
      </c>
      <c r="F610">
        <v>281</v>
      </c>
      <c r="G610">
        <v>0.82333333333333336</v>
      </c>
      <c r="H610">
        <v>11111.000037735521</v>
      </c>
      <c r="I610">
        <v>2.978702630072056</v>
      </c>
      <c r="J610" s="2"/>
      <c r="K610" s="2" t="s">
        <v>144</v>
      </c>
      <c r="L610" s="2">
        <f t="shared" ref="L610" si="4008">IF(L605&lt;=$L$1,1,0)</f>
        <v>1</v>
      </c>
      <c r="M610" s="2">
        <f t="shared" ref="M610" si="4009">IF(M605&lt;=$M$1,1,0)</f>
        <v>1</v>
      </c>
      <c r="N610" s="2">
        <f t="shared" ref="N610" si="4010">IF(N605&lt;=$N$1,1,0)</f>
        <v>0</v>
      </c>
      <c r="O610" s="2">
        <f t="shared" ref="O610" si="4011">IF(O605&lt;=$O$1,1,0)</f>
        <v>0</v>
      </c>
      <c r="P610" s="2"/>
      <c r="Q610" s="2"/>
      <c r="R610" s="2"/>
      <c r="S610" s="2"/>
      <c r="T610" s="2"/>
      <c r="U610" s="2"/>
      <c r="V610" s="5"/>
      <c r="W610" s="5"/>
      <c r="X610" s="5" t="s">
        <v>144</v>
      </c>
      <c r="Y610" s="5">
        <f t="shared" ref="Y610" ca="1" si="4012">IF(L605&lt;=$Y$1,1,0)</f>
        <v>0</v>
      </c>
      <c r="Z610" s="5">
        <f t="shared" ref="Z610" ca="1" si="4013">IF(M605&lt;=$Z$1,1,0)</f>
        <v>1</v>
      </c>
      <c r="AA610" s="5">
        <f t="shared" ref="AA610" ca="1" si="4014">IF(N605&lt;=$AA$1,1,0)</f>
        <v>1</v>
      </c>
      <c r="AB610" s="5">
        <f t="shared" ref="AB610" ca="1" si="4015">IF(O605&lt;=$AB$1,1,0)</f>
        <v>0</v>
      </c>
      <c r="AC610" s="5"/>
      <c r="AD610" s="5"/>
      <c r="AE610" s="5"/>
      <c r="AF610" s="5"/>
      <c r="AG610" s="5"/>
      <c r="AH610" s="5"/>
    </row>
    <row r="611" spans="1:34" ht="16">
      <c r="A611" s="1">
        <v>606</v>
      </c>
      <c r="B611">
        <v>216807</v>
      </c>
      <c r="C611">
        <v>2</v>
      </c>
      <c r="D611" t="s">
        <v>15</v>
      </c>
      <c r="E611" t="s">
        <v>91</v>
      </c>
      <c r="F611">
        <v>309</v>
      </c>
      <c r="G611">
        <v>0.86392405063291144</v>
      </c>
      <c r="H611">
        <v>12366.93536977827</v>
      </c>
      <c r="I611">
        <v>2.5525488319764418</v>
      </c>
      <c r="J611" s="2"/>
      <c r="K611" s="2" t="s">
        <v>145</v>
      </c>
      <c r="L611" s="2">
        <f t="shared" ref="L611" si="4016">IF(L605&lt;=$L$2, 1, 0)</f>
        <v>1</v>
      </c>
      <c r="M611" s="2">
        <f t="shared" ref="M611" si="4017">IF(M605&lt;=$M$2, 1, 0)</f>
        <v>1</v>
      </c>
      <c r="N611" s="2">
        <f t="shared" ref="N611" si="4018">IF(N605&lt;=$N$2, 1, 0)</f>
        <v>0</v>
      </c>
      <c r="O611" s="2">
        <f t="shared" ref="O611" si="4019">IF(O605&lt;=$O$2, 1, 0)</f>
        <v>0</v>
      </c>
      <c r="P611" s="2"/>
      <c r="Q611" s="2" t="s">
        <v>148</v>
      </c>
      <c r="R611" s="2">
        <f t="shared" ref="R611" si="4020" xml:space="preserve"> L610+L611+L612</f>
        <v>3</v>
      </c>
      <c r="S611" s="2">
        <f t="shared" ref="S611" si="4021">M610+M611+M612</f>
        <v>3</v>
      </c>
      <c r="T611" s="2">
        <f t="shared" ref="T611" si="4022">N610+N611+N612</f>
        <v>0</v>
      </c>
      <c r="U611" s="2">
        <f t="shared" ref="U611" si="4023">O610+O611+O612</f>
        <v>0</v>
      </c>
      <c r="V611" s="5"/>
      <c r="W611" s="5"/>
      <c r="X611" s="5" t="s">
        <v>145</v>
      </c>
      <c r="Y611" s="5">
        <f t="shared" ref="Y611" ca="1" si="4024">IF(L605&lt;=$Y$2, 1, 0)</f>
        <v>0</v>
      </c>
      <c r="Z611" s="5">
        <f t="shared" ref="Z611" ca="1" si="4025">IF(M605&lt;=$Z$2, 1, 0)</f>
        <v>1</v>
      </c>
      <c r="AA611" s="5">
        <f t="shared" ref="AA611" ca="1" si="4026">IF(N605&lt;=$AA$2, 1, 0)</f>
        <v>1</v>
      </c>
      <c r="AB611" s="5">
        <f t="shared" ref="AB611" ca="1" si="4027">IF(O605&lt;=$AB$2, 1, 0)</f>
        <v>0</v>
      </c>
      <c r="AC611" s="5"/>
      <c r="AD611" s="5" t="s">
        <v>148</v>
      </c>
      <c r="AE611" s="5">
        <f t="shared" ref="AE611" ca="1" si="4028" xml:space="preserve"> Y610+Y611+Y612</f>
        <v>0</v>
      </c>
      <c r="AF611" s="5">
        <f t="shared" ref="AF611" ca="1" si="4029">Z610+Z611+Z612</f>
        <v>3</v>
      </c>
      <c r="AG611" s="5">
        <f t="shared" ref="AG611" ca="1" si="4030">AA610+AA611+AA612</f>
        <v>3</v>
      </c>
      <c r="AH611" s="5">
        <f t="shared" ref="AH611" ca="1" si="4031">AB610+AB611+AB612</f>
        <v>0</v>
      </c>
    </row>
    <row r="612" spans="1:34" ht="16">
      <c r="A612" s="1">
        <v>607</v>
      </c>
      <c r="B612">
        <v>216807</v>
      </c>
      <c r="C612">
        <v>1</v>
      </c>
      <c r="D612" t="s">
        <v>16</v>
      </c>
      <c r="E612" t="s">
        <v>91</v>
      </c>
      <c r="F612">
        <v>322</v>
      </c>
      <c r="G612">
        <v>0.86944444444444446</v>
      </c>
      <c r="H612">
        <v>12085.3467213687</v>
      </c>
      <c r="I612">
        <v>2.2465888680817532</v>
      </c>
      <c r="J612" s="2"/>
      <c r="K612" s="2" t="s">
        <v>146</v>
      </c>
      <c r="L612" s="2">
        <f t="shared" ref="L612" si="4032">IF(L609&lt;=$L$1, 1,0)</f>
        <v>1</v>
      </c>
      <c r="M612" s="2">
        <f t="shared" ref="M612" si="4033">IF(M609&lt;=$M$1, 1,0)</f>
        <v>1</v>
      </c>
      <c r="N612" s="2">
        <f t="shared" ref="N612" si="4034">IF(N609&lt;=$N$1, 1,0)</f>
        <v>0</v>
      </c>
      <c r="O612" s="2">
        <f t="shared" ref="O612" si="4035">IF(O609&lt;=$O$1, 1,0)</f>
        <v>0</v>
      </c>
      <c r="P612" s="2"/>
      <c r="Q612" s="2" t="s">
        <v>147</v>
      </c>
      <c r="R612" s="2"/>
      <c r="S612" s="2"/>
      <c r="T612" s="2"/>
      <c r="U612" s="2">
        <f t="shared" ref="U612" si="4036">R611+S611+T611+U611</f>
        <v>6</v>
      </c>
      <c r="V612" s="5"/>
      <c r="W612" s="5"/>
      <c r="X612" s="5" t="s">
        <v>146</v>
      </c>
      <c r="Y612" s="5">
        <f t="shared" ref="Y612" ca="1" si="4037">IF(L609&lt;=$Y$1, 1,0)</f>
        <v>0</v>
      </c>
      <c r="Z612" s="5">
        <f t="shared" ref="Z612" ca="1" si="4038">IF(M609&lt;=$Z$1, 1,0)</f>
        <v>1</v>
      </c>
      <c r="AA612" s="5">
        <f t="shared" ref="AA612" ca="1" si="4039">IF(N609&lt;=$AA$1, 1,0)</f>
        <v>1</v>
      </c>
      <c r="AB612" s="5">
        <f t="shared" ref="AB612" ca="1" si="4040">IF(O609&lt;=$AB$1, 1,0)</f>
        <v>0</v>
      </c>
      <c r="AC612" s="5"/>
      <c r="AD612" s="5" t="s">
        <v>147</v>
      </c>
      <c r="AE612" s="5"/>
      <c r="AF612" s="5"/>
      <c r="AG612" s="5"/>
      <c r="AH612" s="5">
        <f t="shared" ref="AH612" ca="1" si="4041">AE611+AF611+AG611+AH611</f>
        <v>6</v>
      </c>
    </row>
    <row r="613" spans="1:34" ht="16">
      <c r="A613" s="1">
        <v>608</v>
      </c>
      <c r="B613">
        <v>216852</v>
      </c>
      <c r="C613">
        <v>8</v>
      </c>
      <c r="D613" t="s">
        <v>8</v>
      </c>
      <c r="E613" t="s">
        <v>92</v>
      </c>
      <c r="F613">
        <v>762</v>
      </c>
      <c r="G613">
        <v>0.81770833333333337</v>
      </c>
      <c r="H613">
        <v>20030.593750446329</v>
      </c>
      <c r="I613">
        <v>0.60366847141050151</v>
      </c>
      <c r="J613" s="2"/>
      <c r="K613" s="2" t="s">
        <v>97</v>
      </c>
      <c r="L613" s="3">
        <f t="shared" ref="L613" si="4042" xml:space="preserve"> (F613 - F620) / F620</f>
        <v>6.2761506276150625E-2</v>
      </c>
      <c r="M613" s="3">
        <f t="shared" ref="M613" si="4043" xml:space="preserve"> (G613 - G620) / G620</f>
        <v>0.14752749380421318</v>
      </c>
      <c r="N613" s="3">
        <f t="shared" ref="N613" si="4044" xml:space="preserve"> (H613 - H620) / H620</f>
        <v>0.35720304887115822</v>
      </c>
      <c r="O613" s="3">
        <f t="shared" ref="O613" si="4045" xml:space="preserve"> (I613 - I620) / I620</f>
        <v>0.27606793049406986</v>
      </c>
      <c r="P613" s="2"/>
      <c r="Q613" s="2"/>
      <c r="R613" s="2"/>
      <c r="S613" s="2"/>
      <c r="T613" s="2"/>
      <c r="U613" s="2"/>
      <c r="V613" s="5"/>
      <c r="W613" s="5"/>
      <c r="X613" s="5"/>
      <c r="Y613" s="6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6">
      <c r="A614" s="1">
        <v>609</v>
      </c>
      <c r="B614">
        <v>216852</v>
      </c>
      <c r="C614">
        <v>7</v>
      </c>
      <c r="D614" t="s">
        <v>10</v>
      </c>
      <c r="E614" t="s">
        <v>92</v>
      </c>
      <c r="F614">
        <v>775</v>
      </c>
      <c r="G614">
        <v>0.77532467532467531</v>
      </c>
      <c r="H614">
        <v>17240.326364840919</v>
      </c>
      <c r="I614">
        <v>0.6172504880617139</v>
      </c>
      <c r="J614" s="2"/>
      <c r="K614" s="2" t="s">
        <v>96</v>
      </c>
      <c r="L614" s="2">
        <f t="shared" ref="L614" si="4046" xml:space="preserve"> SLOPE(F613:F620, $C613:$C620)</f>
        <v>1.0714285714285714</v>
      </c>
      <c r="M614" s="2">
        <f t="shared" ref="M614" si="4047" xml:space="preserve"> SLOPE(G613:G620, $C613:$C620)</f>
        <v>1.1744013898012943E-2</v>
      </c>
      <c r="N614" s="2">
        <f t="shared" ref="N614" si="4048" xml:space="preserve"> SLOPE(H613:H620, $C613:$C620)</f>
        <v>646.18502247192612</v>
      </c>
      <c r="O614" s="2">
        <f t="shared" ref="O614" si="4049" xml:space="preserve"> SLOPE(I613:I620, $C613:$C620)</f>
        <v>1.4985488324301573E-2</v>
      </c>
      <c r="P614" s="2"/>
      <c r="Q614" s="2"/>
      <c r="R614" s="2"/>
      <c r="S614" s="2"/>
      <c r="T614" s="2"/>
      <c r="U614" s="2"/>
      <c r="V614" s="5"/>
      <c r="W614" s="5"/>
      <c r="X614" s="5"/>
      <c r="Y614" s="6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6">
      <c r="A615" s="1">
        <v>610</v>
      </c>
      <c r="B615">
        <v>216852</v>
      </c>
      <c r="C615">
        <v>6</v>
      </c>
      <c r="D615" t="s">
        <v>11</v>
      </c>
      <c r="E615" t="s">
        <v>92</v>
      </c>
      <c r="F615">
        <v>787</v>
      </c>
      <c r="G615">
        <v>0.80082417582417587</v>
      </c>
      <c r="H615">
        <v>17850.033979462689</v>
      </c>
      <c r="I615">
        <v>0.58481209813073698</v>
      </c>
      <c r="J615" s="2"/>
      <c r="K615" s="2" t="s">
        <v>98</v>
      </c>
      <c r="L615" s="2">
        <f t="shared" ref="L615" si="4050" xml:space="preserve"> INTERCEPT(F613:F620,$C613:$C620)</f>
        <v>769.17857142857144</v>
      </c>
      <c r="M615" s="2">
        <f t="shared" ref="M615" si="4051" xml:space="preserve"> INTERCEPT(G613:G620,$C613:$C620)</f>
        <v>0.72528708332293668</v>
      </c>
      <c r="N615" s="2">
        <f t="shared" ref="N615" si="4052" xml:space="preserve"> INTERCEPT(H613:H620,$C613:$C620)</f>
        <v>14055.475370126485</v>
      </c>
      <c r="O615" s="2">
        <f t="shared" ref="O615" si="4053" xml:space="preserve"> INTERCEPT(I613:I620,$C613:$C620)</f>
        <v>0.49738173851340001</v>
      </c>
      <c r="P615" s="2"/>
      <c r="Q615" s="2"/>
      <c r="R615" s="2"/>
      <c r="S615" s="2"/>
      <c r="T615" s="2"/>
      <c r="U615" s="2"/>
      <c r="V615" s="5"/>
      <c r="W615" s="5"/>
      <c r="X615" s="5"/>
      <c r="Y615" s="6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6">
      <c r="A616" s="1">
        <v>611</v>
      </c>
      <c r="B616">
        <v>216852</v>
      </c>
      <c r="C616">
        <v>5</v>
      </c>
      <c r="D616" t="s">
        <v>12</v>
      </c>
      <c r="E616" t="s">
        <v>92</v>
      </c>
      <c r="F616">
        <v>738</v>
      </c>
      <c r="G616">
        <v>0.81914893617021278</v>
      </c>
      <c r="H616">
        <v>18343.61530634575</v>
      </c>
      <c r="I616">
        <v>0.52447824336944293</v>
      </c>
      <c r="J616" s="2"/>
      <c r="K616" s="2" t="s">
        <v>138</v>
      </c>
      <c r="L616" s="2">
        <f t="shared" ref="L616" si="4054" xml:space="preserve"> L615 + (11*L614)</f>
        <v>780.96428571428578</v>
      </c>
      <c r="M616" s="2">
        <f t="shared" ref="M616" si="4055" xml:space="preserve"> M615 + (11*M614)</f>
        <v>0.85447123620107901</v>
      </c>
      <c r="N616" s="2">
        <f t="shared" ref="N616" si="4056" xml:space="preserve"> N615 + (11*N614)</f>
        <v>21163.510617317672</v>
      </c>
      <c r="O616" s="2">
        <f t="shared" ref="O616" si="4057" xml:space="preserve"> O615 + (11*O614)</f>
        <v>0.6622221100807173</v>
      </c>
      <c r="P616" s="2"/>
      <c r="Q616" s="2"/>
      <c r="R616" s="2"/>
      <c r="S616" s="2"/>
      <c r="T616" s="2"/>
      <c r="U616" s="2"/>
      <c r="V616" s="5"/>
      <c r="W616" s="5"/>
      <c r="X616" s="5"/>
      <c r="Y616" s="6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6">
      <c r="A617" s="1">
        <v>612</v>
      </c>
      <c r="B617">
        <v>216852</v>
      </c>
      <c r="C617">
        <v>4</v>
      </c>
      <c r="D617" t="s">
        <v>13</v>
      </c>
      <c r="E617" t="s">
        <v>92</v>
      </c>
      <c r="F617">
        <v>848</v>
      </c>
      <c r="G617">
        <v>0.78035470668485674</v>
      </c>
      <c r="H617">
        <v>16301.115213988211</v>
      </c>
      <c r="I617">
        <v>0.58860167539499431</v>
      </c>
      <c r="J617" s="2"/>
      <c r="K617" s="2" t="s">
        <v>99</v>
      </c>
      <c r="L617" s="2">
        <f t="shared" ref="L617" si="4058" xml:space="preserve"> (L616 - F620) / F620</f>
        <v>8.921099820681419E-2</v>
      </c>
      <c r="M617" s="2">
        <f t="shared" ref="M617" si="4059" xml:space="preserve"> (M616 - G620) / G620</f>
        <v>0.19911855637883766</v>
      </c>
      <c r="N617" s="2">
        <f t="shared" ref="N617" si="4060" xml:space="preserve"> (N616 - H620) / H620</f>
        <v>0.4339655375418241</v>
      </c>
      <c r="O617" s="2">
        <f t="shared" ref="O617" si="4061" xml:space="preserve"> (O616 - I620) / I620</f>
        <v>0.39984186280863399</v>
      </c>
      <c r="P617" s="2"/>
      <c r="Q617" s="2"/>
      <c r="R617" s="2"/>
      <c r="S617" s="2"/>
      <c r="T617" s="2"/>
      <c r="U617" s="2"/>
      <c r="V617" s="5"/>
      <c r="W617" s="5"/>
      <c r="X617" s="5"/>
      <c r="Y617" s="6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6">
      <c r="A618" s="1">
        <v>613</v>
      </c>
      <c r="B618">
        <v>216852</v>
      </c>
      <c r="C618">
        <v>3</v>
      </c>
      <c r="D618" t="s">
        <v>14</v>
      </c>
      <c r="E618" t="s">
        <v>92</v>
      </c>
      <c r="F618">
        <v>737</v>
      </c>
      <c r="G618">
        <v>0.76420798065296247</v>
      </c>
      <c r="H618">
        <v>15746.2540695757</v>
      </c>
      <c r="I618">
        <v>0.60063871539713176</v>
      </c>
      <c r="J618" s="2"/>
      <c r="K618" s="2" t="s">
        <v>144</v>
      </c>
      <c r="L618" s="2">
        <f t="shared" ref="L618" si="4062">IF(L613&lt;=$L$1,1,0)</f>
        <v>1</v>
      </c>
      <c r="M618" s="2">
        <f t="shared" ref="M618" si="4063">IF(M613&lt;=$M$1,1,0)</f>
        <v>1</v>
      </c>
      <c r="N618" s="2">
        <f t="shared" ref="N618" si="4064">IF(N613&lt;=$N$1,1,0)</f>
        <v>0</v>
      </c>
      <c r="O618" s="2">
        <f t="shared" ref="O618" si="4065">IF(O613&lt;=$O$1,1,0)</f>
        <v>0</v>
      </c>
      <c r="P618" s="2"/>
      <c r="Q618" s="2"/>
      <c r="R618" s="2"/>
      <c r="S618" s="2"/>
      <c r="T618" s="2"/>
      <c r="U618" s="2"/>
      <c r="V618" s="5"/>
      <c r="W618" s="5"/>
      <c r="X618" s="5" t="s">
        <v>144</v>
      </c>
      <c r="Y618" s="5">
        <f t="shared" ref="Y618" ca="1" si="4066">IF(L613&lt;=$Y$1,1,0)</f>
        <v>0</v>
      </c>
      <c r="Z618" s="5">
        <f t="shared" ref="Z618" ca="1" si="4067">IF(M613&lt;=$Z$1,1,0)</f>
        <v>0</v>
      </c>
      <c r="AA618" s="5">
        <f t="shared" ref="AA618" ca="1" si="4068">IF(N613&lt;=$AA$1,1,0)</f>
        <v>0</v>
      </c>
      <c r="AB618" s="5">
        <f t="shared" ref="AB618" ca="1" si="4069">IF(O613&lt;=$AB$1,1,0)</f>
        <v>0</v>
      </c>
      <c r="AC618" s="5"/>
      <c r="AD618" s="5"/>
      <c r="AE618" s="5"/>
      <c r="AF618" s="5"/>
      <c r="AG618" s="5"/>
      <c r="AH618" s="5"/>
    </row>
    <row r="619" spans="1:34" ht="16">
      <c r="A619" s="1">
        <v>614</v>
      </c>
      <c r="B619">
        <v>216852</v>
      </c>
      <c r="C619">
        <v>2</v>
      </c>
      <c r="D619" t="s">
        <v>15</v>
      </c>
      <c r="E619" t="s">
        <v>92</v>
      </c>
      <c r="F619">
        <v>828</v>
      </c>
      <c r="G619">
        <v>0.75492957746478873</v>
      </c>
      <c r="H619">
        <v>15435.794792842969</v>
      </c>
      <c r="I619">
        <v>0.52601256750336622</v>
      </c>
      <c r="J619" s="2"/>
      <c r="K619" s="2" t="s">
        <v>145</v>
      </c>
      <c r="L619" s="2">
        <f t="shared" ref="L619" si="4070">IF(L613&lt;=$L$2, 1, 0)</f>
        <v>1</v>
      </c>
      <c r="M619" s="2">
        <f t="shared" ref="M619" si="4071">IF(M613&lt;=$M$2, 1, 0)</f>
        <v>1</v>
      </c>
      <c r="N619" s="2">
        <f t="shared" ref="N619" si="4072">IF(N613&lt;=$N$2, 1, 0)</f>
        <v>0</v>
      </c>
      <c r="O619" s="2">
        <f t="shared" ref="O619" si="4073">IF(O613&lt;=$O$2, 1, 0)</f>
        <v>0</v>
      </c>
      <c r="P619" s="2"/>
      <c r="Q619" s="2" t="s">
        <v>148</v>
      </c>
      <c r="R619" s="2">
        <f t="shared" ref="R619" si="4074" xml:space="preserve"> L618+L619+L620</f>
        <v>3</v>
      </c>
      <c r="S619" s="2">
        <f t="shared" ref="S619" si="4075">M618+M619+M620</f>
        <v>3</v>
      </c>
      <c r="T619" s="2">
        <f t="shared" ref="T619" si="4076">N618+N619+N620</f>
        <v>0</v>
      </c>
      <c r="U619" s="2">
        <f t="shared" ref="U619" si="4077">O618+O619+O620</f>
        <v>0</v>
      </c>
      <c r="V619" s="5"/>
      <c r="W619" s="5"/>
      <c r="X619" s="5" t="s">
        <v>145</v>
      </c>
      <c r="Y619" s="5">
        <f t="shared" ref="Y619" ca="1" si="4078">IF(L613&lt;=$Y$2, 1, 0)</f>
        <v>0</v>
      </c>
      <c r="Z619" s="5">
        <f t="shared" ref="Z619" ca="1" si="4079">IF(M613&lt;=$Z$2, 1, 0)</f>
        <v>0</v>
      </c>
      <c r="AA619" s="5">
        <f t="shared" ref="AA619" ca="1" si="4080">IF(N613&lt;=$AA$2, 1, 0)</f>
        <v>0</v>
      </c>
      <c r="AB619" s="5">
        <f t="shared" ref="AB619" ca="1" si="4081">IF(O613&lt;=$AB$2, 1, 0)</f>
        <v>0</v>
      </c>
      <c r="AC619" s="5"/>
      <c r="AD619" s="5" t="s">
        <v>148</v>
      </c>
      <c r="AE619" s="5">
        <f t="shared" ref="AE619" ca="1" si="4082" xml:space="preserve"> Y618+Y619+Y620</f>
        <v>0</v>
      </c>
      <c r="AF619" s="5">
        <f t="shared" ref="AF619" ca="1" si="4083">Z618+Z619+Z620</f>
        <v>0</v>
      </c>
      <c r="AG619" s="5">
        <f t="shared" ref="AG619" ca="1" si="4084">AA618+AA619+AA620</f>
        <v>0</v>
      </c>
      <c r="AH619" s="5">
        <f t="shared" ref="AH619" ca="1" si="4085">AB618+AB619+AB620</f>
        <v>0</v>
      </c>
    </row>
    <row r="620" spans="1:34" ht="16">
      <c r="A620" s="1">
        <v>615</v>
      </c>
      <c r="B620">
        <v>216852</v>
      </c>
      <c r="C620">
        <v>1</v>
      </c>
      <c r="D620" t="s">
        <v>16</v>
      </c>
      <c r="E620" t="s">
        <v>92</v>
      </c>
      <c r="F620">
        <v>717</v>
      </c>
      <c r="G620">
        <v>0.71258278145695364</v>
      </c>
      <c r="H620">
        <v>14758.73029249868</v>
      </c>
      <c r="I620">
        <v>0.47306922851416872</v>
      </c>
      <c r="J620" s="2"/>
      <c r="K620" s="2" t="s">
        <v>146</v>
      </c>
      <c r="L620" s="2">
        <f t="shared" ref="L620" si="4086">IF(L617&lt;=$L$1, 1,0)</f>
        <v>1</v>
      </c>
      <c r="M620" s="2">
        <f t="shared" ref="M620" si="4087">IF(M617&lt;=$M$1, 1,0)</f>
        <v>1</v>
      </c>
      <c r="N620" s="2">
        <f t="shared" ref="N620" si="4088">IF(N617&lt;=$N$1, 1,0)</f>
        <v>0</v>
      </c>
      <c r="O620" s="2">
        <f t="shared" ref="O620" si="4089">IF(O617&lt;=$O$1, 1,0)</f>
        <v>0</v>
      </c>
      <c r="P620" s="2"/>
      <c r="Q620" s="2" t="s">
        <v>147</v>
      </c>
      <c r="R620" s="2"/>
      <c r="S620" s="2"/>
      <c r="T620" s="2"/>
      <c r="U620" s="2">
        <f t="shared" ref="U620" si="4090">R619+S619+T619+U619</f>
        <v>6</v>
      </c>
      <c r="V620" s="5"/>
      <c r="W620" s="5"/>
      <c r="X620" s="5" t="s">
        <v>146</v>
      </c>
      <c r="Y620" s="5">
        <f t="shared" ref="Y620" ca="1" si="4091">IF(L617&lt;=$Y$1, 1,0)</f>
        <v>0</v>
      </c>
      <c r="Z620" s="5">
        <f t="shared" ref="Z620" ca="1" si="4092">IF(M617&lt;=$Z$1, 1,0)</f>
        <v>0</v>
      </c>
      <c r="AA620" s="5">
        <f t="shared" ref="AA620" ca="1" si="4093">IF(N617&lt;=$AA$1, 1,0)</f>
        <v>0</v>
      </c>
      <c r="AB620" s="5">
        <f t="shared" ref="AB620" ca="1" si="4094">IF(O617&lt;=$AB$1, 1,0)</f>
        <v>0</v>
      </c>
      <c r="AC620" s="5"/>
      <c r="AD620" s="5" t="s">
        <v>147</v>
      </c>
      <c r="AE620" s="5"/>
      <c r="AF620" s="5"/>
      <c r="AG620" s="5"/>
      <c r="AH620" s="5">
        <f t="shared" ref="AH620" ca="1" si="4095">AE619+AF619+AG619+AH619</f>
        <v>0</v>
      </c>
    </row>
    <row r="621" spans="1:34" ht="16">
      <c r="A621" s="1">
        <v>616</v>
      </c>
      <c r="B621">
        <v>216931</v>
      </c>
      <c r="C621">
        <v>8</v>
      </c>
      <c r="D621" t="s">
        <v>8</v>
      </c>
      <c r="E621" t="s">
        <v>93</v>
      </c>
      <c r="F621">
        <v>550</v>
      </c>
      <c r="G621">
        <v>0.77971473851030115</v>
      </c>
      <c r="H621">
        <v>17634.918213359841</v>
      </c>
      <c r="I621">
        <v>0.49632857778982498</v>
      </c>
      <c r="J621" s="2"/>
      <c r="K621" s="2" t="s">
        <v>97</v>
      </c>
      <c r="L621" s="3">
        <f t="shared" ref="L621" si="4096" xml:space="preserve"> (F621 - F628) / F628</f>
        <v>-7.7181208053691275E-2</v>
      </c>
      <c r="M621" s="3">
        <f t="shared" ref="M621" si="4097" xml:space="preserve"> (G621 - G628) / G628</f>
        <v>-2.94082123393711E-2</v>
      </c>
      <c r="N621" s="3">
        <f t="shared" ref="N621" si="4098" xml:space="preserve"> (H621 - H628) / H628</f>
        <v>0.29508436681550193</v>
      </c>
      <c r="O621" s="3">
        <f t="shared" ref="O621" si="4099" xml:space="preserve"> (I621 - I628) / I628</f>
        <v>4.4452915547139087E-2</v>
      </c>
      <c r="P621" s="2"/>
      <c r="Q621" s="2"/>
      <c r="R621" s="2"/>
      <c r="S621" s="2"/>
      <c r="T621" s="2"/>
      <c r="U621" s="2"/>
      <c r="V621" s="5"/>
      <c r="W621" s="5"/>
      <c r="X621" s="5"/>
      <c r="Y621" s="6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6">
      <c r="A622" s="1">
        <v>617</v>
      </c>
      <c r="B622">
        <v>216931</v>
      </c>
      <c r="C622">
        <v>7</v>
      </c>
      <c r="D622" t="s">
        <v>10</v>
      </c>
      <c r="E622" t="s">
        <v>93</v>
      </c>
      <c r="F622">
        <v>650</v>
      </c>
      <c r="G622">
        <v>0.76034482758620692</v>
      </c>
      <c r="H622">
        <v>13731.8639079759</v>
      </c>
      <c r="I622">
        <v>0.51204438475282299</v>
      </c>
      <c r="J622" s="2"/>
      <c r="K622" s="2" t="s">
        <v>96</v>
      </c>
      <c r="L622" s="2">
        <f t="shared" ref="L622" si="4100" xml:space="preserve"> SLOPE(F621:F628, $C621:$C628)</f>
        <v>2.6428571428571428</v>
      </c>
      <c r="M622" s="2">
        <f t="shared" ref="M622" si="4101" xml:space="preserve"> SLOPE(G621:G628, $C621:$C628)</f>
        <v>-4.5608755883693479E-3</v>
      </c>
      <c r="N622" s="2">
        <f t="shared" ref="N622" si="4102" xml:space="preserve"> SLOPE(H621:H628, $C621:$C628)</f>
        <v>414.64513402163982</v>
      </c>
      <c r="O622" s="2">
        <f t="shared" ref="O622" si="4103" xml:space="preserve"> SLOPE(I621:I628, $C621:$C628)</f>
        <v>-3.9365330940832602E-3</v>
      </c>
      <c r="P622" s="2"/>
      <c r="Q622" s="2"/>
      <c r="R622" s="2"/>
      <c r="S622" s="2"/>
      <c r="T622" s="2"/>
      <c r="U622" s="2"/>
      <c r="V622" s="5"/>
      <c r="W622" s="5"/>
      <c r="X622" s="5"/>
      <c r="Y622" s="6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6">
      <c r="A623" s="1">
        <v>618</v>
      </c>
      <c r="B623">
        <v>216931</v>
      </c>
      <c r="C623">
        <v>6</v>
      </c>
      <c r="D623" t="s">
        <v>11</v>
      </c>
      <c r="E623" t="s">
        <v>93</v>
      </c>
      <c r="F623">
        <v>607</v>
      </c>
      <c r="G623">
        <v>0.75720789074355088</v>
      </c>
      <c r="H623">
        <v>15491.962851987349</v>
      </c>
      <c r="I623">
        <v>0.4767147882681062</v>
      </c>
      <c r="J623" s="2"/>
      <c r="K623" s="2" t="s">
        <v>98</v>
      </c>
      <c r="L623" s="2">
        <f t="shared" ref="L623" si="4104" xml:space="preserve"> INTERCEPT(F621:F628,$C621:$C628)</f>
        <v>587.60714285714289</v>
      </c>
      <c r="M623" s="2">
        <f t="shared" ref="M623" si="4105" xml:space="preserve"> INTERCEPT(G621:G628,$C621:$C628)</f>
        <v>0.7964255426921053</v>
      </c>
      <c r="N623" s="2">
        <f t="shared" ref="N623" si="4106" xml:space="preserve"> INTERCEPT(H621:H628,$C621:$C628)</f>
        <v>12735.62435458348</v>
      </c>
      <c r="O623" s="2">
        <f t="shared" ref="O623" si="4107" xml:space="preserve"> INTERCEPT(I621:I628,$C621:$C628)</f>
        <v>0.51983423924351857</v>
      </c>
      <c r="P623" s="2"/>
      <c r="Q623" s="2"/>
      <c r="R623" s="2"/>
      <c r="S623" s="2"/>
      <c r="T623" s="2"/>
      <c r="U623" s="2"/>
      <c r="V623" s="5"/>
      <c r="W623" s="5"/>
      <c r="X623" s="5"/>
      <c r="Y623" s="6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6">
      <c r="A624" s="1">
        <v>619</v>
      </c>
      <c r="B624">
        <v>216931</v>
      </c>
      <c r="C624">
        <v>5</v>
      </c>
      <c r="D624" t="s">
        <v>12</v>
      </c>
      <c r="E624" t="s">
        <v>93</v>
      </c>
      <c r="F624">
        <v>664</v>
      </c>
      <c r="G624">
        <v>0.76247848537005158</v>
      </c>
      <c r="H624">
        <v>15303.90477257241</v>
      </c>
      <c r="I624">
        <v>0.44059733528525308</v>
      </c>
      <c r="J624" s="2"/>
      <c r="K624" s="2" t="s">
        <v>139</v>
      </c>
      <c r="L624" s="2">
        <f t="shared" ref="L624" si="4108" xml:space="preserve"> L623 + (11*L622)</f>
        <v>616.67857142857144</v>
      </c>
      <c r="M624" s="2">
        <f t="shared" ref="M624" si="4109" xml:space="preserve"> M623 + (11*M622)</f>
        <v>0.74625591122004242</v>
      </c>
      <c r="N624" s="2">
        <f t="shared" ref="N624" si="4110" xml:space="preserve"> N623 + (11*N622)</f>
        <v>17296.720828821519</v>
      </c>
      <c r="O624" s="2">
        <f t="shared" ref="O624" si="4111" xml:space="preserve"> O623 + (11*O622)</f>
        <v>0.4765323752086027</v>
      </c>
      <c r="P624" s="2"/>
      <c r="Q624" s="2"/>
      <c r="R624" s="2"/>
      <c r="S624" s="2"/>
      <c r="T624" s="2"/>
      <c r="U624" s="2"/>
      <c r="V624" s="5"/>
      <c r="W624" s="5"/>
      <c r="X624" s="5"/>
      <c r="Y624" s="6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6">
      <c r="A625" s="1">
        <v>620</v>
      </c>
      <c r="B625">
        <v>216931</v>
      </c>
      <c r="C625">
        <v>4</v>
      </c>
      <c r="D625" t="s">
        <v>13</v>
      </c>
      <c r="E625" t="s">
        <v>93</v>
      </c>
      <c r="F625">
        <v>584</v>
      </c>
      <c r="G625">
        <v>0.77378815080789942</v>
      </c>
      <c r="H625">
        <v>13678.745817348399</v>
      </c>
      <c r="I625">
        <v>0.51481311988051515</v>
      </c>
      <c r="J625" s="2"/>
      <c r="K625" s="2" t="s">
        <v>99</v>
      </c>
      <c r="L625" s="2">
        <f t="shared" ref="L625" si="4112" xml:space="preserve"> (L624 - F628) / F628</f>
        <v>3.4695589645254099E-2</v>
      </c>
      <c r="M625" s="2">
        <f t="shared" ref="M625" si="4113" xml:space="preserve"> (M624 - G628) / G628</f>
        <v>-7.1057884185674686E-2</v>
      </c>
      <c r="N625" s="2">
        <f t="shared" ref="N625" si="4114" xml:space="preserve"> (N624 - H628) / H628</f>
        <v>0.27024761167355538</v>
      </c>
      <c r="O625" s="2">
        <f t="shared" ref="O625" si="4115" xml:space="preserve"> (O624 - I628) / I628</f>
        <v>2.7946221746487756E-3</v>
      </c>
      <c r="P625" s="2"/>
      <c r="Q625" s="2"/>
      <c r="R625" s="2"/>
      <c r="S625" s="2"/>
      <c r="T625" s="2"/>
      <c r="U625" s="2"/>
      <c r="V625" s="5"/>
      <c r="W625" s="5"/>
      <c r="X625" s="5"/>
      <c r="Y625" s="6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6">
      <c r="A626" s="1">
        <v>621</v>
      </c>
      <c r="B626">
        <v>216931</v>
      </c>
      <c r="C626">
        <v>3</v>
      </c>
      <c r="D626" t="s">
        <v>14</v>
      </c>
      <c r="E626" t="s">
        <v>93</v>
      </c>
      <c r="F626">
        <v>559</v>
      </c>
      <c r="G626">
        <v>0.78595890410958902</v>
      </c>
      <c r="H626">
        <v>13356.568954582081</v>
      </c>
      <c r="I626">
        <v>0.55579598582975409</v>
      </c>
      <c r="J626" s="2"/>
      <c r="K626" s="2" t="s">
        <v>144</v>
      </c>
      <c r="L626" s="2">
        <f t="shared" ref="L626" si="4116">IF(L621&lt;=$L$1,1,0)</f>
        <v>1</v>
      </c>
      <c r="M626" s="2">
        <f t="shared" ref="M626" si="4117">IF(M621&lt;=$M$1,1,0)</f>
        <v>1</v>
      </c>
      <c r="N626" s="2">
        <f t="shared" ref="N626" si="4118">IF(N621&lt;=$N$1,1,0)</f>
        <v>0</v>
      </c>
      <c r="O626" s="2">
        <f t="shared" ref="O626" si="4119">IF(O621&lt;=$O$1,1,0)</f>
        <v>0</v>
      </c>
      <c r="P626" s="2"/>
      <c r="Q626" s="2"/>
      <c r="R626" s="2"/>
      <c r="S626" s="2"/>
      <c r="T626" s="2"/>
      <c r="U626" s="2"/>
      <c r="V626" s="5"/>
      <c r="W626" s="5"/>
      <c r="X626" s="5" t="s">
        <v>144</v>
      </c>
      <c r="Y626" s="5">
        <f t="shared" ref="Y626" ca="1" si="4120">IF(L621&lt;=$Y$1,1,0)</f>
        <v>0</v>
      </c>
      <c r="Z626" s="5">
        <f t="shared" ref="Z626" ca="1" si="4121">IF(M621&lt;=$Z$1,1,0)</f>
        <v>0</v>
      </c>
      <c r="AA626" s="5">
        <f t="shared" ref="AA626" ca="1" si="4122">IF(N621&lt;=$AA$1,1,0)</f>
        <v>0</v>
      </c>
      <c r="AB626" s="5">
        <f t="shared" ref="AB626" ca="1" si="4123">IF(O621&lt;=$AB$1,1,0)</f>
        <v>1</v>
      </c>
      <c r="AC626" s="5"/>
      <c r="AD626" s="5"/>
      <c r="AE626" s="5"/>
      <c r="AF626" s="5"/>
      <c r="AG626" s="5"/>
      <c r="AH626" s="5"/>
    </row>
    <row r="627" spans="1:34" ht="16">
      <c r="A627" s="1">
        <v>622</v>
      </c>
      <c r="B627">
        <v>216931</v>
      </c>
      <c r="C627">
        <v>2</v>
      </c>
      <c r="D627" t="s">
        <v>15</v>
      </c>
      <c r="E627" t="s">
        <v>93</v>
      </c>
      <c r="F627">
        <v>586</v>
      </c>
      <c r="G627">
        <v>0.78438030560271643</v>
      </c>
      <c r="H627">
        <v>13997.44479116289</v>
      </c>
      <c r="I627">
        <v>0.5454601721842236</v>
      </c>
      <c r="J627" s="2"/>
      <c r="K627" s="2" t="s">
        <v>145</v>
      </c>
      <c r="L627" s="2">
        <f t="shared" ref="L627" si="4124">IF(L621&lt;=$L$2, 1, 0)</f>
        <v>1</v>
      </c>
      <c r="M627" s="2">
        <f t="shared" ref="M627" si="4125">IF(M621&lt;=$M$2, 1, 0)</f>
        <v>1</v>
      </c>
      <c r="N627" s="2">
        <f t="shared" ref="N627" si="4126">IF(N621&lt;=$N$2, 1, 0)</f>
        <v>0</v>
      </c>
      <c r="O627" s="2">
        <f t="shared" ref="O627" si="4127">IF(O621&lt;=$O$2, 1, 0)</f>
        <v>0</v>
      </c>
      <c r="P627" s="2"/>
      <c r="Q627" s="2" t="s">
        <v>148</v>
      </c>
      <c r="R627" s="2">
        <f t="shared" ref="R627" si="4128" xml:space="preserve"> L626+L627+L628</f>
        <v>3</v>
      </c>
      <c r="S627" s="2">
        <f t="shared" ref="S627" si="4129">M626+M627+M628</f>
        <v>3</v>
      </c>
      <c r="T627" s="2">
        <f t="shared" ref="T627" si="4130">N626+N627+N628</f>
        <v>0</v>
      </c>
      <c r="U627" s="2">
        <f t="shared" ref="U627" si="4131">O626+O627+O628</f>
        <v>0</v>
      </c>
      <c r="V627" s="5"/>
      <c r="W627" s="5"/>
      <c r="X627" s="5" t="s">
        <v>145</v>
      </c>
      <c r="Y627" s="5">
        <f t="shared" ref="Y627" ca="1" si="4132">IF(L621&lt;=$Y$2, 1, 0)</f>
        <v>0</v>
      </c>
      <c r="Z627" s="5">
        <f t="shared" ref="Z627" ca="1" si="4133">IF(M621&lt;=$Z$2, 1, 0)</f>
        <v>0</v>
      </c>
      <c r="AA627" s="5">
        <f t="shared" ref="AA627" ca="1" si="4134">IF(N621&lt;=$AA$2, 1, 0)</f>
        <v>0</v>
      </c>
      <c r="AB627" s="5">
        <f t="shared" ref="AB627" ca="1" si="4135">IF(O621&lt;=$AB$2, 1, 0)</f>
        <v>0</v>
      </c>
      <c r="AC627" s="5"/>
      <c r="AD627" s="5" t="s">
        <v>148</v>
      </c>
      <c r="AE627" s="5">
        <f t="shared" ref="AE627" ca="1" si="4136" xml:space="preserve"> Y626+Y627+Y628</f>
        <v>0</v>
      </c>
      <c r="AF627" s="5">
        <f t="shared" ref="AF627" ca="1" si="4137">Z626+Z627+Z628</f>
        <v>1</v>
      </c>
      <c r="AG627" s="5">
        <f t="shared" ref="AG627" ca="1" si="4138">AA626+AA627+AA628</f>
        <v>0</v>
      </c>
      <c r="AH627" s="5">
        <f t="shared" ref="AH627" ca="1" si="4139">AB626+AB627+AB628</f>
        <v>2</v>
      </c>
    </row>
    <row r="628" spans="1:34" ht="16">
      <c r="A628" s="1">
        <v>623</v>
      </c>
      <c r="B628">
        <v>216931</v>
      </c>
      <c r="C628">
        <v>1</v>
      </c>
      <c r="D628" t="s">
        <v>16</v>
      </c>
      <c r="E628" t="s">
        <v>93</v>
      </c>
      <c r="F628">
        <v>596</v>
      </c>
      <c r="G628">
        <v>0.80333951762523192</v>
      </c>
      <c r="H628">
        <v>13616.810352458</v>
      </c>
      <c r="I628">
        <v>0.47520435857065141</v>
      </c>
      <c r="J628" s="2"/>
      <c r="K628" s="2" t="s">
        <v>146</v>
      </c>
      <c r="L628" s="2">
        <f t="shared" ref="L628" si="4140">IF(L625&lt;=$L$1, 1,0)</f>
        <v>1</v>
      </c>
      <c r="M628" s="2">
        <f t="shared" ref="M628" si="4141">IF(M625&lt;=$M$1, 1,0)</f>
        <v>1</v>
      </c>
      <c r="N628" s="2">
        <f t="shared" ref="N628" si="4142">IF(N625&lt;=$N$1, 1,0)</f>
        <v>0</v>
      </c>
      <c r="O628" s="2">
        <f t="shared" ref="O628" si="4143">IF(O625&lt;=$O$1, 1,0)</f>
        <v>0</v>
      </c>
      <c r="P628" s="2"/>
      <c r="Q628" s="2" t="s">
        <v>147</v>
      </c>
      <c r="R628" s="2"/>
      <c r="S628" s="2"/>
      <c r="T628" s="2"/>
      <c r="U628" s="2">
        <f t="shared" ref="U628" si="4144">R627+S627+T627+U627</f>
        <v>6</v>
      </c>
      <c r="V628" s="5"/>
      <c r="W628" s="5"/>
      <c r="X628" s="5" t="s">
        <v>146</v>
      </c>
      <c r="Y628" s="5">
        <f t="shared" ref="Y628" ca="1" si="4145">IF(L625&lt;=$Y$1, 1,0)</f>
        <v>0</v>
      </c>
      <c r="Z628" s="5">
        <f t="shared" ref="Z628" ca="1" si="4146">IF(M625&lt;=$Z$1, 1,0)</f>
        <v>1</v>
      </c>
      <c r="AA628" s="5">
        <f t="shared" ref="AA628" ca="1" si="4147">IF(N625&lt;=$AA$1, 1,0)</f>
        <v>0</v>
      </c>
      <c r="AB628" s="5">
        <f t="shared" ref="AB628" ca="1" si="4148">IF(O625&lt;=$AB$1, 1,0)</f>
        <v>1</v>
      </c>
      <c r="AC628" s="5"/>
      <c r="AD628" s="5" t="s">
        <v>147</v>
      </c>
      <c r="AE628" s="5"/>
      <c r="AF628" s="5"/>
      <c r="AG628" s="5"/>
      <c r="AH628" s="5">
        <f t="shared" ref="AH628" ca="1" si="4149">AE627+AF627+AG627+AH627</f>
        <v>3</v>
      </c>
    </row>
    <row r="629" spans="1:34" ht="16">
      <c r="A629" s="1">
        <v>624</v>
      </c>
      <c r="B629">
        <v>217013</v>
      </c>
      <c r="C629">
        <v>8</v>
      </c>
      <c r="D629" t="s">
        <v>8</v>
      </c>
      <c r="E629" t="s">
        <v>94</v>
      </c>
      <c r="F629">
        <v>199</v>
      </c>
      <c r="G629">
        <v>0.67195767195767198</v>
      </c>
      <c r="H629">
        <v>14283.301357196009</v>
      </c>
      <c r="I629">
        <v>2.043493136305897</v>
      </c>
      <c r="J629" s="2"/>
      <c r="K629" s="2" t="s">
        <v>97</v>
      </c>
      <c r="L629" s="3">
        <f t="shared" ref="L629" si="4150" xml:space="preserve"> (F629 - F636) / F636</f>
        <v>1.6533333333333333</v>
      </c>
      <c r="M629" s="3">
        <f t="shared" ref="M629" si="4151" xml:space="preserve"> (G629 - G636) / G636</f>
        <v>-2.7805921422942654E-2</v>
      </c>
      <c r="N629" s="3">
        <f t="shared" ref="N629" si="4152" xml:space="preserve"> (H629 - H636) / H636</f>
        <v>-5.9821347825402334E-2</v>
      </c>
      <c r="O629" s="3">
        <f t="shared" ref="O629" si="4153" xml:space="preserve"> (I629 - I636) / I636</f>
        <v>-0.35118085332782517</v>
      </c>
      <c r="P629" s="2"/>
      <c r="Q629" s="2"/>
      <c r="R629" s="2"/>
      <c r="S629" s="2"/>
      <c r="T629" s="2"/>
      <c r="U629" s="2"/>
      <c r="V629" s="5"/>
      <c r="W629" s="5"/>
      <c r="X629" s="5"/>
      <c r="Y629" s="6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6">
      <c r="A630" s="1">
        <v>625</v>
      </c>
      <c r="B630">
        <v>217013</v>
      </c>
      <c r="C630">
        <v>7</v>
      </c>
      <c r="D630" t="s">
        <v>10</v>
      </c>
      <c r="E630" t="s">
        <v>94</v>
      </c>
      <c r="F630">
        <v>189</v>
      </c>
      <c r="G630">
        <v>0.75609756097560976</v>
      </c>
      <c r="H630">
        <v>12768.016656228139</v>
      </c>
      <c r="I630">
        <v>2.185153582815162</v>
      </c>
      <c r="J630" s="2"/>
      <c r="K630" s="2" t="s">
        <v>96</v>
      </c>
      <c r="L630" s="2">
        <f t="shared" ref="L630" si="4154" xml:space="preserve"> SLOPE(F629:F636, $C629:$C636)</f>
        <v>19.571428571428573</v>
      </c>
      <c r="M630" s="2">
        <f t="shared" ref="M630" si="4155" xml:space="preserve"> SLOPE(G629:G636, $C629:$C636)</f>
        <v>8.2405345291851513E-3</v>
      </c>
      <c r="N630" s="2">
        <f t="shared" ref="N630" si="4156" xml:space="preserve"> SLOPE(H629:H636, $C629:$C636)</f>
        <v>-93.286269334854921</v>
      </c>
      <c r="O630" s="2">
        <f t="shared" ref="O630" si="4157" xml:space="preserve"> SLOPE(I629:I636, $C629:$C636)</f>
        <v>-0.20794772677943313</v>
      </c>
      <c r="P630" s="2"/>
      <c r="Q630" s="2"/>
      <c r="R630" s="2"/>
      <c r="S630" s="2"/>
      <c r="T630" s="2"/>
      <c r="U630" s="2"/>
      <c r="V630" s="5"/>
      <c r="W630" s="5"/>
      <c r="X630" s="5"/>
      <c r="Y630" s="6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6">
      <c r="A631" s="1">
        <v>626</v>
      </c>
      <c r="B631">
        <v>217013</v>
      </c>
      <c r="C631">
        <v>6</v>
      </c>
      <c r="D631" t="s">
        <v>11</v>
      </c>
      <c r="E631" t="s">
        <v>94</v>
      </c>
      <c r="F631">
        <v>165</v>
      </c>
      <c r="G631">
        <v>0.703125</v>
      </c>
      <c r="H631">
        <v>12409.031298666319</v>
      </c>
      <c r="I631">
        <v>2.298913134265431</v>
      </c>
      <c r="J631" s="2"/>
      <c r="K631" s="2" t="s">
        <v>98</v>
      </c>
      <c r="L631" s="2">
        <f t="shared" ref="L631" si="4158" xml:space="preserve"> INTERCEPT(F629:F636,$C629:$C636)</f>
        <v>43.178571428571416</v>
      </c>
      <c r="M631" s="2">
        <f t="shared" ref="M631" si="4159" xml:space="preserve"> INTERCEPT(G629:G636,$C629:$C636)</f>
        <v>0.65792152681863569</v>
      </c>
      <c r="N631" s="2">
        <f t="shared" ref="N631" si="4160" xml:space="preserve"> INTERCEPT(H629:H636,$C629:$C636)</f>
        <v>13484.484461067916</v>
      </c>
      <c r="O631" s="2">
        <f t="shared" ref="O631" si="4161" xml:space="preserve"> INTERCEPT(I629:I636,$C629:$C636)</f>
        <v>3.690165522063253</v>
      </c>
      <c r="P631" s="2"/>
      <c r="Q631" s="2"/>
      <c r="R631" s="2"/>
      <c r="S631" s="2"/>
      <c r="T631" s="2"/>
      <c r="U631" s="2"/>
      <c r="V631" s="5"/>
      <c r="W631" s="5"/>
      <c r="X631" s="5"/>
      <c r="Y631" s="6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6">
      <c r="A632" s="1">
        <v>627</v>
      </c>
      <c r="B632">
        <v>217013</v>
      </c>
      <c r="C632">
        <v>5</v>
      </c>
      <c r="D632" t="s">
        <v>12</v>
      </c>
      <c r="E632" t="s">
        <v>94</v>
      </c>
      <c r="F632">
        <v>128</v>
      </c>
      <c r="G632">
        <v>0.68965517241379315</v>
      </c>
      <c r="H632">
        <v>12313.422505929761</v>
      </c>
      <c r="I632">
        <v>2.4935258625832031</v>
      </c>
      <c r="J632" s="2"/>
      <c r="K632" s="2" t="s">
        <v>139</v>
      </c>
      <c r="L632" s="2">
        <f t="shared" ref="L632" si="4162" xml:space="preserve"> L631 + (11*L630)</f>
        <v>258.46428571428572</v>
      </c>
      <c r="M632" s="2">
        <f t="shared" ref="M632" si="4163" xml:space="preserve"> M631 + (11*M630)</f>
        <v>0.74856740663967236</v>
      </c>
      <c r="N632" s="2">
        <f t="shared" ref="N632" si="4164" xml:space="preserve"> N631 + (11*N630)</f>
        <v>12458.335498384511</v>
      </c>
      <c r="O632" s="2">
        <f t="shared" ref="O632" si="4165" xml:space="preserve"> O631 + (11*O630)</f>
        <v>1.4027405274894886</v>
      </c>
      <c r="P632" s="2"/>
      <c r="Q632" s="2"/>
      <c r="R632" s="2"/>
      <c r="S632" s="2"/>
      <c r="T632" s="2"/>
      <c r="U632" s="2"/>
      <c r="V632" s="5"/>
      <c r="W632" s="5"/>
      <c r="X632" s="5"/>
      <c r="Y632" s="6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6">
      <c r="A633" s="1">
        <v>628</v>
      </c>
      <c r="B633">
        <v>217013</v>
      </c>
      <c r="C633">
        <v>4</v>
      </c>
      <c r="D633" t="s">
        <v>13</v>
      </c>
      <c r="E633" t="s">
        <v>94</v>
      </c>
      <c r="F633">
        <v>116</v>
      </c>
      <c r="G633">
        <v>0.7289719626168224</v>
      </c>
      <c r="H633">
        <v>12003.39170428121</v>
      </c>
      <c r="I633">
        <v>3.199673029118935</v>
      </c>
      <c r="J633" s="2"/>
      <c r="K633" s="2" t="s">
        <v>99</v>
      </c>
      <c r="L633" s="2">
        <f t="shared" ref="L633" si="4166" xml:space="preserve"> (L632 - F636) / F636</f>
        <v>2.4461904761904765</v>
      </c>
      <c r="M633" s="2">
        <f t="shared" ref="M633" si="4167" xml:space="preserve"> (M632 - G636) / G636</f>
        <v>8.3033694712717473E-2</v>
      </c>
      <c r="N633" s="2">
        <f t="shared" ref="N633" si="4168" xml:space="preserve"> (N632 - H636) / H636</f>
        <v>-0.17994721358245466</v>
      </c>
      <c r="O633" s="2">
        <f t="shared" ref="O633" si="4169" xml:space="preserve"> (O632 - I636) / I636</f>
        <v>-0.55462296599954575</v>
      </c>
      <c r="P633" s="2"/>
      <c r="Q633" s="2"/>
      <c r="R633" s="2"/>
      <c r="S633" s="2"/>
      <c r="T633" s="2"/>
      <c r="U633" s="2"/>
      <c r="V633" s="5"/>
      <c r="W633" s="5"/>
      <c r="X633" s="5"/>
      <c r="Y633" s="6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6">
      <c r="A634" s="1">
        <v>629</v>
      </c>
      <c r="B634">
        <v>217013</v>
      </c>
      <c r="C634">
        <v>3</v>
      </c>
      <c r="D634" t="s">
        <v>14</v>
      </c>
      <c r="E634" t="s">
        <v>94</v>
      </c>
      <c r="F634">
        <v>107</v>
      </c>
      <c r="G634">
        <v>0.7857142857142857</v>
      </c>
      <c r="H634">
        <v>12444.948222733839</v>
      </c>
      <c r="I634">
        <v>3.24146497853895</v>
      </c>
      <c r="J634" s="2"/>
      <c r="K634" s="2" t="s">
        <v>144</v>
      </c>
      <c r="L634" s="2">
        <f t="shared" ref="L634" si="4170">IF(L629&lt;=$L$1,1,0)</f>
        <v>0</v>
      </c>
      <c r="M634" s="2">
        <f t="shared" ref="M634" si="4171">IF(M629&lt;=$M$1,1,0)</f>
        <v>1</v>
      </c>
      <c r="N634" s="2">
        <f t="shared" ref="N634" si="4172">IF(N629&lt;=$N$1,1,0)</f>
        <v>0</v>
      </c>
      <c r="O634" s="2">
        <f t="shared" ref="O634" si="4173">IF(O629&lt;=$O$1,1,0)</f>
        <v>1</v>
      </c>
      <c r="P634" s="2"/>
      <c r="Q634" s="2"/>
      <c r="R634" s="2"/>
      <c r="S634" s="2"/>
      <c r="T634" s="2"/>
      <c r="U634" s="2"/>
      <c r="V634" s="5"/>
      <c r="W634" s="5"/>
      <c r="X634" s="5" t="s">
        <v>144</v>
      </c>
      <c r="Y634" s="5">
        <f t="shared" ref="Y634" ca="1" si="4174">IF(L629&lt;=$Y$1,1,0)</f>
        <v>0</v>
      </c>
      <c r="Z634" s="5">
        <f t="shared" ref="Z634" ca="1" si="4175">IF(M629&lt;=$Z$1,1,0)</f>
        <v>0</v>
      </c>
      <c r="AA634" s="5">
        <f t="shared" ref="AA634" ca="1" si="4176">IF(N629&lt;=$AA$1,1,0)</f>
        <v>1</v>
      </c>
      <c r="AB634" s="5">
        <f t="shared" ref="AB634" ca="1" si="4177">IF(O629&lt;=$AB$1,1,0)</f>
        <v>1</v>
      </c>
      <c r="AC634" s="5"/>
      <c r="AD634" s="5"/>
      <c r="AE634" s="5"/>
      <c r="AF634" s="5"/>
      <c r="AG634" s="5"/>
      <c r="AH634" s="5"/>
    </row>
    <row r="635" spans="1:34" ht="16">
      <c r="A635" s="1">
        <v>630</v>
      </c>
      <c r="B635">
        <v>217013</v>
      </c>
      <c r="C635">
        <v>2</v>
      </c>
      <c r="D635" t="s">
        <v>15</v>
      </c>
      <c r="E635" t="s">
        <v>94</v>
      </c>
      <c r="F635">
        <v>71</v>
      </c>
      <c r="G635">
        <v>0.53333333333333333</v>
      </c>
      <c r="H635">
        <v>13103.344148543159</v>
      </c>
      <c r="I635">
        <v>3.423424901699383</v>
      </c>
      <c r="J635" s="2"/>
      <c r="K635" s="2" t="s">
        <v>145</v>
      </c>
      <c r="L635" s="2">
        <f t="shared" ref="L635" si="4178">IF(L629&lt;=$L$2, 1, 0)</f>
        <v>0</v>
      </c>
      <c r="M635" s="2">
        <f t="shared" ref="M635" si="4179">IF(M629&lt;=$M$2, 1, 0)</f>
        <v>1</v>
      </c>
      <c r="N635" s="2">
        <f t="shared" ref="N635" si="4180">IF(N629&lt;=$N$2, 1, 0)</f>
        <v>0</v>
      </c>
      <c r="O635" s="2">
        <f t="shared" ref="O635" si="4181">IF(O629&lt;=$O$2, 1, 0)</f>
        <v>1</v>
      </c>
      <c r="P635" s="2"/>
      <c r="Q635" s="2" t="s">
        <v>148</v>
      </c>
      <c r="R635" s="2">
        <f t="shared" ref="R635" si="4182" xml:space="preserve"> L634+L635+L636</f>
        <v>0</v>
      </c>
      <c r="S635" s="2">
        <f t="shared" ref="S635" si="4183">M634+M635+M636</f>
        <v>3</v>
      </c>
      <c r="T635" s="2">
        <f t="shared" ref="T635" si="4184">N634+N635+N636</f>
        <v>1</v>
      </c>
      <c r="U635" s="2">
        <f t="shared" ref="U635" si="4185">O634+O635+O636</f>
        <v>3</v>
      </c>
      <c r="V635" s="5"/>
      <c r="W635" s="5"/>
      <c r="X635" s="5" t="s">
        <v>145</v>
      </c>
      <c r="Y635" s="5">
        <f t="shared" ref="Y635" ca="1" si="4186">IF(L629&lt;=$Y$2, 1, 0)</f>
        <v>0</v>
      </c>
      <c r="Z635" s="5">
        <f t="shared" ref="Z635" ca="1" si="4187">IF(M629&lt;=$Z$2, 1, 0)</f>
        <v>0</v>
      </c>
      <c r="AA635" s="5">
        <f t="shared" ref="AA635" ca="1" si="4188">IF(N629&lt;=$AA$2, 1, 0)</f>
        <v>0</v>
      </c>
      <c r="AB635" s="5">
        <f t="shared" ref="AB635" ca="1" si="4189">IF(O629&lt;=$AB$2, 1, 0)</f>
        <v>1</v>
      </c>
      <c r="AC635" s="5"/>
      <c r="AD635" s="5" t="s">
        <v>148</v>
      </c>
      <c r="AE635" s="5">
        <f t="shared" ref="AE635" ca="1" si="4190" xml:space="preserve"> Y634+Y635+Y636</f>
        <v>0</v>
      </c>
      <c r="AF635" s="5">
        <f t="shared" ref="AF635" ca="1" si="4191">Z634+Z635+Z636</f>
        <v>0</v>
      </c>
      <c r="AG635" s="5">
        <f t="shared" ref="AG635" ca="1" si="4192">AA634+AA635+AA636</f>
        <v>2</v>
      </c>
      <c r="AH635" s="5">
        <f t="shared" ref="AH635" ca="1" si="4193">AB634+AB635+AB636</f>
        <v>3</v>
      </c>
    </row>
    <row r="636" spans="1:34" ht="16">
      <c r="A636" s="1">
        <v>631</v>
      </c>
      <c r="B636">
        <v>217013</v>
      </c>
      <c r="C636">
        <v>1</v>
      </c>
      <c r="D636" t="s">
        <v>16</v>
      </c>
      <c r="E636" t="s">
        <v>94</v>
      </c>
      <c r="F636">
        <v>75</v>
      </c>
      <c r="G636">
        <v>0.69117647058823528</v>
      </c>
      <c r="H636">
        <v>15192.11409891011</v>
      </c>
      <c r="I636">
        <v>3.1495573871194669</v>
      </c>
      <c r="J636" s="2"/>
      <c r="K636" s="2" t="s">
        <v>146</v>
      </c>
      <c r="L636" s="2">
        <f t="shared" ref="L636" si="4194">IF(L633&lt;=$L$1, 1,0)</f>
        <v>0</v>
      </c>
      <c r="M636" s="2">
        <f t="shared" ref="M636" si="4195">IF(M633&lt;=$M$1, 1,0)</f>
        <v>1</v>
      </c>
      <c r="N636" s="2">
        <f t="shared" ref="N636" si="4196">IF(N633&lt;=$N$1, 1,0)</f>
        <v>1</v>
      </c>
      <c r="O636" s="2">
        <f t="shared" ref="O636" si="4197">IF(O633&lt;=$O$1, 1,0)</f>
        <v>1</v>
      </c>
      <c r="P636" s="2"/>
      <c r="Q636" s="2" t="s">
        <v>147</v>
      </c>
      <c r="R636" s="2"/>
      <c r="S636" s="2"/>
      <c r="T636" s="2"/>
      <c r="U636" s="2">
        <f t="shared" ref="U636" si="4198">R635+S635+T635+U635</f>
        <v>7</v>
      </c>
      <c r="V636" s="5"/>
      <c r="W636" s="5"/>
      <c r="X636" s="5" t="s">
        <v>146</v>
      </c>
      <c r="Y636" s="5">
        <f t="shared" ref="Y636" ca="1" si="4199">IF(L633&lt;=$Y$1, 1,0)</f>
        <v>0</v>
      </c>
      <c r="Z636" s="5">
        <f t="shared" ref="Z636" ca="1" si="4200">IF(M633&lt;=$Z$1, 1,0)</f>
        <v>0</v>
      </c>
      <c r="AA636" s="5">
        <f t="shared" ref="AA636" ca="1" si="4201">IF(N633&lt;=$AA$1, 1,0)</f>
        <v>1</v>
      </c>
      <c r="AB636" s="5">
        <f t="shared" ref="AB636" ca="1" si="4202">IF(O633&lt;=$AB$1, 1,0)</f>
        <v>1</v>
      </c>
      <c r="AC636" s="5"/>
      <c r="AD636" s="5" t="s">
        <v>147</v>
      </c>
      <c r="AE636" s="5"/>
      <c r="AF636" s="5"/>
      <c r="AG636" s="5"/>
      <c r="AH636" s="5">
        <f t="shared" ref="AH636" ca="1" si="4203">AE635+AF635+AG635+AH635</f>
        <v>5</v>
      </c>
    </row>
    <row r="637" spans="1:34" ht="16">
      <c r="A637" s="1">
        <v>632</v>
      </c>
      <c r="B637">
        <v>217059</v>
      </c>
      <c r="C637">
        <v>8</v>
      </c>
      <c r="D637" t="s">
        <v>8</v>
      </c>
      <c r="E637" t="s">
        <v>95</v>
      </c>
      <c r="F637">
        <v>946</v>
      </c>
      <c r="G637">
        <v>0.81333333333333335</v>
      </c>
      <c r="H637">
        <v>12943.408642098169</v>
      </c>
      <c r="I637">
        <v>1.5099134255146169</v>
      </c>
      <c r="J637" s="2"/>
      <c r="K637" s="2" t="s">
        <v>97</v>
      </c>
      <c r="L637" s="3">
        <f t="shared" ref="L637" si="4204" xml:space="preserve"> (F637 - F644) / F644</f>
        <v>-0.17235345581802275</v>
      </c>
      <c r="M637" s="3">
        <f t="shared" ref="M637" si="4205" xml:space="preserve"> (G637 - G644) / G644</f>
        <v>0.11845252051582646</v>
      </c>
      <c r="N637" s="3">
        <f t="shared" ref="N637" si="4206" xml:space="preserve"> (H637 - H644) / H644</f>
        <v>0.17158106974504136</v>
      </c>
      <c r="O637" s="3">
        <f t="shared" ref="O637" si="4207" xml:space="preserve"> (I637 - I644) / I644</f>
        <v>1.3390447506356484</v>
      </c>
      <c r="P637" s="2"/>
      <c r="Q637" s="2"/>
      <c r="R637" s="2"/>
      <c r="S637" s="2"/>
      <c r="T637" s="2"/>
      <c r="U637" s="2"/>
      <c r="V637" s="5"/>
      <c r="W637" s="5"/>
      <c r="X637" s="5"/>
      <c r="Y637" s="6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6">
      <c r="A638" s="1">
        <v>633</v>
      </c>
      <c r="B638">
        <v>217059</v>
      </c>
      <c r="C638">
        <v>7</v>
      </c>
      <c r="D638" t="s">
        <v>10</v>
      </c>
      <c r="E638" t="s">
        <v>95</v>
      </c>
      <c r="F638">
        <v>979</v>
      </c>
      <c r="G638">
        <v>0.76837865055387711</v>
      </c>
      <c r="H638">
        <v>11758.25826614492</v>
      </c>
      <c r="I638">
        <v>1.4952516002262151</v>
      </c>
      <c r="J638" s="2"/>
      <c r="K638" s="2" t="s">
        <v>96</v>
      </c>
      <c r="L638" s="2">
        <f t="shared" ref="L638" si="4208" xml:space="preserve"> SLOPE(F637:F644, $C637:$C644)</f>
        <v>-25.214285714285715</v>
      </c>
      <c r="M638" s="2">
        <f t="shared" ref="M638" si="4209" xml:space="preserve"> SLOPE(G637:G644, $C637:$C644)</f>
        <v>9.0285982679495173E-3</v>
      </c>
      <c r="N638" s="2">
        <f t="shared" ref="N638" si="4210" xml:space="preserve"> SLOPE(H637:H644, $C637:$C644)</f>
        <v>230.054166768925</v>
      </c>
      <c r="O638" s="2">
        <f t="shared" ref="O638" si="4211" xml:space="preserve"> SLOPE(I637:I644, $C637:$C644)</f>
        <v>0.14906623164650656</v>
      </c>
      <c r="P638" s="2"/>
      <c r="Q638" s="2"/>
      <c r="R638" s="2"/>
      <c r="S638" s="2"/>
      <c r="T638" s="2"/>
      <c r="U638" s="2"/>
      <c r="V638" s="5"/>
      <c r="W638" s="5"/>
      <c r="X638" s="5"/>
      <c r="Y638" s="6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6">
      <c r="A639" s="1">
        <v>634</v>
      </c>
      <c r="B639">
        <v>217059</v>
      </c>
      <c r="C639">
        <v>6</v>
      </c>
      <c r="D639" t="s">
        <v>11</v>
      </c>
      <c r="E639" t="s">
        <v>95</v>
      </c>
      <c r="F639">
        <v>998</v>
      </c>
      <c r="G639">
        <v>0.80713489409141581</v>
      </c>
      <c r="H639">
        <v>11807.845509057879</v>
      </c>
      <c r="I639">
        <v>1.463897062451486</v>
      </c>
      <c r="J639" s="2"/>
      <c r="K639" s="2" t="s">
        <v>98</v>
      </c>
      <c r="L639" s="2">
        <f t="shared" ref="L639" si="4212" xml:space="preserve"> INTERCEPT(F637:F644,$C637:$C644)</f>
        <v>1117.7142857142858</v>
      </c>
      <c r="M639" s="2">
        <f t="shared" ref="M639" si="4213" xml:space="preserve"> INTERCEPT(G637:G644,$C637:$C644)</f>
        <v>0.73651653840838605</v>
      </c>
      <c r="N639" s="2">
        <f t="shared" ref="N639" si="4214" xml:space="preserve"> INTERCEPT(H637:H644,$C637:$C644)</f>
        <v>10575.505620519953</v>
      </c>
      <c r="O639" s="2">
        <f t="shared" ref="O639" si="4215" xml:space="preserve"> INTERCEPT(I637:I644,$C637:$C644)</f>
        <v>0.4257668003802505</v>
      </c>
      <c r="P639" s="2"/>
      <c r="Q639" s="2"/>
      <c r="R639" s="2"/>
      <c r="S639" s="2"/>
      <c r="T639" s="2"/>
      <c r="U639" s="2"/>
      <c r="V639" s="5"/>
      <c r="W639" s="5"/>
      <c r="X639" s="5"/>
      <c r="Y639" s="6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6">
      <c r="A640" s="1">
        <v>635</v>
      </c>
      <c r="B640">
        <v>217059</v>
      </c>
      <c r="C640">
        <v>5</v>
      </c>
      <c r="D640" t="s">
        <v>12</v>
      </c>
      <c r="E640" t="s">
        <v>95</v>
      </c>
      <c r="F640">
        <v>903</v>
      </c>
      <c r="G640">
        <v>0.78187919463087252</v>
      </c>
      <c r="H640">
        <v>11344.4141235684</v>
      </c>
      <c r="I640">
        <v>1.3318412307737151</v>
      </c>
      <c r="J640" s="2"/>
      <c r="K640" s="2" t="s">
        <v>140</v>
      </c>
      <c r="L640" s="2">
        <f t="shared" ref="L640" si="4216" xml:space="preserve"> L639 + (11*L638)</f>
        <v>840.35714285714289</v>
      </c>
      <c r="M640" s="2">
        <f t="shared" ref="M640" si="4217" xml:space="preserve"> M639 + (11*M638)</f>
        <v>0.83583111935583077</v>
      </c>
      <c r="N640" s="2">
        <f t="shared" ref="N640" si="4218" xml:space="preserve"> N639 + (11*N638)</f>
        <v>13106.101454978128</v>
      </c>
      <c r="O640" s="2">
        <f t="shared" ref="O640" si="4219" xml:space="preserve"> O639 + (11*O638)</f>
        <v>2.0654953484918228</v>
      </c>
      <c r="P640" s="2"/>
      <c r="Q640" s="2"/>
      <c r="R640" s="2"/>
      <c r="S640" s="2"/>
      <c r="T640" s="2"/>
      <c r="U640" s="2"/>
      <c r="V640" s="5"/>
      <c r="W640" s="5"/>
      <c r="X640" s="5"/>
      <c r="Y640" s="6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6">
      <c r="A641" s="1">
        <v>636</v>
      </c>
      <c r="B641">
        <v>217059</v>
      </c>
      <c r="C641">
        <v>4</v>
      </c>
      <c r="D641" t="s">
        <v>13</v>
      </c>
      <c r="E641" t="s">
        <v>95</v>
      </c>
      <c r="F641">
        <v>903</v>
      </c>
      <c r="G641">
        <v>0.78288868445262194</v>
      </c>
      <c r="H641">
        <v>12015.80740231934</v>
      </c>
      <c r="I641">
        <v>0.81857698850830107</v>
      </c>
      <c r="J641" s="2"/>
      <c r="K641" s="2" t="s">
        <v>99</v>
      </c>
      <c r="L641" s="2">
        <f t="shared" ref="L641" si="4220" xml:space="preserve"> (L640 - F644) / F644</f>
        <v>-0.26477940257467814</v>
      </c>
      <c r="M641" s="2">
        <f t="shared" ref="M641" si="4221" xml:space="preserve"> (M640 - G644) / G644</f>
        <v>0.1493902731587215</v>
      </c>
      <c r="N641" s="2">
        <f t="shared" ref="N641" si="4222" xml:space="preserve"> (N640 - H644) / H644</f>
        <v>0.18630731574594286</v>
      </c>
      <c r="O641" s="2">
        <f t="shared" ref="O641" si="4223" xml:space="preserve"> (O640 - I644) / I644</f>
        <v>2.1997106395060513</v>
      </c>
      <c r="P641" s="2"/>
      <c r="Q641" s="2"/>
      <c r="R641" s="2"/>
      <c r="S641" s="2"/>
      <c r="T641" s="2"/>
      <c r="U641" s="2"/>
      <c r="V641" s="5"/>
      <c r="W641" s="5"/>
      <c r="X641" s="5"/>
      <c r="Y641" s="6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6">
      <c r="A642" s="1">
        <v>637</v>
      </c>
      <c r="B642">
        <v>217059</v>
      </c>
      <c r="C642">
        <v>3</v>
      </c>
      <c r="D642" t="s">
        <v>14</v>
      </c>
      <c r="E642" t="s">
        <v>95</v>
      </c>
      <c r="F642">
        <v>1091</v>
      </c>
      <c r="G642">
        <v>0.78745318352059923</v>
      </c>
      <c r="H642">
        <v>11177.09308808644</v>
      </c>
      <c r="I642">
        <v>0.81359977974328312</v>
      </c>
      <c r="J642" s="2"/>
      <c r="K642" s="2" t="s">
        <v>144</v>
      </c>
      <c r="L642" s="2">
        <f t="shared" ref="L642" si="4224">IF(L637&lt;=$L$1,1,0)</f>
        <v>1</v>
      </c>
      <c r="M642" s="2">
        <f t="shared" ref="M642" si="4225">IF(M637&lt;=$M$1,1,0)</f>
        <v>1</v>
      </c>
      <c r="N642" s="2">
        <f t="shared" ref="N642" si="4226">IF(N637&lt;=$N$1,1,0)</f>
        <v>0</v>
      </c>
      <c r="O642" s="2">
        <f t="shared" ref="O642" si="4227">IF(O637&lt;=$O$1,1,0)</f>
        <v>0</v>
      </c>
      <c r="P642" s="2"/>
      <c r="Q642" s="2"/>
      <c r="R642" s="2"/>
      <c r="S642" s="2"/>
      <c r="T642" s="2"/>
      <c r="U642" s="2"/>
      <c r="V642" s="5"/>
      <c r="W642" s="5"/>
      <c r="X642" s="5" t="s">
        <v>144</v>
      </c>
      <c r="Y642" s="5">
        <f t="shared" ref="Y642" ca="1" si="4228">IF(L637&lt;=$Y$1,1,0)</f>
        <v>0</v>
      </c>
      <c r="Z642" s="5">
        <f t="shared" ref="Z642" ca="1" si="4229">IF(M637&lt;=$Z$1,1,0)</f>
        <v>0</v>
      </c>
      <c r="AA642" s="5">
        <f t="shared" ref="AA642" ca="1" si="4230">IF(N637&lt;=$AA$1,1,0)</f>
        <v>0</v>
      </c>
      <c r="AB642" s="5">
        <f t="shared" ref="AB642" ca="1" si="4231">IF(O637&lt;=$AB$1,1,0)</f>
        <v>0</v>
      </c>
      <c r="AC642" s="5"/>
      <c r="AD642" s="5"/>
      <c r="AE642" s="5"/>
      <c r="AF642" s="5"/>
      <c r="AG642" s="5"/>
      <c r="AH642" s="5"/>
    </row>
    <row r="643" spans="1:34" ht="16">
      <c r="A643" s="1">
        <v>638</v>
      </c>
      <c r="B643">
        <v>217059</v>
      </c>
      <c r="C643">
        <v>2</v>
      </c>
      <c r="D643" t="s">
        <v>15</v>
      </c>
      <c r="E643" t="s">
        <v>95</v>
      </c>
      <c r="F643">
        <v>1071</v>
      </c>
      <c r="G643">
        <v>0.74889867841409696</v>
      </c>
      <c r="H643">
        <v>10791.3548774875</v>
      </c>
      <c r="I643">
        <v>0.69391298693674042</v>
      </c>
      <c r="J643" s="2"/>
      <c r="K643" s="2" t="s">
        <v>145</v>
      </c>
      <c r="L643" s="2">
        <f t="shared" ref="L643" si="4232">IF(L637&lt;=$L$2, 1, 0)</f>
        <v>1</v>
      </c>
      <c r="M643" s="2">
        <f t="shared" ref="M643" si="4233">IF(M637&lt;=$M$2, 1, 0)</f>
        <v>1</v>
      </c>
      <c r="N643" s="2">
        <f t="shared" ref="N643" si="4234">IF(N637&lt;=$N$2, 1, 0)</f>
        <v>0</v>
      </c>
      <c r="O643" s="2">
        <f t="shared" ref="O643" si="4235">IF(O637&lt;=$O$2, 1, 0)</f>
        <v>0</v>
      </c>
      <c r="P643" s="2"/>
      <c r="Q643" s="2" t="s">
        <v>148</v>
      </c>
      <c r="R643" s="2">
        <f t="shared" ref="R643" si="4236" xml:space="preserve"> L642+L643+L644</f>
        <v>3</v>
      </c>
      <c r="S643" s="2">
        <f t="shared" ref="S643" si="4237">M642+M643+M644</f>
        <v>3</v>
      </c>
      <c r="T643" s="2">
        <f t="shared" ref="T643" si="4238">N642+N643+N644</f>
        <v>0</v>
      </c>
      <c r="U643" s="2">
        <f t="shared" ref="U643" si="4239">O642+O643+O644</f>
        <v>0</v>
      </c>
      <c r="V643" s="5"/>
      <c r="W643" s="5"/>
      <c r="X643" s="5" t="s">
        <v>145</v>
      </c>
      <c r="Y643" s="5">
        <f t="shared" ref="Y643" ca="1" si="4240">IF(L637&lt;=$Y$2, 1, 0)</f>
        <v>0</v>
      </c>
      <c r="Z643" s="5">
        <f t="shared" ref="Z643" ca="1" si="4241">IF(M637&lt;=$Z$2, 1, 0)</f>
        <v>0</v>
      </c>
      <c r="AA643" s="5">
        <f t="shared" ref="AA643" ca="1" si="4242">IF(N637&lt;=$AA$2, 1, 0)</f>
        <v>0</v>
      </c>
      <c r="AB643" s="5">
        <f t="shared" ref="AB643" ca="1" si="4243">IF(O637&lt;=$AB$2, 1, 0)</f>
        <v>0</v>
      </c>
      <c r="AC643" s="5"/>
      <c r="AD643" s="5" t="s">
        <v>148</v>
      </c>
      <c r="AE643" s="5">
        <f t="shared" ref="AE643" ca="1" si="4244" xml:space="preserve"> Y642+Y643+Y644</f>
        <v>1</v>
      </c>
      <c r="AF643" s="5">
        <f t="shared" ref="AF643" ca="1" si="4245">Z642+Z643+Z644</f>
        <v>0</v>
      </c>
      <c r="AG643" s="5">
        <f t="shared" ref="AG643" ca="1" si="4246">AA642+AA643+AA644</f>
        <v>0</v>
      </c>
      <c r="AH643" s="5">
        <f t="shared" ref="AH643" ca="1" si="4247">AB642+AB643+AB644</f>
        <v>0</v>
      </c>
    </row>
    <row r="644" spans="1:34" ht="16">
      <c r="A644" s="1">
        <v>639</v>
      </c>
      <c r="B644">
        <v>217059</v>
      </c>
      <c r="C644">
        <v>1</v>
      </c>
      <c r="D644" t="s">
        <v>16</v>
      </c>
      <c r="E644" t="s">
        <v>95</v>
      </c>
      <c r="F644">
        <v>1143</v>
      </c>
      <c r="G644">
        <v>0.72719522591645358</v>
      </c>
      <c r="H644">
        <v>11047.81305907828</v>
      </c>
      <c r="I644">
        <v>0.64552566816188084</v>
      </c>
      <c r="J644" s="2"/>
      <c r="K644" s="2" t="s">
        <v>146</v>
      </c>
      <c r="L644" s="2">
        <f t="shared" ref="L644" si="4248">IF(L641&lt;=$L$1, 1,0)</f>
        <v>1</v>
      </c>
      <c r="M644" s="2">
        <f t="shared" ref="M644" si="4249">IF(M641&lt;=$M$1, 1,0)</f>
        <v>1</v>
      </c>
      <c r="N644" s="2">
        <f t="shared" ref="N644" si="4250">IF(N641&lt;=$N$1, 1,0)</f>
        <v>0</v>
      </c>
      <c r="O644" s="2">
        <f t="shared" ref="O644" si="4251">IF(O641&lt;=$O$1, 1,0)</f>
        <v>0</v>
      </c>
      <c r="P644" s="2"/>
      <c r="Q644" s="2" t="s">
        <v>147</v>
      </c>
      <c r="R644" s="2"/>
      <c r="S644" s="2"/>
      <c r="T644" s="2"/>
      <c r="U644" s="2">
        <f t="shared" ref="U644" si="4252">R643+S643+T643+U643</f>
        <v>6</v>
      </c>
      <c r="V644" s="5"/>
      <c r="W644" s="5"/>
      <c r="X644" s="5" t="s">
        <v>146</v>
      </c>
      <c r="Y644" s="5">
        <f t="shared" ref="Y644" ca="1" si="4253">IF(L641&lt;=$Y$1, 1,0)</f>
        <v>1</v>
      </c>
      <c r="Z644" s="5">
        <f t="shared" ref="Z644" ca="1" si="4254">IF(M641&lt;=$Z$1, 1,0)</f>
        <v>0</v>
      </c>
      <c r="AA644" s="5">
        <f t="shared" ref="AA644" ca="1" si="4255">IF(N641&lt;=$AA$1, 1,0)</f>
        <v>0</v>
      </c>
      <c r="AB644" s="5">
        <f t="shared" ref="AB644" ca="1" si="4256">IF(O641&lt;=$AB$1, 1,0)</f>
        <v>0</v>
      </c>
      <c r="AC644" s="5"/>
      <c r="AD644" s="5" t="s">
        <v>147</v>
      </c>
      <c r="AE644" s="5"/>
      <c r="AF644" s="5"/>
      <c r="AG644" s="5"/>
      <c r="AH644" s="5">
        <f t="shared" ref="AH644" ca="1" si="4257">AE643+AF643+AG643+AH643</f>
        <v>1</v>
      </c>
    </row>
    <row r="646" spans="1:34" ht="16">
      <c r="J646" s="2" t="s">
        <v>155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34" ht="16">
      <c r="J647" s="5" t="s">
        <v>156</v>
      </c>
      <c r="K647" s="5"/>
      <c r="L647" s="5"/>
      <c r="M647" s="5"/>
      <c r="N647" s="5"/>
      <c r="O647" s="5"/>
      <c r="P647" s="5"/>
      <c r="Q647" s="5"/>
      <c r="R647" s="5"/>
    </row>
  </sheetData>
  <phoneticPr fontId="2" type="noConversion"/>
  <pageMargins left="0.75" right="0.75" top="1" bottom="1" header="0.5" footer="0.5"/>
  <pageSetup orientation="portrait" horizontalDpi="0" verticalDpi="0"/>
  <ignoredErrors>
    <ignoredError sqref="Z1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dataset</vt:lpstr>
      <vt:lpstr>Raw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2021-10-21T21:26:57Z</dcterms:created>
  <dcterms:modified xsi:type="dcterms:W3CDTF">2021-11-01T14:18:33Z</dcterms:modified>
</cp:coreProperties>
</file>