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cd862585f85d8b18/Desktop/EVIDENCIAS TECNICA/PROYECTO ZOOLOMASCOTAS MX 2.0/VERSION FINAL/"/>
    </mc:Choice>
  </mc:AlternateContent>
  <xr:revisionPtr revIDLastSave="12" documentId="8_{355A193E-9A58-4905-AB59-2CB0DE8DD894}" xr6:coauthVersionLast="47" xr6:coauthVersionMax="47" xr10:uidLastSave="{92D78BB0-2795-4E55-838A-45FBF9C16606}"/>
  <bookViews>
    <workbookView xWindow="-120" yWindow="-120" windowWidth="20730" windowHeight="11160" firstSheet="20" activeTab="25" xr2:uid="{00000000-000D-0000-FFFF-FFFF00000000}"/>
  </bookViews>
  <sheets>
    <sheet name="Portada" sheetId="1" r:id="rId1"/>
    <sheet name="Torre admin" sheetId="2" r:id="rId2"/>
    <sheet name="Monitor Admin" sheetId="3" r:id="rId3"/>
    <sheet name="DiscoSolido Admin" sheetId="4" r:id="rId4"/>
    <sheet name="Disco duro interno Admin" sheetId="5" r:id="rId5"/>
    <sheet name="ram Admin" sheetId="6" r:id="rId6"/>
    <sheet name="Servidor Admin" sheetId="7" r:id="rId7"/>
    <sheet name="Teclado Admin" sheetId="8" r:id="rId8"/>
    <sheet name="Mouse Admin" sheetId="9" r:id="rId9"/>
    <sheet name="Portatil Nosotros" sheetId="10" r:id="rId10"/>
    <sheet name="Monitor Nosotros" sheetId="11" r:id="rId11"/>
    <sheet name=" Disco mecanico Nosotros" sheetId="12" r:id="rId12"/>
    <sheet name=" Servidor Nosotros" sheetId="13" r:id="rId13"/>
    <sheet name=" ram nosotros" sheetId="14" r:id="rId14"/>
    <sheet name="Tarjeta de video nosotros" sheetId="16" r:id="rId15"/>
    <sheet name="Procesador Nosotros" sheetId="17" r:id="rId16"/>
    <sheet name="Teclado nosostros " sheetId="18" r:id="rId17"/>
    <sheet name="Mouse nosotros" sheetId="19" r:id="rId18"/>
    <sheet name="software licencia" sheetId="20" r:id="rId19"/>
    <sheet name="windows 11 licencia" sheetId="22" r:id="rId20"/>
    <sheet name="Nube" sheetId="25" r:id="rId21"/>
    <sheet name="Ensamblaje" sheetId="26" r:id="rId22"/>
    <sheet name="Parafiscales" sheetId="24" r:id="rId23"/>
    <sheet name="Plan de inversión" sheetId="27" r:id="rId24"/>
    <sheet name="Gastos del personal" sheetId="28" r:id="rId25"/>
    <sheet name="Consolidado" sheetId="15" r:id="rId26"/>
  </sheets>
  <externalReferences>
    <externalReference r:id="rId27"/>
  </externalReferenc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G24" i="15" l="1"/>
  <c r="F24" i="15"/>
  <c r="E24" i="15"/>
  <c r="J10" i="28"/>
  <c r="B10" i="28"/>
  <c r="K9" i="28"/>
  <c r="K8" i="28"/>
  <c r="K7" i="28"/>
  <c r="H6" i="28"/>
  <c r="G6" i="28"/>
  <c r="E6" i="28"/>
  <c r="D6" i="28"/>
  <c r="K5" i="28"/>
  <c r="H5" i="28"/>
  <c r="G5" i="28"/>
  <c r="E5" i="28"/>
  <c r="D5" i="28"/>
  <c r="F5" i="28" s="1"/>
  <c r="H4" i="28"/>
  <c r="G4" i="28"/>
  <c r="I4" i="28" s="1"/>
  <c r="E4" i="28"/>
  <c r="F4" i="28" s="1"/>
  <c r="D4" i="28"/>
  <c r="K4" i="28" s="1"/>
  <c r="H3" i="28"/>
  <c r="I3" i="28" s="1"/>
  <c r="G3" i="28"/>
  <c r="E3" i="28"/>
  <c r="D3" i="28"/>
  <c r="E25" i="27"/>
  <c r="E24" i="27"/>
  <c r="E23" i="27"/>
  <c r="E22" i="27"/>
  <c r="E21" i="27"/>
  <c r="E20" i="27"/>
  <c r="E19" i="27"/>
  <c r="E18" i="27"/>
  <c r="E17" i="27"/>
  <c r="E11" i="27"/>
  <c r="E10" i="27"/>
  <c r="E9" i="27"/>
  <c r="E8" i="27"/>
  <c r="E7" i="27"/>
  <c r="E6" i="27"/>
  <c r="E5" i="27"/>
  <c r="E4" i="27"/>
  <c r="E3" i="27"/>
  <c r="G10" i="28" l="1"/>
  <c r="E10" i="28"/>
  <c r="I6" i="28"/>
  <c r="D10" i="28"/>
  <c r="K6" i="28"/>
  <c r="F3" i="28"/>
  <c r="K3" i="28"/>
  <c r="K10" i="28" s="1"/>
  <c r="H10" i="28"/>
  <c r="I5" i="28"/>
  <c r="I10" i="28" s="1"/>
  <c r="F6" i="28"/>
  <c r="E12" i="27"/>
  <c r="E26" i="27"/>
  <c r="F10" i="28" l="1"/>
  <c r="G17" i="15"/>
  <c r="F17" i="15"/>
  <c r="E17" i="15"/>
  <c r="G5" i="20" l="1"/>
</calcChain>
</file>

<file path=xl/sharedStrings.xml><?xml version="1.0" encoding="utf-8"?>
<sst xmlns="http://schemas.openxmlformats.org/spreadsheetml/2006/main" count="1281" uniqueCount="533">
  <si>
    <t>Roles de la ferretería: Dueño, Administrador, Encargado del inventario, cliente</t>
  </si>
  <si>
    <t xml:space="preserve">Presupuestos (a)
</t>
  </si>
  <si>
    <t>Tipo de cambio</t>
  </si>
  <si>
    <t>Nº 1</t>
  </si>
  <si>
    <t xml:space="preserve">Nº2 </t>
  </si>
  <si>
    <t>Nº 3</t>
  </si>
  <si>
    <r>
      <rPr>
        <b/>
        <sz val="10"/>
        <color theme="1"/>
        <rFont val="Trebuchet MS"/>
        <family val="2"/>
      </rPr>
      <t>Empresa</t>
    </r>
    <r>
      <rPr>
        <i/>
        <sz val="8"/>
        <color theme="1"/>
        <rFont val="Trebuchet MS"/>
        <family val="2"/>
      </rPr>
      <t xml:space="preserve">
(Nombre fiscal de la empresa)</t>
    </r>
  </si>
  <si>
    <r>
      <rPr>
        <b/>
        <sz val="10"/>
        <color theme="1"/>
        <rFont val="Trebuchet MS"/>
        <family val="2"/>
      </rPr>
      <t>Nº de CUIT, Dirección, Teléfono</t>
    </r>
    <r>
      <rPr>
        <i/>
        <sz val="10"/>
        <color theme="1"/>
        <rFont val="Trebuchet MS"/>
        <family val="2"/>
      </rPr>
      <t xml:space="preserve">
</t>
    </r>
    <r>
      <rPr>
        <i/>
        <sz val="8"/>
        <color theme="1"/>
        <rFont val="Trebuchet MS"/>
        <family val="2"/>
      </rPr>
      <t>(Datos de la empresa)</t>
    </r>
  </si>
  <si>
    <r>
      <rPr>
        <b/>
        <sz val="10"/>
        <color theme="1"/>
        <rFont val="Trebuchet MS"/>
        <family val="2"/>
      </rPr>
      <t>Descripción del
bien/ servicio (b)</t>
    </r>
    <r>
      <rPr>
        <i/>
        <sz val="10"/>
        <color theme="1"/>
        <rFont val="Trebuchet MS"/>
        <family val="2"/>
      </rPr>
      <t xml:space="preserve">
</t>
    </r>
    <r>
      <rPr>
        <i/>
        <sz val="8"/>
        <color theme="1"/>
        <rFont val="Trebuchet MS"/>
        <family val="2"/>
      </rPr>
      <t>Características de los bienes/ servicios</t>
    </r>
  </si>
  <si>
    <r>
      <rPr>
        <b/>
        <sz val="10"/>
        <color theme="1"/>
        <rFont val="Trebuchet MS"/>
        <family val="2"/>
      </rPr>
      <t xml:space="preserve">Importe Unitario
</t>
    </r>
    <r>
      <rPr>
        <i/>
        <sz val="8"/>
        <color theme="1"/>
        <rFont val="Trebuchet MS"/>
        <family val="2"/>
      </rPr>
      <t>(moneda nacional)</t>
    </r>
  </si>
  <si>
    <r>
      <rPr>
        <b/>
        <u/>
        <sz val="10"/>
        <color theme="1"/>
        <rFont val="Trebuchet MS"/>
        <family val="2"/>
      </rPr>
      <t>Importe Total</t>
    </r>
    <r>
      <rPr>
        <b/>
        <u/>
        <sz val="10"/>
        <color theme="1"/>
        <rFont val="Trebuchet MS"/>
        <family val="2"/>
      </rPr>
      <t xml:space="preserve">
 IVA incluido
</t>
    </r>
    <r>
      <rPr>
        <i/>
        <u/>
        <sz val="8"/>
        <color theme="1"/>
        <rFont val="Trebuchet MS"/>
        <family val="2"/>
      </rPr>
      <t>(moneda nacional)</t>
    </r>
  </si>
  <si>
    <r>
      <rPr>
        <b/>
        <sz val="10"/>
        <color theme="1"/>
        <rFont val="Arial"/>
        <family val="2"/>
      </rPr>
      <t xml:space="preserve">Importe Total
</t>
    </r>
    <r>
      <rPr>
        <i/>
        <sz val="8"/>
        <color theme="1"/>
        <rFont val="Arial"/>
        <family val="2"/>
      </rPr>
      <t>(moneda extranjera)</t>
    </r>
  </si>
  <si>
    <r>
      <rPr>
        <b/>
        <sz val="10"/>
        <color theme="1"/>
        <rFont val="Trebuchet MS"/>
        <family val="2"/>
      </rPr>
      <t xml:space="preserve">Forma de Pago 
</t>
    </r>
    <r>
      <rPr>
        <i/>
        <sz val="8"/>
        <color theme="1"/>
        <rFont val="Trebuchet MS"/>
        <family val="2"/>
      </rPr>
      <t>(Contado o Cheque)</t>
    </r>
  </si>
  <si>
    <r>
      <rPr>
        <b/>
        <sz val="10"/>
        <color theme="1"/>
        <rFont val="Trebuchet MS"/>
        <family val="2"/>
      </rPr>
      <t xml:space="preserve">Observaciones </t>
    </r>
    <r>
      <rPr>
        <i/>
        <sz val="10"/>
        <color theme="1"/>
        <rFont val="Trebuchet MS"/>
        <family val="2"/>
      </rPr>
      <t xml:space="preserve">
</t>
    </r>
    <r>
      <rPr>
        <i/>
        <sz val="8"/>
        <color theme="1"/>
        <rFont val="Trebuchet MS"/>
        <family val="2"/>
      </rPr>
      <t>(se debe incluir toda aquella característica que no ha sido posible incluir anteriormente)</t>
    </r>
  </si>
  <si>
    <t xml:space="preserve">CONTADO </t>
  </si>
  <si>
    <r>
      <rPr>
        <b/>
        <sz val="10"/>
        <color theme="1"/>
        <rFont val="Trebuchet MS"/>
        <family val="2"/>
      </rPr>
      <t>Empresa</t>
    </r>
    <r>
      <rPr>
        <i/>
        <sz val="8"/>
        <color theme="1"/>
        <rFont val="Trebuchet MS"/>
        <family val="2"/>
      </rPr>
      <t xml:space="preserve">
(Nombre fiscal de la empresa)</t>
    </r>
  </si>
  <si>
    <r>
      <rPr>
        <b/>
        <sz val="10"/>
        <color theme="1"/>
        <rFont val="Trebuchet MS"/>
        <family val="2"/>
      </rPr>
      <t>Nº de CUIT, Dirección, Teléfono</t>
    </r>
    <r>
      <rPr>
        <i/>
        <sz val="10"/>
        <color theme="1"/>
        <rFont val="Trebuchet MS"/>
        <family val="2"/>
      </rPr>
      <t xml:space="preserve">
</t>
    </r>
    <r>
      <rPr>
        <i/>
        <sz val="8"/>
        <color theme="1"/>
        <rFont val="Trebuchet MS"/>
        <family val="2"/>
      </rPr>
      <t>(Datos de la empresa)</t>
    </r>
  </si>
  <si>
    <r>
      <rPr>
        <b/>
        <sz val="10"/>
        <color theme="1"/>
        <rFont val="Trebuchet MS"/>
        <family val="2"/>
      </rPr>
      <t>Descripción del
bien/ servicio (b)</t>
    </r>
    <r>
      <rPr>
        <i/>
        <sz val="10"/>
        <color theme="1"/>
        <rFont val="Trebuchet MS"/>
        <family val="2"/>
      </rPr>
      <t xml:space="preserve">
</t>
    </r>
    <r>
      <rPr>
        <i/>
        <sz val="8"/>
        <color theme="1"/>
        <rFont val="Trebuchet MS"/>
        <family val="2"/>
      </rPr>
      <t>Características de los bienes/ servicios</t>
    </r>
  </si>
  <si>
    <r>
      <rPr>
        <b/>
        <sz val="10"/>
        <color theme="1"/>
        <rFont val="Trebuchet MS"/>
        <family val="2"/>
      </rPr>
      <t xml:space="preserve">Importe Unitario
</t>
    </r>
    <r>
      <rPr>
        <i/>
        <sz val="8"/>
        <color theme="1"/>
        <rFont val="Trebuchet MS"/>
        <family val="2"/>
      </rPr>
      <t>(moneda nacional)</t>
    </r>
  </si>
  <si>
    <r>
      <rPr>
        <b/>
        <u/>
        <sz val="10"/>
        <color theme="1"/>
        <rFont val="Trebuchet MS"/>
        <family val="2"/>
      </rPr>
      <t>Importe Total</t>
    </r>
    <r>
      <rPr>
        <b/>
        <u/>
        <sz val="10"/>
        <color theme="1"/>
        <rFont val="Trebuchet MS"/>
        <family val="2"/>
      </rPr>
      <t xml:space="preserve">
 IVA incluido
</t>
    </r>
    <r>
      <rPr>
        <i/>
        <u/>
        <sz val="8"/>
        <color theme="1"/>
        <rFont val="Trebuchet MS"/>
        <family val="2"/>
      </rPr>
      <t>(moneda nacional)</t>
    </r>
  </si>
  <si>
    <r>
      <rPr>
        <b/>
        <sz val="10"/>
        <color theme="1"/>
        <rFont val="Arial"/>
        <family val="2"/>
      </rPr>
      <t xml:space="preserve">Importe Total
</t>
    </r>
    <r>
      <rPr>
        <i/>
        <sz val="8"/>
        <color theme="1"/>
        <rFont val="Arial"/>
        <family val="2"/>
      </rPr>
      <t>(moneda extranjera)</t>
    </r>
  </si>
  <si>
    <r>
      <rPr>
        <b/>
        <sz val="10"/>
        <color theme="1"/>
        <rFont val="Trebuchet MS"/>
        <family val="2"/>
      </rPr>
      <t xml:space="preserve">Forma de Pago 
</t>
    </r>
    <r>
      <rPr>
        <i/>
        <sz val="8"/>
        <color theme="1"/>
        <rFont val="Trebuchet MS"/>
        <family val="2"/>
      </rPr>
      <t>(Contado o Cheque)</t>
    </r>
  </si>
  <si>
    <r>
      <rPr>
        <b/>
        <sz val="10"/>
        <color theme="1"/>
        <rFont val="Trebuchet MS"/>
        <family val="2"/>
      </rPr>
      <t xml:space="preserve">Observaciones </t>
    </r>
    <r>
      <rPr>
        <i/>
        <sz val="10"/>
        <color theme="1"/>
        <rFont val="Trebuchet MS"/>
        <family val="2"/>
      </rPr>
      <t xml:space="preserve">
</t>
    </r>
    <r>
      <rPr>
        <i/>
        <sz val="8"/>
        <color theme="1"/>
        <rFont val="Trebuchet MS"/>
        <family val="2"/>
      </rPr>
      <t>(se debe incluir toda aquella característica que no ha sido posible incluir anteriormente)</t>
    </r>
  </si>
  <si>
    <t xml:space="preserve">Integrantes: </t>
  </si>
  <si>
    <t>Elaboración Propuesta Fichas Tecnicas</t>
  </si>
  <si>
    <t>Nicolas Murcia Ramos</t>
  </si>
  <si>
    <t>Tania Alejandra Cortes Bejarano</t>
  </si>
  <si>
    <t xml:space="preserve">Carol Tatiana Benavides Dominguez </t>
  </si>
  <si>
    <t>Ficha: 3354284</t>
  </si>
  <si>
    <t xml:space="preserve">USD </t>
  </si>
  <si>
    <t>Contado</t>
  </si>
  <si>
    <t>Falabella</t>
  </si>
  <si>
    <r>
      <t>Empresa</t>
    </r>
    <r>
      <rPr>
        <i/>
        <sz val="11"/>
        <color theme="1"/>
        <rFont val="Calibri"/>
        <family val="2"/>
      </rPr>
      <t xml:space="preserve">
(Nombre fiscal de la empresa)</t>
    </r>
  </si>
  <si>
    <r>
      <t>Nº de CUIT, Dirección, Teléfono</t>
    </r>
    <r>
      <rPr>
        <i/>
        <sz val="11"/>
        <color theme="1"/>
        <rFont val="Calibri"/>
        <family val="2"/>
      </rPr>
      <t xml:space="preserve">
(Datos de la empresa)</t>
    </r>
  </si>
  <si>
    <r>
      <t>Descripción del
bien/ servicio (b)</t>
    </r>
    <r>
      <rPr>
        <i/>
        <sz val="11"/>
        <color theme="1"/>
        <rFont val="Calibri"/>
        <family val="2"/>
      </rPr>
      <t xml:space="preserve">
Características de los bienes/ servicios</t>
    </r>
  </si>
  <si>
    <r>
      <t xml:space="preserve">Importe Unitario
</t>
    </r>
    <r>
      <rPr>
        <i/>
        <sz val="11"/>
        <color theme="1"/>
        <rFont val="Calibri"/>
        <family val="2"/>
      </rPr>
      <t>(moneda nacional)</t>
    </r>
  </si>
  <si>
    <r>
      <t xml:space="preserve">Importe Total
 IVA incluido
</t>
    </r>
    <r>
      <rPr>
        <i/>
        <u/>
        <sz val="11"/>
        <color theme="1"/>
        <rFont val="Calibri"/>
        <family val="2"/>
      </rPr>
      <t>(moneda nacional)</t>
    </r>
  </si>
  <si>
    <r>
      <t xml:space="preserve">Importe Total
</t>
    </r>
    <r>
      <rPr>
        <i/>
        <sz val="11"/>
        <color theme="1"/>
        <rFont val="Calibri"/>
        <family val="2"/>
      </rPr>
      <t>(moneda extranjera)</t>
    </r>
  </si>
  <si>
    <r>
      <t xml:space="preserve">Forma de Pago 
</t>
    </r>
    <r>
      <rPr>
        <i/>
        <sz val="11"/>
        <color theme="1"/>
        <rFont val="Calibri"/>
        <family val="2"/>
      </rPr>
      <t>(Contado o Cheque)</t>
    </r>
  </si>
  <si>
    <r>
      <t xml:space="preserve">Observaciones </t>
    </r>
    <r>
      <rPr>
        <i/>
        <sz val="11"/>
        <color theme="1"/>
        <rFont val="Calibri"/>
        <family val="2"/>
      </rPr>
      <t xml:space="preserve">
(se debe incluir toda aquella característica que no ha sido posible incluir anteriormente)</t>
    </r>
  </si>
  <si>
    <t>8 núcleos / 16 hilos, Memoria RAM: 32GB DDR4 de alto rendimiento, Almacenamiento principal: SSD NVMe 1TB ultrarrápido, Arranques más veloces, carga de juegos y programas en segundos</t>
  </si>
  <si>
    <t>Soporte para procesadores Ryzen 3000/4000/5000, Mayor vida útil y menor consumo eléctrico</t>
  </si>
  <si>
    <t>Mercado Libre</t>
  </si>
  <si>
    <t>Capacidad del disco: 256 GB,  6ta Generacion, Marca del procesador: Intel,  Sistema operativo: Windows 10 Pro Windows 10 Pro.</t>
  </si>
  <si>
    <t>Procesador: Core i5 6500 Cpu 2.7Ghz, Garantía: 6 Meses, Memoria RAM: 8 G, Línea del procesador: Core i5</t>
  </si>
  <si>
    <t xml:space="preserve">Amazon </t>
  </si>
  <si>
    <t>Ordenador de escritorio de alto rendimiento de factor de forma pequeño para negocios.</t>
  </si>
  <si>
    <t>Modelo de CPU Core i5-7500, Velocidad de la CPU 3,4 GHz, Tamaño de caché 16 GB</t>
  </si>
  <si>
    <t>900.017.447-8, Calle 99 No. 11 A - 32, Bogotá, 01-800-011325, https://www.falabella.com.co/falabella-co/product/128971086/TORRE-GAMER-RYZEN7-5700G-32GB-RAM-RTX3050-6GB-1TB-SSD-BOARD-A520-MONITOR-22FHD/128971087</t>
  </si>
  <si>
    <t>830.067.394-6, Calle 100 # 7-33, Torre I, Piso 16, Edificio Capital Tower, https://www.mercadolibre.com.co/cpu-torre-core-i5-6ta--ram-8gb-ssd-256gb-reacondicionado/up/MCOU3233240427#polycard_client=search-desktop&amp;search_layout=grid&amp;position=7&amp;type=product&amp;tracking_id=0efe5a91-5a8d-4cab-bd7c-3e0ff34493fe&amp;wid=MCO1600351075&amp;sid=search</t>
  </si>
  <si>
    <t>901180732-2,  Carrera 11, Nro. 79-35, piso 9, Bogotá, https://www.amazon.com/-/es/Dell-OptiPlex-5050-escritorio-reacondicionado/dp/B08MR1YJWD/ref=sr_1_14?adgrpid=158059586775&amp;dib=eyJ2IjoiMSJ9.cVxuG_9ryXa7pJohal5_ljGhMFhAGXIDkDHoOUljvz94PdBhyG_CBphrmvzi8JYrjebUW3-bhJQu_TAToWp-zF7ZTEt-qgbxJWD8mgXSZ3rqbp6efxYd0D4bsZYxPB43LxRotavQ_7hZgvvZyJut4vgHCIqg2ulF9bgiL58xH74ovzSXLuwAtdL_fPHR5pTqicAQRr7M7fuPHLJWbPhp4D0Xe9k4VuJKI5tA_ub3L2I.rGvBqi2rdRxlpD7ETC6Zg2-gZGSmtuBN164ZtG7Hs9s&amp;dib_tag=se&amp;hvadid=687521854231&amp;hvdev=c&amp;hvlocphy=9212483&amp;hvnetw=g&amp;hvqmt=e&amp;hvrand=5422716929966030206&amp;hvtargid=kwd-318531878779&amp;hydadcr=1191_1015033217&amp;keywords=torre+pc+barata&amp;mcid=4bcbeff274aa3c9dbde6b3f8c36207e6&amp;qid=1775610378&amp;sr=8-14</t>
  </si>
  <si>
    <t>USD</t>
  </si>
  <si>
    <t xml:space="preserve">Falabella </t>
  </si>
  <si>
    <t>Tamaño de pantalla (diagonal): 27 Pulgadas (68.6 cm), Resolución (Nativa): Full HD (1920 x 1080), Peso: 4.15 kg (con soporte)</t>
  </si>
  <si>
    <t>Un bello monitor apto para cualquier espacio con un perfil elegante, fino y liviano, y la opción de pantallas paralelas sin inconvenientes. Su elegante bisel ultrafino de 3 lados le permite mantener la concentración e inmersión en lo que ve en pantalla</t>
  </si>
  <si>
    <t xml:space="preserve">Lenovo </t>
  </si>
  <si>
    <t xml:space="preserve"> 900.030.538-3, Calle 99 # 14-49, Torre EAR, Piso 5, (601) 313 8086,https://www.lenovo.com/co/es/p/accessories-and-software/monitors/home/67dekac1la?orgRef=https%253A%252F%252Fwww.google.com%252F&amp;cid=co:seo:ybha4&amp;srsltid=AfmBOorNx40WBVnADkVVZIPbCeAyKy8FRrxSf6U0n0TApjIOUE41xBZS0aA</t>
  </si>
  <si>
    <t>Pantalla FHD 27, resolución 1920x1080,Tasa de refresco de 144Hz</t>
  </si>
  <si>
    <t xml:space="preserve">Lenovo L27-4C, Elegante y ultradelgado en gris nube, está diseñado para mejorar el trabajo, el juego y todo lo demás, todo en una pantalla impresionante.
</t>
  </si>
  <si>
    <t>Ktronix</t>
  </si>
  <si>
    <t>890.900.943-1,(Cl 25B Sur #5-87), https://www.ktronix.com/monitor-samsung-32-pulgadas-fm801-smart-4k-plano-blanco/p/887276990354</t>
  </si>
  <si>
    <t>4K-UHD 
Resolucion Pantalla: 4K-UHD, Tamaño Pantalla: 32  Pulgadas, Velocidad de Respuesta: 1  Milisegundos</t>
  </si>
  <si>
    <t>Funcion Smart, Juega, Trabaja y disfruta, Pantalla 4K, Gran nitidez, calidad de imagen y contraste</t>
  </si>
  <si>
    <t xml:space="preserve">Mercado Libre </t>
  </si>
  <si>
    <t>830.067.394-6, Calle 100 # 7-33, Torre I, Piso 16, Edificio Capital Tower, https://www.mercadolibre.com.co/disco-solido-ssd-m2-1tb-kingston-nvme-pcie-40-nv3-color-azul-oscuro/p/MCO39766120#polycard_client=search-desktop&amp;search_layout=grid&amp;position=5&amp;type=product&amp;tracking_id=25ae870d-55e9-409e-ac3f-56fdc84e0795&amp;wid=MCO3514228538&amp;sid=search</t>
  </si>
  <si>
    <t xml:space="preserve">Contado </t>
  </si>
  <si>
    <t>Marca: Kingston, Capacidad: 1 TB, Ubicación del disco rígido y SSD: Interno</t>
  </si>
  <si>
    <t>Kingston es una solución de almacenamiento de última generación, ofreciendo un menor consumo de energía y una reducción del calor, lo que optimiza el rendimiento de su sistema sin comprometer el valor</t>
  </si>
  <si>
    <t>Éxito</t>
  </si>
  <si>
    <t>Cuenta con velocidades máximas de lectura de 520 MB/s y escritura de 500 MB</t>
  </si>
  <si>
    <t>Marca: Kodak,Capacidad: 256 GB, Tipo de almacenamiento del disco: SSD</t>
  </si>
  <si>
    <t>890.900.608-9,  Carrera 49 # 49-37 (Medellin), (1) 745 5444, https://www.exito.com/disco-duro-solido-256-gb-m2-sata-m2-ngff-ssd-m2-sata-2280-104920472-mp/p?idsku=104920472&amp;srsltid=AfmBOor0fXMVGwAnlOrB1l1Wh4VsSpyOFQxu73uIvKtIxjX7Wl9W07pI764</t>
  </si>
  <si>
    <t xml:space="preserve">Alkosto </t>
  </si>
  <si>
    <t>Alkosto</t>
  </si>
  <si>
    <t>890.900.943-1, Av. Carrera 68 # 72 - 43(Bogota), 01 8000 111 448, https://www.alkosto.com/disco-estado-solido-externo-ssd-kingston-xs1000-1tb-rojo/p/740617343748</t>
  </si>
  <si>
    <t>El SSD externo Kingston XS1000 es una solución de respaldo de archivos increíblemente práctica</t>
  </si>
  <si>
    <t xml:space="preserve">Almacenamiento: 1000  GB, Velocidad de Lectura: 1050  Mbps, Tipo: Disco estado solido </t>
  </si>
  <si>
    <t>830.067.394-6, Calle 100 # 7-33, Torre I, Piso 16, Edificio Capital Tower, https://www.mercadolibre.com.co/disco-duro-1tb-sata-azul-blue-western-digital/p/MCO26044618#polycard_client=search-desktop&amp;search_layout=grid&amp;position=8&amp;type=product&amp;tracking_id=e7ac47bd-1f13-4746-a0e5-b9bc72c7056a&amp;wid=MCO3209546716&amp;sid=search</t>
  </si>
  <si>
    <t>Capacidad: 1 TB, Velocidad de rotación de 7200 rpm para un rendimiento óptimo, Caché de datos: 64 MB</t>
  </si>
  <si>
    <t>Se encarga de transferir datos con la placa madre de tu computadora. Es de gran importancia y con su velocidad de envío de información mejora el rendimiento.</t>
  </si>
  <si>
    <t>eBay</t>
  </si>
  <si>
    <t>Capacidad: 2 terabytes, Velocidad de rotación 7200 rpm, Garantía 1 año de garantía</t>
  </si>
  <si>
    <t>901765109-1, Hamilton Avenue, San Jose, CA 95125, (EE. UU),https://www.ebay.com/itm/150837004503?chn=ps&amp;mkevt=1&amp;mkcid=28&amp;google_free_listing_action=view_item</t>
  </si>
  <si>
    <t>País de origen: Tailandia, Marca: Sin marca/genérico, Caché: 64 MB</t>
  </si>
  <si>
    <t>890.900.943-1, Av. Carrera 68 # 72 - 43(Bogota), 01 8000 111 448, https://www.alkosto.com/disco-duro-adata-hd680-2tb-negro/p/4713218469144</t>
  </si>
  <si>
    <t>Transferencia de datos 10 veces más rápido con USB 3.2, La unidad posee sensores de impacto para evitar errores</t>
  </si>
  <si>
    <t>Cobertura de 3 años en la garantía de ADATA, esta estructura por capas, posee sensores de impacto y cuenta con protección de grado militar</t>
  </si>
  <si>
    <t>830.067.394-6, Calle 100 # 7-33, Torre I, Piso 16, Edificio Capital Tower, https://www.mercadolibre.com.co/memoria-ram-ddr5-32gb-5600mts-kingston-fury-beast-1x32gb/p/MCO28490673?pdp_filters=item_id:MCO1810560227#is_advertising=true&amp;searchVariation=MCO28490673&amp;backend_model=sup_pads_rk_ent_v3_retsys_view_view&amp;position=1&amp;search_layout=grid&amp;type=pad&amp;tracking_id=fd788b3b-04bb-4c4b-a692-803cca831203&amp;ad_domain=VQCATCORE_LST&amp;ad_position=1&amp;ad_click_id=MGFlZGExNWMtNTk0My00ODFhLWE4MjEtMGE3YmZjNjEzZjgz</t>
  </si>
  <si>
    <t>Velocidad de la memoria RAM: 5,6 GHz, Capacidad individual: 32 GB</t>
  </si>
  <si>
    <t>La memoria DDR5 FURY Beast de Kingston es la última tecnología, ofreciendo velocidad, capacidad y fiabilidad, con un conjunto de características mejoradas.</t>
  </si>
  <si>
    <t>830.067.394-6, Calle 100 # 7-33, Torre I, Piso 16, Edificio Capital Tower, https://www.mercadolibre.com.co/memoria-ram-fury-impact-ddr4-gamer-color-negro-16gb-1-kingston-kf426s15ib116/p/MCO18638408#polycard_client=search-desktop&amp;search_layout=grid&amp;position=2&amp;type=product&amp;tracking_id=5713b5fc-ea6c-4533-bb1c-5d2f28de7b21&amp;wid=MCO1575769157&amp;sid=search</t>
  </si>
  <si>
    <t>Compatible con AMD Ryzen, Intel, Capacidad total: 16 GB, Marca: Kingston</t>
  </si>
  <si>
    <t>contar con una memoria Kingston -sinónimo de trayectoria y excelencia- mejorará la productividad de tu equipo</t>
  </si>
  <si>
    <t>890.900.608-9,  Carrera 49 # 49-37 (Medellin), (1) 745 5444, https://www.exito.com/memoria-ram-ddr4-crucial-8gb-2666mhz-para-pc-de-escritorio-104547253-mp/p?idsku=104547253&amp;srsltid=AfmBOorTzvE7FcrN3Jxjr1xHEhlX3hyPTGVcCKUHiiyTunFc9pjY6S0vlZ0</t>
  </si>
  <si>
    <t>Esta memoria RAM es fácil de instalar y hará que tu computadora sea más rápida y eficiente.</t>
  </si>
  <si>
    <t xml:space="preserve">Marca: CRUCIAL, Capacidad Total: 8 GB, esta memoria sirve para que  tu computadora corra juegos, crear contenido para el negocio, o para que abra todo sin problema </t>
  </si>
  <si>
    <t>Es un teclado alámbrico diseñado para optimizar la productividad y ofrecer una experiencia de escritura cómoda y eficiente.</t>
  </si>
  <si>
    <t>Tecla AI Copilot: Incluye una tecla dedicada que activa el asistente Copilot en Windows 11</t>
  </si>
  <si>
    <t>890.900.608-9,  Carrera 49 # 49-37 (Medellin), (1) 745 5444, https://www.exito.com/teclado-alambrico-alfanumero-programable-genius-negro-kb-100-104056799-mp/p?idsku=104056799&amp;srsltid=AfmBOorkP0rLTVETdHlqYnByk6_d3cfmiYTj8bUECe_qUCAeCMraQxgDJow</t>
  </si>
  <si>
    <t>830.067.394-6, Calle 100 # 7-33, Torre I, Piso 16, Edificio Capital Tower, https://www.mercadolibre.com.co/teclado-gamer-redragon-trundle-k668wbo-rgb-spanish-blanco-espanol/p/MCO47455702#polycard_client=search-desktop&amp;search_layout=grid&amp;position=5&amp;type=product&amp;tracking_id=69496b5e-84cd-403a-9ba5-f6578034a369&amp;wid=MCO3079832440&amp;sid=search</t>
  </si>
  <si>
    <t>Marca: Redragon, Layout: QWERTY, Con conector USB, Medidas: 15cm de ancho, 6cm de alto y 45cm de profundidad.</t>
  </si>
  <si>
    <t>Ofrece una experiencia de escritura personalizable con switches intercambiables y una vibrante iluminación RGB. Su diseño es ergonómico con pies ajustables y teclas de 3 colores mezclados</t>
  </si>
  <si>
    <t>890.900.943-1, Av. Carrera 68 # 72 - 43(Bogota), 01 8000 111 448, https://www.alkosto.com/teclado-hp-inalambrico-230-negro/p/195908430070</t>
  </si>
  <si>
    <t xml:space="preserve">Escritura más precisa y cómoda. Bajo sonido de digitación, Activa fácilmente las 12 teclas de función con solo un clic </t>
  </si>
  <si>
    <t>incluye un diseño delgado y elegante, teclas silenciosas tipo chiclet, además de larga duración en la batería.</t>
  </si>
  <si>
    <t>890.900.943-1, Av. Carrera 68 # 72 - 43(Bogota), 01 8000 111 448,https://www.alkosto.com/mouse-hp-alambrico-optico-100-negro/p/193905461370?fuente=google&amp;medio=cpc&amp;campaign=AK_COL_MAX_PEF_CPC_AON_VJ_TLP_Accesorios-Videojuegos-AON_PAC&amp;keyword=&amp;gad_source=1&amp;gad_campaignid=17338992415&amp;gbraid=0AAAAADlnVbj2H5pcqfwrMAg608fhHPaBP&amp;gclid=CjwKCAjw1tLOBhAMEiwAiPkRHsosQwVHnpJqJJYQmj5Fq3c-i3mmPLSmkQpTgRiKkfgFLuSl2_D6YxoCfG0QAvD_BwE</t>
  </si>
  <si>
    <t>Sensor óptico de 1600 DPI para mayor velocidad, Conectividad USB para instalar y usar rápidamente</t>
  </si>
  <si>
    <t>El Mouse óptico HP 100 está diseñado para usarlo todos los días, durante todo el día</t>
  </si>
  <si>
    <r>
      <t xml:space="preserve">Importe Total
</t>
    </r>
    <r>
      <rPr>
        <b/>
        <i/>
        <sz val="11"/>
        <color theme="1"/>
        <rFont val="Calibri"/>
        <family val="2"/>
      </rPr>
      <t>(moneda extranjera)</t>
    </r>
  </si>
  <si>
    <t>830.067.394-6, Calle 100 # 7-33, Torre I, Piso 16, Edificio Capital Tower, https://www.mercadolibre.com.co/mouse-ergonomico-vertical-inalambrico-24g-recargable-usb-color-negro/p/MCO32064269?pdp_filters=item_id%3AMCO2870087604&amp;from=gshop&amp;matt_tool=15860649&amp;matt_word=&amp;matt_source=google&amp;matt_campaign_id=22126928798&amp;matt_ad_group_id=191734514295&amp;matt_match_type=&amp;matt_network=g&amp;matt_device=c&amp;matt_creative=791890237086&amp;matt_keyword=&amp;matt_ad_position=&amp;matt_ad_type=pla&amp;matt_merchant_id=735127770&amp;matt_product_id=MCO32064269-product&amp;matt_product_partition_id=2456330393195&amp;matt_target_id=pla-2456330393195&amp;cq_src=google_ads&amp;cq_cmp=22126928798&amp;cq_net=g&amp;cq_plt=gp&amp;cq_med=pla&amp;gad_source=1&amp;gad_campaignid=22126928798&amp;gbraid=0AAAAAD1DcoybwdFRNndpK63yzBiZ_yI9I&amp;gclid=CjwKCAjw1tLOBhAMEiwAiPkRHpsn-ohF7qN3UTxXBwjyD4MUn_Cnkqg9Hh0D8CY_KcszViSRDhGJwhoCn2UQAvD_BwE</t>
  </si>
  <si>
    <t>Se recarga por USB-C, eliminando pilas desechables, 6 botones programables para personalización de funciones.</t>
  </si>
  <si>
    <t>Compatible con Windows, Mac y Linux, este mouse es una herramienta versátil y esencial para mejorar la productividad y el bienestar de cualquier usuario.</t>
  </si>
  <si>
    <t>900.017.447-8, Calle 99 No. 11 A - 32, Bogotá, 01-800-011325, https://www.falabella.com.co/falabella-co/product/145771661/Monitor-HP-27-Pulgadas-Ultrafino-IPS-FHD-100Hz-527SH-Altura-Ajustable/14577166z</t>
  </si>
  <si>
    <t>900.017.447-8, Calle 99 No. 11 A - 32, Bogotá, 01-800-011325, https://www.falabella.com.co/falabella-co/product/128451122/Mouse-inalambrico-Lenovo-ThinkPad-Essential-negro/128451123</t>
  </si>
  <si>
    <t>Conexión USB inalámbrica de 2,4 GHz de conexión automática, Hasta 12 meses de duración de la batería (podría variar según el uso)  12 meses de garantía por defectos de fabricación directamente con Lenovo</t>
  </si>
  <si>
    <t xml:space="preserve"> 12 meses de garantía por defectos de fabricación directamente con Lenovo</t>
  </si>
  <si>
    <t>Portátil panorámico de 38,1 cm (15″) equipado con procesadores Intel® Core™ de hasta 13.a generación</t>
  </si>
  <si>
    <t>890.900.943-1, Av. Carrera 68 # 72 - 43(Bogota), 01 8000 111 448, https://www.alkosto.com/monitor-samsung-24-pulgadas-d300-fhd-plano-negro/p/887276903149</t>
  </si>
  <si>
    <t>890.900.943-1, Av. Carrera 68 # 72 - 43(Bogota), 01 8000 111 448, https://www.alkosto.com/monitor-asus-27-pulgadas-va279hg-fhd-plano-negro/p/4711636086912</t>
  </si>
  <si>
    <t>Tamaño Pantalla: 68.5 Centímetros, 27  Pulgadas, Garantía: 36 Meses</t>
  </si>
  <si>
    <t>Diseñado para quienes valoran la armonía entre rendimiento y bienestar visual</t>
  </si>
  <si>
    <t>Disfrute de imágenes nítidas con la resolución FHD, 100Hz para rendimiento fluido para cualquier contenido, Tamaño Pantalla: 24 Pulgadas</t>
  </si>
  <si>
    <t>Su diseño elegante y compacto no solo ahorra espacio, sino que se adapta perfectamente a cualquier entorno</t>
  </si>
  <si>
    <t>890.900.608-9,  Carrera 49 # 49-37 (Medellin), (1) 745 5444, https://www.exito.com/monitor-led-janus-2145-pulgadas-fhd-102734803-mp/p?idsku=102734803&amp;srsltid=AfmBOook9cwMhSXwhI_jdy4dbnnNlLtlM3nLh735JdkR-IM6zxhnAzh2Rsg</t>
  </si>
  <si>
    <t>Ideal para:Estudiantes, profesionales y home office.</t>
  </si>
  <si>
    <t>Pantalla IPS de 21.45, Tiempo de respuesta rápido de 6.5ms, Bajo consumo energético</t>
  </si>
  <si>
    <t>830.067.394-6, Calle 100 # 7-33, Torre I, Piso 16, Edificio Capital Tower, https://www.mercadolibre.com.co/usb-30-hard-drive-25in-external-portable-usb30-5gbps-high/p/MCO2064033098#polycard_client=search-desktop&amp;search_layout=grid&amp;position=8&amp;type=product&amp;tracking_id=bb8fda9a-4266-40ac-8dfa-8528f8b4e15f&amp;wid=MCO1784477219&amp;sid=search</t>
  </si>
  <si>
    <t>Dispositivo de almacenamiento Disco duro USB3.0 HDD de 2.5 pulgadas para computadoras portátiles o de escritorio</t>
  </si>
  <si>
    <t>Capacidad: 1 GB,  Marca: Generic,Tipo de disco duro: disco duro de 2,5 pulgadas</t>
  </si>
  <si>
    <t>890.900.608-9,  Carrera 49 # 49-37 (Medellin), (1) 745 5444, https://www.exito.com/disco-de-estado-solido-kingston-ssd-a400-240gb-sata-6gbs-100059773-mp/p?idsku=100059773&amp;srsltid=AfmBOoowZgrmRRZEVTPq7g8OjYXRYkVy3NjpT56JVd8YYw2LNMcAq134Sb4</t>
  </si>
  <si>
    <t>Ofrece enormes mejoras en la velocidad de respuesta; sin actualizaciones adicionales del hardware. Brinda lapsos de arranque; carga y de transferencia de archivos increíblemente más breves</t>
  </si>
  <si>
    <t xml:space="preserve"> Capacidad: 480 Gb, Marca: Kingston,  Disco duro interno para Portátil slim o PC</t>
  </si>
  <si>
    <t>830.067.394-6, Calle 100 # 7-33, Torre I, Piso 16, Edificio Capital Tower, https://www.mercadolibre.com.co/disco-duro-interno-western-digital-wd-caviar-blue-wd5000aakx-500gb-azul/p/MCO6151472#polycard_client=search-desktop&amp;search_layout=grid&amp;position=10&amp;type=product&amp;tracking_id=f55d679a-bd68-4676-b486-d55e3a69b743&amp;wid=MCO1376764890&amp;sid=search</t>
  </si>
  <si>
    <t>Capacidad: 500 GB, Velocidad de rotación de 7200 rpm para mejor rendimiento, 16 MB de caché para almacenar datos temporales, Diseño para instalación interna en PC y sistemas gamer.</t>
  </si>
  <si>
    <t xml:space="preserve">Western Digital es una marca de renombre mundial en almacenamiento de datos que permite crear, experimentar y guardar contenidos a través de una amplia gama de dispositivos. </t>
  </si>
  <si>
    <t>830.067.394-6, Calle 100 # 7-33, Torre I, Piso 16, Edificio Capital Tower, https://www.mercadolibre.com.co/memoria-ram-color-verde-8gb-1-samsung-m471a1k43cb1-crc/p/MCO18915030?pdp_filters=item_id:MCO1783269398#is_advertising=true&amp;searchVariation=MCO18915030&amp;backend_model=search-backend&amp;position=1&amp;search_layout=grid&amp;type=pad&amp;tracking_id=023a9a23-bef3-4576-ad97-294d11507d56&amp;ad_domain=VQCATCORE_LST&amp;ad_position=1&amp;ad_click_id=ZTU3NjA2MDQtZjU5Ny00ZTQ1LTgwMzQtYjdkYzBjNzc1NGJi</t>
  </si>
  <si>
    <t>Alcanza una velocidad de 2.4 GHz, Capacidad total: 8 GB, Marca: Samsung, Capacidad individual: 8 GB</t>
  </si>
  <si>
    <t>Memoria SODIMM
Esta memoria de formato SODIMM es ideal para tu Notebook. Instálala y disfruta de un óptimo funcionamiento.</t>
  </si>
  <si>
    <t>Capacidad: 16 GB, Garantia1 año, Velocidad de memoria: 3200 MHz</t>
  </si>
  <si>
    <t>830.067.394-6, Calle 100 # 7-33, Torre I, Piso 16, Edificio Capital Tower, https://www.mercadolibre.com.co/ulike-memoria-ram-gamer-portatil-16gb-ddr4-3200mhz-pc4-16-gb/up/MCOU3450896250?pdp_filters=item_id:MCO1682464243#is_advertising=true&amp;searchVariation=MCOU3450896250&amp;backend_model=search-backend&amp;position=14&amp;search_layout=grid&amp;type=pad&amp;tracking_id=08d85047-f66a-4daa-9a4f-ab9f220a486a&amp;ad_domain=VQCATCORE_LST&amp;ad_position=14&amp;ad_click_id=NzgxZmU1ZjgtMjViMS00NDFhLWJhZTctMGZlODFiN2YxOTNh</t>
  </si>
  <si>
    <t>Marca: Ulike, Tipo de memoria RAM: DDR4, Capacidad total del módulo de memoria RAM: 16 GB</t>
  </si>
  <si>
    <t>La memoria RAM Kingston, está diseñada para ofrecer un rendimiento estable y confiable en computadores de escritorio compatibles.</t>
  </si>
  <si>
    <t xml:space="preserve">Nombre del fabricante: Kingston, Modelo: KVR32N22S8L16,  Kingston ValueRAM de 16 GB </t>
  </si>
  <si>
    <t>900.017.447-8, Calle 99 No. 11 A - 32, Bogotá, 01-800-011325,  https://www.falabella.com.co/falabella-co/product/151098160/memoria-ram-desktop-ddr4-pc4-25600-16gb-3200mhz-cl22/151098162</t>
  </si>
  <si>
    <t>890.900.608-9,  Carrera 49 # 49-37 (Medellin), (1) 745 5444, https://www.exito.com/tarjeta-de-video-nvidia-geforce-msi-gef-rtx-3050-ventus-104841175-mp/p?idsku=104841175&amp;srsltid=AfmBOorMHP7FxwiTacTVQOXA0AxTemu6T6D82E_V6A9xbcuFdWlsC2R-L3M</t>
  </si>
  <si>
    <t> Un diseño de PCB personalizado proporciona mayor confiabilidad y circuitos de alimentación reforzados para llevar la tarjeta al límite.</t>
  </si>
  <si>
    <t>Unidad de procesamiento gráfico: NVIDIA® GeForce RTX™ 3050, Memoria: 6GB GDDR6, Resolución máxima digital: 7680 x 4320</t>
  </si>
  <si>
    <t> 1.499.900</t>
  </si>
  <si>
    <t>Ventus ofrece un diseño centrado en el rendimiento que mantiene lo esencial para realizar cualquier tarea que se presente</t>
  </si>
  <si>
    <t>Marca: MSI, Tamaño de gráficos de RAM: 8 GB, Memoria de vídeo: 8GB GDDR6</t>
  </si>
  <si>
    <t>830.067.394-6, Calle 100 # 7-33, Torre I, Piso 16, Edificio Capital Tower, https://www.mercadolibre.com.co/tarjeta-grafica-gt610-tarjeta-de-video-para-juegos-ddr3-de-8/p/MCO2050390435?matt_tool=19390127&amp;utm_source=google_shopping&amp;utm_medium=organic&amp;pdp_filters=item_id%3AMCO3362226120&amp;from=gshop</t>
  </si>
  <si>
    <t>Tarjeta gráfica: interfaz HD+DVI+VGA para salida de video en alta definición, pantalla multifrecuencia, disfruta de ver películas y facilita tareas de oficina. 2. Interfaz compatible con la tarjeta gráfica: HD+DVI+VGA, frecuencia de núcleo de 810 MHz. Excelente acabado, placa base delgada.</t>
  </si>
  <si>
    <t>Origen: China continental, Ancho de banda de memoria de video: 14,4 Gb/s, Capacidad de memoria de video: 1024 MB</t>
  </si>
  <si>
    <t>830.067.394-6, Calle 100 # 7-33, Torre I, Piso 16, Edificio Capital Tower, https://www.mercadolibre.com.co/procesador-gamer-intel-core-i5-10600kf-bx8070110600kf-de-6-nucleos-y-48ghz-de-frecuencia-con-grafica-integrada/p/MCO18096090#polycard_client=recommendations_vpp-v2p-pom&amp;reco_backend=recomm-platform_v2p-model&amp;reco_model=rk_ent_v3_retsys_org&amp;reco_client=vpp-v2p-pom&amp;reco_item_pos=0&amp;reco_backend_type=low_level&amp;reco_id=45ac75fe-2fa5-42df-a5a0-b245bffa5d05&amp;wid=MCO1557981715&amp;sid=recos</t>
  </si>
  <si>
    <t>Memoria caché de 12 MB, rápida y volátil., Procesador gráfico: no, Soporta memoria RAM DDR4.</t>
  </si>
  <si>
    <t>Es gamer: Sí, Año de lanzamiento: 2020, Tamaño máximo de memoria RAM soportada: 128 GB</t>
  </si>
  <si>
    <t>830.067.394-6, Calle 100 # 7-33, Torre I, Piso 16, Edificio Capital Tower, http://mercadolibre.com.co/intel-core-ultra-5-245kf-14-nucleos-52ghz-ddr5-gamer/p/MCO44726983?matt_tool=19390127&amp;utm_source=google_shopping&amp;utm_medium=organic&amp;pdp_filters=item_id%3AMCO3422084288&amp;from=gshop</t>
  </si>
  <si>
    <t xml:space="preserve">Memoria caché de 24 MB, rápida y volátil, Línea: Ultra 5, Marca: Intel, Caché: 24 MB
</t>
  </si>
  <si>
    <t>Magnífico Procesador Intel Core Ultra * Rendimiento excepcional tope de gama * Ejecución turbo de alta frecuencia 5.2GHz</t>
  </si>
  <si>
    <t>PcMaster</t>
  </si>
  <si>
    <t>901594967, TIENDA ONLINE, 3138531824, https://pcmastersbogota.com.co/es_es/producto/amd-ryzen-5-5500-4-4ghz/</t>
  </si>
  <si>
    <t>Compatible con: Windows 11 – Edición de 64-bits, Windows 10 edición de 64·bits, RHEL x86 edición de 64·bits, Ubuntu x86 edición de 64·bits</t>
  </si>
  <si>
    <t>AMD Ryzen™ 5 Desktop Processors, 6 Nucleos</t>
  </si>
  <si>
    <t>900.017.447-8, Calle 99 No. 11 A - 32, Bogotá, 01-800-011325, https://www.falabella.com.co/falabella-co/product/151993375/teclado-inalambrico-genius-slimstar-7200-diseno-ultra-delgado-conexion-2-4ghz-espanol-negro/151993376</t>
  </si>
  <si>
    <t>Teclas de Respuesta Suave: Equipado con teclas tipo "chocolate" que ofrecen una experiencia de escritura silenciosa, precisa y cómoda.</t>
  </si>
  <si>
    <t>900.017.447-8, Calle 99 No. 11 A - 32, Bogotá, 01-800-011325, https://www.falabella.com.co/falabella-co/product/147847839/Tarjeta-de-video-msi-geforce-rtx-3050-ventus-2x-oc-8gb/147847840</t>
  </si>
  <si>
    <t>Forma de uso: USB, Nombre del fabricante: Genius, Garantía del proveedor: 6 meses</t>
  </si>
  <si>
    <t>830.067.394-6, Calle 100 # 7-33, Torre I, Piso 16, Edificio Capital Tower, https://www.mercadolibre.com.co/teclado-gamer-mecanico-t-dagger-arena-t-tgk321-espanol-qwerty-retroiluminacion-rainbow/p/MCO25354558?matt_tool=19390127&amp;utm_source=google_shopping&amp;utm_medium=organic&amp;pdp_filters=item_id%3AMCO1435132381&amp;from=gshop</t>
  </si>
  <si>
    <t>Marca: T-Dagger, Color del teclado: Negro, Layout: QWERTY, Con retroiluminación: Sí</t>
  </si>
  <si>
    <t>Ahorra espacio valioso en el escritorio,  está equipado con 18 efectos de iluminación con brillo ajustable y la posibilidad de personalización tecla por tecla</t>
  </si>
  <si>
    <t>890.900.608-9,  Carrera 49 # 49-37 (Medellin), (1) 745 5444, https://www.exito.com/teclado-bluetooth-ram-mount-100531126-mp/p?idsku=100531126&amp;srsltid=AfmBOoo5gSJo1mUVIUNbcbY3N8a7RzGBTU4OsL32Qu8Lh41B4Xdkq16odnQ</t>
  </si>
  <si>
    <t xml:space="preserve"> Requisitos del sistema: iOS, Windows XP / Vista / 7/8, Mac OS X 10.2.8 o superior, Android 3.0 o superior.</t>
  </si>
  <si>
    <t xml:space="preserve">Bluetooth 3.0, Con interruptor de encendido/Apagado, Alimentación 2 pilas AAA </t>
  </si>
  <si>
    <t>Sensor Optico: 1600  Dpi, Opciones de Conectividad: USB, Garantía: 12 Meses</t>
  </si>
  <si>
    <t>El Mouse óptico HP 100 está diseñado para usarlo todos los días, durante todo el día.| Es un mouse ambidiestro para la comodidad de cualquier mano</t>
  </si>
  <si>
    <t>890.900.943-1, Av. Carrera 68 # 72 - 43(Bogota), 01 8000 111 448, http://alkosto.com/mouse-hp-alambrico-optico-100-negro/p/193905461370?fuente=google&amp;medio=cpc&amp;campaign=AK_COL_MAX_PEF_CPC_AON_VJ_TLP_Accesorios-Videojuegos-AON_PAC&amp;keyword=&amp;gad_source=4&amp;gad_campaignid=17338992415&amp;gbraid=0AAAAADlnVbiN7XZwgzx6Cu79ICQUfhrMh&amp;gclid=CjwKCAjw-dfOBhAjEiwAq0RwI5ChD3apRyFYIz52_6_w3fkbp3tNiAomEDUvTzvT5ISPgIeZ5aVoDhoC-IYQAvD_BwE</t>
  </si>
  <si>
    <t>830.067.394-6, Calle 100 # 7-33, Torre I, Piso 16, Edificio Capital Tower, https://www.mercadolibre.com.co/mouse-usb-genius-dx-110-negro-ambidiestro-optico-1000dpi/p/MCO8610294?pdp_filters=item_id%3AMCO628076144&amp;from=gshop&amp;matt_tool=15860649&amp;matt_word=&amp;matt_source=google&amp;matt_campaign_id=22126928798&amp;matt_ad_group_id=191734514295&amp;matt_match_type=&amp;matt_network=g&amp;matt_device=c&amp;matt_creative=791890237086&amp;matt_keyword=&amp;matt_ad_position=&amp;matt_ad_type=pla&amp;matt_merchant_id=735127770&amp;matt_product_id=MCO8610294-product&amp;matt_product_partition_id=2456330393235&amp;matt_target_id=pla-2456330393235&amp;cq_src=google_ads&amp;cq_cmp=22126928798&amp;cq_net=g&amp;cq_plt=gp&amp;cq_med=pla&amp;gad_source=4&amp;gad_campaignid=22126928798&amp;gbraid=0AAAAAD1Dcozib1tiZRhPLif03G3212AM-&amp;gclid=CjwKCAjw-dfOBhAjEiwAq0RwI8qBgXcjtU9daFqwtYALevRqO6rEbENLGqLYrkap75mlt-PyQXxcWhoCYMwQAvD_BwE</t>
  </si>
  <si>
    <t xml:space="preserve"> Con una resolución de 1000 DPI y tecnología óptica, este mouse ofrece un rendimiento preciso y fluido</t>
  </si>
  <si>
    <t>Es inalámbrico: No, Sistemas operativos compatibles
Windows 7, Windows 8, Windows 8.1, Windows 10, macOS X 10.8</t>
  </si>
  <si>
    <t>900.017.447-8, Calle 99 No. 11 A - 32, Bogotá, 01-800-011325, https://www.falabella.com.co/falabella-co/product/137932111/Mouse-Inalambrico-Recargable-Vertical-Ergonomico-Unitec-V886/137932113</t>
  </si>
  <si>
    <t>Compatible con Windows, Garantía 3 meses, Conectividad/conexión Inalámbrico, Modelo V886</t>
  </si>
  <si>
    <t xml:space="preserve">Un dispositivo inalámbrico recargable que redefine la comodidad en el uso de computadoras. Su diseño vertical único, en un elegante color negro, se adapta a la forma natural de la mano, </t>
  </si>
  <si>
    <t>Jumbo</t>
  </si>
  <si>
    <t>McAffe</t>
  </si>
  <si>
    <t>900.017.447-8, Calle 99 No. 11 A - 32, Bogotá, 01-800-011325, https://www.falabella.com.co/falabella-co/product/128133653/Office-365-Familia-12-Meses-6-Usuarios-30-Dispositivos/128133654</t>
  </si>
  <si>
    <t xml:space="preserve"> 900.155.107-1, Av. cll 80 N° 69Q-50 (Bogota), 601 667 2004, https://www.jumbocolombia.com/microsoft-office-365-personal-1-a-o-act/p?idsku=371669&amp;srsltid=AfmBOoq0MfwsJVFhcqIX4aMUXZXiw9wFtvOZXPnOxu7GRQmxAgllyy6u8GQ</t>
  </si>
  <si>
    <t>Para una persona, Puedes usarlo en hasta cinco dispositivos simultáneamente,Funciona en PC - Mac -iPhone - iPad y teléfonos y tabletas Android, 1 TB (1000 GB)</t>
  </si>
  <si>
    <t>Marca: Microsoft 365, Tipo de Producto:Softwares y Licencias, Compatibilidad: Software, equipos</t>
  </si>
  <si>
    <t>Forma de uso: Cualquier disposivitivo actual, Garantía del proveedor 1 año, Recomendaciones de uso Usar para Hogar y estudiantes</t>
  </si>
  <si>
    <t>Ideal para hogares y familias que buscan productividad y seguridad. Disfruta de las aplicaciones premium de Office, almacenamiento en la nube y herramientas avanzadas de seguridad para hasta 6 usuarios.</t>
  </si>
  <si>
    <t>No hay numero de CUIT, Carrera 11 # 79 - 35, Piso 9, Bogotá, D.C., 01 8007511466, https://www.mcafee.com/consumer/es-co/landing-page/direct/sem/mtp-family/desktop/shopping.html?csrc=google&amp;csrcl2=pla-shopping&amp;cctype=desktop-brand&amp;ccstype=&amp;ccoe=direct&amp;ccoel2=sem&amp;pkg_id=537&amp;affid=1490&amp;srsltid=AfmBOooQkjG6i0lovQqq0B4UR96WuH23hRrSWQTNbsUnp1_z_br-xCF32nY</t>
  </si>
  <si>
    <t>Protección todo en uno para tu información personal y privacidad, para que puedas disfrutar de la vida en línea. Incluye dos años de Detector de Fraudes impulsada por IA antivirus premium</t>
  </si>
  <si>
    <t>Detector de fraudes, proteccion web, Firewall, Administrador de Contraseñas.</t>
  </si>
  <si>
    <t>900.017.447-8, Calle 99 No. 11 A - 32, Bogotá, 01-800-011325, https://www.falabella.com.co/falabella-co/product/142124662/Microsoft-Windows-11-Home/142124663</t>
  </si>
  <si>
    <t>890.900.943-1, Av. Carrera 68 # 72 - 43(Bogota), 01 8000 111 448, https://www.alkosto.com/pin-microsoft-windows-pro-fpp-11-64-bit/p/0793969919369?utm_source=google&amp;utm_medium=organic&amp;utm_campaign=Shopping-Organico&amp;srsltid=AfmBOoqhcRh40AnU_Sd3d9WrNG9pn9T2vVImjlmwsdFojk7oJmCHWuZt-z0</t>
  </si>
  <si>
    <t xml:space="preserve"> 900.155.107-1, Av. cll 80 N° 69Q-50 (Bogota), 601 667 2004, https://www.jumbocolombia.com/windows-11-pro-1-dispositivo-20136689/p?idsku=20053282&amp;srsltid=AfmBOooPauhRLr2qW3AjQH2_6MU38AdB2RZrBITWQmSBRMLKCtZHyx-UFSc</t>
  </si>
  <si>
    <t xml:space="preserve">Brinda una Seguridad Avanzada defendiendo tus dispositivos contra amenazas en tiempo real </t>
  </si>
  <si>
    <t>Modelo</t>
  </si>
  <si>
    <t>Marca: Microsft, manejan proteccion de pago en linea, compatibilidad de multiplataforma</t>
  </si>
  <si>
    <t>Aplica para máquina nueva o en uso, está dirigido a licenciar 1 único equipo/dispositivo, estas licencias son corporativas y no son compatibles para cuentas personales (Ejemplo: Hotmail, Gmail)</t>
  </si>
  <si>
    <t>Licencia Perpetua transferible para 1 dispositivo</t>
  </si>
  <si>
    <t>Es la edición de Windows 11 diseñada para usuarios domésticos y consumidores</t>
  </si>
  <si>
    <t>Activación en Línea, sirve para PC nuevo y usado, no transferible</t>
  </si>
  <si>
    <t xml:space="preserve">Microsoft Azure </t>
  </si>
  <si>
    <t>830.051.887, Calle 92 # 11 - 51(Bogota), 305-418-9143 https://azure.microsoft.com/es-mx/pricing/purchase-options/azure-account/search/?ef_id=_k_CjwKCAjw-dfOBhAjEiwAq0RwI1p-KHRQlcX9-95MM76Z4QILzjHIKl7HCO4r9XkuMpFVNQGgx_ay8hoCTcgQAvD_BwE_k_&amp;OCID=AIDcmm3804ythc_SEM__k_CjwKCAjw-dfOBhAjEiwAq0RwI1p-KHRQlcX9-95MM76Z4QILzjHIKl7HCO4r9XkuMpFVNQGgx_ay8hoCTcgQAvD_BwE_k_&amp;gad_source=1&amp;gad_campaignid=23514078859&amp;gbraid=0AAAAADcJh_sohCeZt0pGUV_oLei2qNEsS&amp;gclid=CjwKCAjw-dfOBhAjEiwAq0RwI1p-KHRQlcX9-95MM76Z4QILzjHIKl7HCO4r9XkuMpFVNQGgx_ay8hoCTcgQAvD_BwE</t>
  </si>
  <si>
    <t>Cantidades mensuales gratuitas de más de 20 servicios populares durante 12 meses (solo para nuevos clientes de Azure), 
Sin compromiso por adelantado, puedes cancelar en cualquier momento</t>
  </si>
  <si>
    <t>Pasar al precio de pago por uso para continuar después de 30 días o una vez agotado el crédito</t>
  </si>
  <si>
    <t>Ficha Tecnica Salarios Minimos 2026</t>
  </si>
  <si>
    <t>Imagen</t>
  </si>
  <si>
    <t>Item</t>
  </si>
  <si>
    <t xml:space="preserve">Descripción </t>
  </si>
  <si>
    <t>Nivel</t>
  </si>
  <si>
    <t>Técnico</t>
  </si>
  <si>
    <t>Salario Base</t>
  </si>
  <si>
    <t>1.750.905-2.200.000</t>
  </si>
  <si>
    <t xml:space="preserve">Promedio Usado </t>
  </si>
  <si>
    <t xml:space="preserve">Jornada Laboral </t>
  </si>
  <si>
    <t xml:space="preserve">44-48 horas semanales </t>
  </si>
  <si>
    <t xml:space="preserve">Tipo de Contrato </t>
  </si>
  <si>
    <t>Laboral</t>
  </si>
  <si>
    <t xml:space="preserve">Prestaciones Sociales </t>
  </si>
  <si>
    <t>Si</t>
  </si>
  <si>
    <t xml:space="preserve">Seguridad Social </t>
  </si>
  <si>
    <t xml:space="preserve">Salud, Pension, Arl </t>
  </si>
  <si>
    <t xml:space="preserve">Funciones </t>
  </si>
  <si>
    <t xml:space="preserve">Operativas Y Tecnicas </t>
  </si>
  <si>
    <t xml:space="preserve">Ejemplo </t>
  </si>
  <si>
    <t>Tecnico en Sistemas</t>
  </si>
  <si>
    <t xml:space="preserve">Tecnólogo </t>
  </si>
  <si>
    <t>2.200.000-3.000.000</t>
  </si>
  <si>
    <t xml:space="preserve">Tecnicas con Mayor Responsabilidad </t>
  </si>
  <si>
    <t>Desarrollo de Software</t>
  </si>
  <si>
    <t>Profesional</t>
  </si>
  <si>
    <t>3.000.000-6.000.000</t>
  </si>
  <si>
    <t>Analisis, gestión, toma de decisiónes</t>
  </si>
  <si>
    <t xml:space="preserve">Ingeniero </t>
  </si>
  <si>
    <t xml:space="preserve">Salario Minimo </t>
  </si>
  <si>
    <t xml:space="preserve">Auxilio de Transporte </t>
  </si>
  <si>
    <t xml:space="preserve">Total Ingreso </t>
  </si>
  <si>
    <t>Jornada Laboral</t>
  </si>
  <si>
    <t>44 Horas semanales (Reduccion Progesiva)</t>
  </si>
  <si>
    <t xml:space="preserve">Incluye </t>
  </si>
  <si>
    <t>Prima, Cesantias, Intereses, Vacaciones</t>
  </si>
  <si>
    <t>Salud 4%+ Pensión 4%</t>
  </si>
  <si>
    <t>Tipo de Contrato</t>
  </si>
  <si>
    <t xml:space="preserve">Laboral </t>
  </si>
  <si>
    <t>Valor Hora</t>
  </si>
  <si>
    <t>Puede No Aplicar</t>
  </si>
  <si>
    <t xml:space="preserve">Variable </t>
  </si>
  <si>
    <t>No</t>
  </si>
  <si>
    <t xml:space="preserve">La paga el Trabajador (Independiente) </t>
  </si>
  <si>
    <t>Prestaciones de Servicio</t>
  </si>
  <si>
    <t>Ingreso Hora</t>
  </si>
  <si>
    <t>Menor (Pagos por Salud y Pension)</t>
  </si>
  <si>
    <t>Prima de Servicios</t>
  </si>
  <si>
    <t xml:space="preserve">Pago Adicional (Junio y Diciembre) </t>
  </si>
  <si>
    <t>Cesantias</t>
  </si>
  <si>
    <t xml:space="preserve">1  Salario por año Prestado </t>
  </si>
  <si>
    <t xml:space="preserve">Intereses de cesantias </t>
  </si>
  <si>
    <t xml:space="preserve">12% Anual </t>
  </si>
  <si>
    <t xml:space="preserve">Vacaciones </t>
  </si>
  <si>
    <t>15 dias habiles al año</t>
  </si>
  <si>
    <t>Aplica hasta 2 SMMLV</t>
  </si>
  <si>
    <t>Salud, Pension, Arl</t>
  </si>
  <si>
    <t>Concepto</t>
  </si>
  <si>
    <t>Porcentaje/Valor</t>
  </si>
  <si>
    <t xml:space="preserve">Responsable </t>
  </si>
  <si>
    <t xml:space="preserve">Salario Base </t>
  </si>
  <si>
    <t xml:space="preserve">SMMLV </t>
  </si>
  <si>
    <t>Salario Mensual</t>
  </si>
  <si>
    <t xml:space="preserve">Auxilio Eterno </t>
  </si>
  <si>
    <t>Salario + Aux. Transp.</t>
  </si>
  <si>
    <t>Prestaciones Sociales</t>
  </si>
  <si>
    <t>8.33%</t>
  </si>
  <si>
    <t>Intereses/Cesantias</t>
  </si>
  <si>
    <t>12% Anual</t>
  </si>
  <si>
    <t>Sobre valor Cesantías</t>
  </si>
  <si>
    <t>Vacaciones</t>
  </si>
  <si>
    <t xml:space="preserve"> 4.17%</t>
  </si>
  <si>
    <t>Solo Salario Base</t>
  </si>
  <si>
    <t>Seguridad Social</t>
  </si>
  <si>
    <t>Salud</t>
  </si>
  <si>
    <t>12.5%</t>
  </si>
  <si>
    <t>Pension</t>
  </si>
  <si>
    <t>Arl</t>
  </si>
  <si>
    <t>0.522%</t>
  </si>
  <si>
    <t>Parafiscales</t>
  </si>
  <si>
    <t xml:space="preserve">Caja Compensacion </t>
  </si>
  <si>
    <t>ICBF</t>
  </si>
  <si>
    <t>SENA</t>
  </si>
  <si>
    <t>F</t>
  </si>
  <si>
    <t>Microsoft Colombia SAS</t>
  </si>
  <si>
    <t>https://www.heroku.com/pricing/#managed-data-services</t>
  </si>
  <si>
    <t>Azure App Service - Plan Basic: PaaS para aplicaciones web y APIs.</t>
  </si>
  <si>
    <t>512 MB RAM, despliegue vía Git/GitHub y métricas básicas.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</si>
  <si>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</si>
  <si>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</si>
  <si>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</si>
  <si>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</si>
  <si>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DigitalOcean</t>
  </si>
  <si>
    <t>https://www.digitalocean.com/pricing/app-platform</t>
  </si>
  <si>
    <t>Nivel gratuito</t>
  </si>
  <si>
    <t>Nivel gratuito para el despliegue de hasta 3 sitios estáticos. Ideal para pruebas de concepto y prototipado rápido sin gestión de servidores.</t>
  </si>
  <si>
    <t>Google Colombia Service S.A.S.</t>
  </si>
  <si>
    <t>https://cloud.google.com/appengine/pricing?hl=es</t>
  </si>
  <si>
    <t>Instancia Tipo B1 (Escalado Básico).</t>
  </si>
  <si>
    <t xml:space="preserve">128 MB RAM, 600 MHz CPU, incluye 9 horas gratis al día por proyecto. </t>
  </si>
  <si>
    <t>Oracle Colombia S.A.S.</t>
  </si>
  <si>
    <t>https://www.oracle.com/autonomous-database/pricing/?source=:ow:o:p:mt:::ODBHeader_latam</t>
  </si>
  <si>
    <t>MySQL Database Service con HeatWave</t>
  </si>
  <si>
    <t>1 ECPU, 150 GB de Almacenamiento SSD y 100 GB de Backup. Incluye soporte empresarial y alta disponibilidad.</t>
  </si>
  <si>
    <t>Propuesta Técnica</t>
  </si>
  <si>
    <t>Nombre del proyecto: CheerClick Systems</t>
  </si>
  <si>
    <t>Admistrador:</t>
  </si>
  <si>
    <t>Número de cotización:</t>
  </si>
  <si>
    <t>Persona de contacto:</t>
  </si>
  <si>
    <t>Fecha de cotización:</t>
  </si>
  <si>
    <t>1. Equipos de computo para el administrador</t>
  </si>
  <si>
    <t>2. Equipos de computo para el equipo de desarrollo del sistema (CheerClick Systems)</t>
  </si>
  <si>
    <t>Tipo</t>
  </si>
  <si>
    <t>Nombre del árticulo</t>
  </si>
  <si>
    <t>Proveedor</t>
  </si>
  <si>
    <t>Cantidad</t>
  </si>
  <si>
    <t>Precio unitario</t>
  </si>
  <si>
    <t>IVA</t>
  </si>
  <si>
    <t>Precio final</t>
  </si>
  <si>
    <t>Justificación</t>
  </si>
  <si>
    <t>Portatil Administrador</t>
  </si>
  <si>
    <t>Exito</t>
  </si>
  <si>
    <t>Se asegurar la productividad del administrador. Un equipo con estas especificaciones aumenta el redimiento de las operaciones a realizar.</t>
  </si>
  <si>
    <t>Portatil Equipo</t>
  </si>
  <si>
    <t xml:space="preserve">Portátil ASUS VivoBook 15 </t>
  </si>
  <si>
    <t>Mercado libre</t>
  </si>
  <si>
    <t>Se trata solo de asegurar la productividad del colaborador. Un equipo con especificaciones actuales reduce los tiempos de espera y el agotamiento del soporte técnico.</t>
  </si>
  <si>
    <t>Licencias</t>
  </si>
  <si>
    <t>Licencia Windows 11 PRO</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</si>
  <si>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</si>
  <si>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Servicios DBaas</t>
  </si>
  <si>
    <t>Plan Esencial-0</t>
  </si>
  <si>
    <t>Salesforce.com, Inc. (Heroku)</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</si>
  <si>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</si>
  <si>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</si>
  <si>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</si>
  <si>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</si>
  <si>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TOTAL</t>
  </si>
  <si>
    <t>V.2</t>
  </si>
  <si>
    <t>Nombres: Carol Benavides, Alejandra Cortes, Nelson Gonzalez, Nicolas Murcia</t>
  </si>
  <si>
    <t>Tel: 3123019523</t>
  </si>
  <si>
    <t>Viviana Cepeda</t>
  </si>
  <si>
    <t>Correo: dorian.mexico@gmail.com</t>
  </si>
  <si>
    <t>PROPUESTA TECNICA DE ZOOLOMASCOTAS</t>
  </si>
  <si>
    <t>Teléfono del cliente:</t>
  </si>
  <si>
    <t>CUADRO DE COTIZACIONES</t>
  </si>
  <si>
    <t xml:space="preserve">Cuadro Comparativo de Cotizaciones </t>
  </si>
  <si>
    <t>Servicio Paas</t>
  </si>
  <si>
    <t>https://azure.microsoft.com/es-es/pricing/details/app-service/linux/</t>
  </si>
  <si>
    <t>Azure App Service - Plan Basic (B1): PaaS para aplicaciones web y APIs.</t>
  </si>
  <si>
    <t>1.75 GB RAM, 10 GB almacenamiento, dominio personalizado y certificados SSL.</t>
  </si>
  <si>
    <t>Servicio DBaas</t>
  </si>
  <si>
    <t>https://devcenter.heroku.com/articles/heroku-postgres-plans</t>
  </si>
  <si>
    <t>1 GB de almacenamiento, 20 conexiones simultáneas, RAM compartida.</t>
  </si>
  <si>
    <t>MongoDB Colombia</t>
  </si>
  <si>
    <t>https://www.mongodb.com/pricing</t>
  </si>
  <si>
    <t>2 GB RAM dedicada, 10 GB almacenamiento SSD, copias de seguridad automáticas y red redundante.</t>
  </si>
  <si>
    <t>Servicio Iaas</t>
  </si>
  <si>
    <t>Amazon Data Services Colombia S.A.S.</t>
  </si>
  <si>
    <t>https://aws.amazon.com/es/ec2/pricing/</t>
  </si>
  <si>
    <t>Instancia EC2 t3.medium</t>
  </si>
  <si>
    <t>2 vCPU, 4 GiB RAM. Ideal para servidores web empresariales.</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</si>
  <si>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</si>
  <si>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</si>
  <si>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</si>
  <si>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</si>
  <si>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</si>
  <si>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</si>
  <si>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</si>
  <si>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t>
  </si>
  <si>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</si>
  <si>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</si>
  <si>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</si>
  <si>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</si>
  <si>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</si>
  <si>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</si>
  <si>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</si>
  <si>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</si>
  <si>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</si>
  <si>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</si>
  <si>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</si>
  <si>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</si>
  <si>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t>
  </si>
  <si>
    <t>Red Hat</t>
  </si>
  <si>
    <t>https://azure.microsoft.com/es-es/pricing/details/openshift/#pricing</t>
  </si>
  <si>
    <t>OpenShift Dedicated (Managed)</t>
  </si>
  <si>
    <t>Incluye soporte premium, seguridad empresarial y operaciones integradas por Red Hat.</t>
  </si>
  <si>
    <t>Servicio Faas</t>
  </si>
  <si>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</si>
  <si>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</si>
  <si>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</si>
  <si>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</si>
  <si>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</si>
  <si>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</si>
  <si>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</si>
  <si>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</si>
  <si>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</si>
  <si>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</si>
  <si>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</si>
  <si>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</si>
  <si>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t>
  </si>
  <si>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</si>
  <si>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</si>
  <si>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</si>
  <si>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</si>
  <si>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</si>
  <si>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</si>
  <si>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</si>
  <si>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</si>
  <si>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</si>
  <si>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</si>
  <si>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</si>
  <si>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Backend integral para aplicaciones con soporte para bases de datos, usuarios, almacenamiento y funciones. Ofrece límites más altos de ancho de banda y soporte prioritario.</t>
  </si>
  <si>
    <t>Servicio Aaas</t>
  </si>
  <si>
    <t>Tableau (Salesforce)</t>
  </si>
  <si>
    <t>https://www.tableau.com/pricing</t>
  </si>
  <si>
    <t>Cuadro</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</si>
  <si>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</si>
  <si>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</si>
  <si>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</si>
  <si>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</si>
  <si>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</si>
  <si>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</si>
  <si>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</si>
  <si>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</si>
  <si>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CPU</t>
  </si>
  <si>
    <t>Garantía</t>
  </si>
  <si>
    <t>Falabella Colombia – https://www.falabella.com.co/falabella-co/search?Ntt=cpu+escritorio – Bogotá</t>
  </si>
  <si>
    <t>CPU Torre Gamer/Oficina, Procesador AMD Ryzen 5 5600G, 16GB RAM DDR4, SSD 512GB, gráficos integrados Radeon</t>
  </si>
  <si>
    <t>1 año</t>
  </si>
  <si>
    <t>Excelente rendimiento para oficina y multitarea, gráficos integrados eficientes</t>
  </si>
  <si>
    <t>Mercado Libre Colombia – https://listado.mercadolibre.com.co/cpu-i5-16gb-ssd – Bogotá</t>
  </si>
  <si>
    <t>CPU Torre, Intel Core i5 10400, 16GB RAM DDR4, SSD 512GB, gráficos UHD Intel</t>
  </si>
  <si>
    <t>Buen desempeño general, ideal para tareas administrativas</t>
  </si>
  <si>
    <t>Amazon</t>
  </si>
  <si>
    <t>Amazon – https://www.amazon.com/s?k=desktop+computer+i5+16gb+ssd – Internacional</t>
  </si>
  <si>
    <t>CPU Escritorio Dell/HP, Intel Core i5, 16GB RAM, SSD 512GB, sistema Windows 11</t>
  </si>
  <si>
    <t>Equipo empresarial, alta durabilidad y estabilidad</t>
  </si>
  <si>
    <t>RAM</t>
  </si>
  <si>
    <t>https://www.mercadolibre.com.co/memoria-adata-ram-portatil-ddr5-16gb-bus-4800/up/MCOU2483034876</t>
  </si>
  <si>
    <t>16 GB RAM DDR5</t>
  </si>
  <si>
    <t>326,78</t>
  </si>
  <si>
    <t>6 meses</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</si>
  <si>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</si>
  <si>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</si>
  <si>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</si>
  <si>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</si>
  <si>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</si>
  <si>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</si>
  <si>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</si>
  <si>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t>SSD</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</si>
  <si>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</si>
  <si>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</si>
  <si>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</si>
  <si>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</si>
  <si>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</si>
  <si>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</si>
  <si>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</si>
  <si>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</si>
  <si>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</si>
  <si>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</si>
  <si>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</si>
  <si>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</si>
  <si>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</si>
  <si>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</si>
  <si>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</si>
  <si>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</si>
  <si>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</si>
  <si>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</si>
  <si>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</si>
  <si>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</si>
  <si>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</si>
  <si>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</si>
  <si>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</si>
  <si>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</si>
  <si>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</si>
  <si>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</si>
  <si>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</si>
  <si>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</si>
  <si>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</si>
  <si>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t>Linux Ubuntu</t>
  </si>
  <si>
    <t>https://ubuntu.com/download/desktop</t>
  </si>
  <si>
    <t>Ubuntu 24.04 LTS</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</si>
  <si>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</si>
  <si>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</si>
  <si>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</si>
  <si>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</si>
  <si>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</si>
  <si>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</si>
  <si>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</si>
  <si>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</si>
  <si>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</si>
  <si>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t>
  </si>
  <si>
    <t>Muebles y Enseres</t>
  </si>
  <si>
    <t>Descripcion</t>
  </si>
  <si>
    <t>Unidad Medida</t>
  </si>
  <si>
    <t>Valor Unitario</t>
  </si>
  <si>
    <t>Total</t>
  </si>
  <si>
    <t>Escritorio para Oficina</t>
  </si>
  <si>
    <t>Unidad</t>
  </si>
  <si>
    <t>Silla Ergonómica de Oficina</t>
  </si>
  <si>
    <t>Canecas de Basura</t>
  </si>
  <si>
    <t>Maquinaria y Equipo</t>
  </si>
  <si>
    <t>Portatil Tactil LENOVO IdeaPad Slim 3</t>
  </si>
  <si>
    <t>ARREGLAR PRECIOS Y UNIDADES</t>
  </si>
  <si>
    <t>COLOCAR OTRA PROPUESTA, QUE SEA DE MESA</t>
  </si>
  <si>
    <t>Dorian Lara</t>
  </si>
  <si>
    <t>Requerimiento de Personal</t>
  </si>
  <si>
    <t>Subsidio de Transporte</t>
  </si>
  <si>
    <t>Total a Pagar</t>
  </si>
  <si>
    <t>Cargo</t>
  </si>
  <si>
    <t>Sueldo Mensual</t>
  </si>
  <si>
    <t>Dias Laborados</t>
  </si>
  <si>
    <t>Empleado</t>
  </si>
  <si>
    <t>Empresa</t>
  </si>
  <si>
    <t>Aprendiz</t>
  </si>
  <si>
    <t>Totales</t>
  </si>
  <si>
    <r>
      <t xml:space="preserve">890.900.608-9,  Carrera 49 # 49-37 (Medellin), (1) 745 5444, </t>
    </r>
    <r>
      <rPr>
        <u/>
        <sz val="11"/>
        <rFont val="Calibri"/>
        <family val="2"/>
      </rPr>
      <t>https://www.exito.com/computador-lenovo-ideapad-slim-3-intel-core-i7-13620h-ram-16-gb-512-gb-ssd-3173038/p</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</si>
  <si>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</si>
  <si>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542,23</t>
  </si>
  <si>
    <t>El ASUS Vivobook M1502YA ofrece Ryzen 7, 16 GB de RAM, SSD de 512 GB y pantalla 15.6″ Full HD.</t>
  </si>
  <si>
    <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t>
  </si>
  <si>
    <t>536,78</t>
  </si>
  <si>
    <t>Ryzen 7 5825U, 16 GB RAM, SSD 512 GB, Windows 11 Home, pantalla Full HD (1920×1080), Bluetooth, teclado numérico y audio SonicMaster.</t>
  </si>
  <si>
    <t>Portatil Tactil LENOVO IdeaPad Slim 3 Intel Core i7 13620H RAM 16 GB 512 GB SSD</t>
  </si>
  <si>
    <t xml:space="preserve">Nelson Mauricio Gonzalez Garcia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</si>
</sst>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 #,##0.00_-;\-&quot;$&quot;\ * #,##0.00_-;_-&quot;$&quot;\ * &quot;-&quot;??_-;_-@_-"/>
    <numFmt numFmtId="164" formatCode="dd/mm/yyyy"/>
    <numFmt numFmtId="165" formatCode="_-[$$-240A]\ * #,##0.00_-;\-[$$-240A]\ * #,##0.00_-;_-[$$-240A]\ * &quot;-&quot;??_-;_-@"/>
    <numFmt numFmtId="166" formatCode="_([$$-409]* #,##0.00_);_([$$-409]* \(#,##0.00\);_([$$-409]* &quot;-&quot;??_);_(@_)"/>
    <numFmt numFmtId="167" formatCode="_-[$$-409]* #,##0.00_ ;_-[$$-409]* \-#,##0.00\ ;_-[$$-409]* &quot;-&quot;??_ ;_-@_ "/>
    <numFmt numFmtId="168" formatCode="&quot;$&quot;#,##0.00_);[Red]\(&quot;$&quot;#,##0.00\)"/>
    <numFmt numFmtId="169" formatCode="&quot;$&quot;#,##0_);[Red]\(&quot;$&quot;#,##0\)"/>
    <numFmt numFmtId="170" formatCode="&quot;$&quot;#,##0.00"/>
    <numFmt numFmtId="171" formatCode="_-[$$-240A]\ * #,##0.000_-;\-[$$-240A]\ * #,##0.000_-;_-[$$-240A]\ * &quot;-&quot;??.00_-;_-@"/>
    <numFmt numFmtId="172" formatCode="&quot;$&quot;#,##0.000"/>
    <numFmt numFmtId="173" formatCode="_-&quot;$&quot;\ * #,##0.00_-;\-&quot;$&quot;\ * #,##0.00_-;_-&quot;$&quot;\ * &quot;-&quot;??_-;_-@"/>
  </numFmts>
  <fonts count="65">
    <font>
      <sz val="10"/>
      <color rgb="FF000000"/>
      <name val="Arial"/>
      <scheme val="minor"/>
    </font>
    <font>
      <sz val="11"/>
      <color theme="1"/>
      <name val="Arial"/>
      <family val="2"/>
      <scheme val="minor"/>
    </font>
    <font>
      <sz val="10"/>
      <color rgb="FF000000"/>
      <name val="Arial"/>
      <family val="2"/>
      <scheme val="minor"/>
    </font>
    <font>
      <sz val="10"/>
      <color theme="1"/>
      <name val="Arial"/>
      <family val="2"/>
    </font>
    <font>
      <b/>
      <sz val="10"/>
      <color theme="1"/>
      <name val="Arial"/>
      <family val="2"/>
    </font>
    <font>
      <b/>
      <sz val="10"/>
      <color theme="1"/>
      <name val="Trebuchet MS"/>
      <family val="2"/>
    </font>
    <font>
      <b/>
      <u/>
      <sz val="10"/>
      <color theme="1"/>
      <name val="Trebuchet MS"/>
      <family val="2"/>
    </font>
    <font>
      <i/>
      <sz val="10"/>
      <color theme="1"/>
      <name val="Arial"/>
      <family val="2"/>
    </font>
    <font>
      <sz val="10"/>
      <color rgb="FF000000"/>
      <name val="Arial"/>
      <family val="2"/>
    </font>
    <font>
      <sz val="10"/>
      <color theme="1"/>
      <name val="Trebuchet MS"/>
      <family val="2"/>
    </font>
    <font>
      <sz val="10"/>
      <color theme="1"/>
      <name val="Arial Narrow"/>
      <family val="2"/>
    </font>
    <font>
      <b/>
      <u/>
      <sz val="10"/>
      <color theme="1"/>
      <name val="Trebuchet MS"/>
      <family val="2"/>
    </font>
    <font>
      <sz val="10"/>
      <color theme="1"/>
      <name val="Arial"/>
      <family val="2"/>
      <scheme val="minor"/>
    </font>
    <font>
      <u/>
      <sz val="10"/>
      <color theme="1"/>
      <name val="Arial"/>
      <family val="2"/>
    </font>
    <font>
      <u/>
      <sz val="10"/>
      <color rgb="FF0000FF"/>
      <name val="Arial"/>
      <family val="2"/>
    </font>
    <font>
      <b/>
      <sz val="13"/>
      <color theme="1"/>
      <name val="Times New Roman"/>
      <family val="1"/>
    </font>
    <font>
      <sz val="13"/>
      <color theme="1"/>
      <name val="Times New Roman"/>
      <family val="1"/>
    </font>
    <font>
      <u/>
      <sz val="13"/>
      <color rgb="FF0000FF"/>
      <name val="Times New Roman"/>
      <family val="1"/>
    </font>
    <font>
      <u/>
      <sz val="13"/>
      <color rgb="FF0000FF"/>
      <name val="Times New Roman"/>
      <family val="1"/>
    </font>
    <font>
      <i/>
      <sz val="8"/>
      <color theme="1"/>
      <name val="Trebuchet MS"/>
      <family val="2"/>
    </font>
    <font>
      <i/>
      <sz val="10"/>
      <color theme="1"/>
      <name val="Trebuchet MS"/>
      <family val="2"/>
    </font>
    <font>
      <i/>
      <u/>
      <sz val="8"/>
      <color theme="1"/>
      <name val="Trebuchet MS"/>
      <family val="2"/>
    </font>
    <font>
      <i/>
      <sz val="8"/>
      <color theme="1"/>
      <name val="Arial"/>
      <family val="2"/>
    </font>
    <font>
      <b/>
      <sz val="15"/>
      <color rgb="FF000000"/>
      <name val="Calibri"/>
      <family val="2"/>
    </font>
    <font>
      <sz val="11"/>
      <color theme="1"/>
      <name val="Calibri"/>
      <family val="2"/>
    </font>
    <font>
      <sz val="11"/>
      <color rgb="FF000000"/>
      <name val="Calibri"/>
      <family val="2"/>
    </font>
    <font>
      <b/>
      <sz val="11"/>
      <color theme="1"/>
      <name val="Calibri"/>
      <family val="2"/>
    </font>
    <font>
      <sz val="11"/>
      <name val="Calibri"/>
      <family val="2"/>
    </font>
    <font>
      <i/>
      <sz val="11"/>
      <color theme="1"/>
      <name val="Calibri"/>
      <family val="2"/>
    </font>
    <font>
      <b/>
      <u/>
      <sz val="11"/>
      <color theme="1"/>
      <name val="Calibri"/>
      <family val="2"/>
    </font>
    <font>
      <i/>
      <u/>
      <sz val="11"/>
      <color theme="1"/>
      <name val="Calibri"/>
      <family val="2"/>
    </font>
    <font>
      <u/>
      <sz val="11"/>
      <color theme="10"/>
      <name val="Calibri"/>
      <family val="2"/>
    </font>
    <font>
      <u/>
      <sz val="11"/>
      <color rgb="FF000000"/>
      <name val="Calibri"/>
      <family val="2"/>
    </font>
    <font>
      <sz val="11"/>
      <color rgb="FF231F20"/>
      <name val="Calibri"/>
      <family val="2"/>
    </font>
    <font>
      <u/>
      <sz val="11"/>
      <color rgb="FF0000FF"/>
      <name val="Calibri"/>
      <family val="2"/>
    </font>
    <font>
      <sz val="11"/>
      <color rgb="FF222222"/>
      <name val="Calibri"/>
      <family val="2"/>
    </font>
    <font>
      <b/>
      <i/>
      <sz val="11"/>
      <color theme="1"/>
      <name val="Calibri"/>
      <family val="2"/>
    </font>
    <font>
      <sz val="10"/>
      <color rgb="FF000000"/>
      <name val="Arial"/>
      <family val="2"/>
    </font>
    <font>
      <u/>
      <sz val="10"/>
      <color rgb="FF000000"/>
      <name val="Arial"/>
      <family val="2"/>
    </font>
    <font>
      <u/>
      <sz val="10"/>
      <color theme="10"/>
      <name val="Arial"/>
      <family val="2"/>
    </font>
    <font>
      <sz val="11"/>
      <color rgb="FF444444"/>
      <name val="Calibri"/>
      <family val="2"/>
    </font>
    <font>
      <sz val="11"/>
      <color rgb="FF333333"/>
      <name val="Calibri"/>
      <family val="2"/>
    </font>
    <font>
      <sz val="11"/>
      <color rgb="FF333E48"/>
      <name val="Calibri"/>
      <family val="2"/>
    </font>
    <font>
      <sz val="11"/>
      <color rgb="FF4A4A4A"/>
      <name val="Calibri"/>
      <family val="2"/>
    </font>
    <font>
      <u/>
      <sz val="10"/>
      <color theme="10"/>
      <name val="Arial"/>
      <family val="2"/>
      <scheme val="minor"/>
    </font>
    <font>
      <sz val="11"/>
      <color rgb="FF0F1111"/>
      <name val="Calibri"/>
      <family val="2"/>
    </font>
    <font>
      <u/>
      <sz val="11"/>
      <color theme="1"/>
      <name val="Calibri"/>
      <family val="2"/>
    </font>
    <font>
      <sz val="20"/>
      <color rgb="FF000000"/>
      <name val="Trebuchet MS"/>
    </font>
    <font>
      <sz val="10"/>
      <name val="Arial"/>
    </font>
    <font>
      <sz val="10"/>
      <color theme="1"/>
      <name val="Trebuchet MS"/>
    </font>
    <font>
      <sz val="11"/>
      <color rgb="FF000000"/>
      <name val="Trebuchet MS"/>
    </font>
    <font>
      <sz val="11"/>
      <color rgb="FF404040"/>
      <name val="Trebuchet MS"/>
    </font>
    <font>
      <b/>
      <sz val="11"/>
      <color rgb="FF404040"/>
      <name val="Trebuchet MS"/>
    </font>
    <font>
      <sz val="10"/>
      <color rgb="FF404040"/>
      <name val="Trebuchet MS"/>
    </font>
    <font>
      <sz val="10"/>
      <name val="Arial"/>
      <family val="2"/>
    </font>
    <font>
      <sz val="10"/>
      <color theme="1"/>
      <name val="Calibri"/>
      <family val="2"/>
    </font>
    <font>
      <b/>
      <i/>
      <sz val="11"/>
      <color theme="1"/>
      <name val="Calibre"/>
    </font>
    <font>
      <sz val="11"/>
      <color rgb="FF000000"/>
      <name val="Calibre"/>
    </font>
    <font>
      <sz val="11"/>
      <color theme="1"/>
      <name val="Calibre"/>
    </font>
    <font>
      <sz val="11"/>
      <color rgb="FFFF0000"/>
      <name val="Calibri"/>
      <family val="2"/>
    </font>
    <font>
      <sz val="11"/>
      <color rgb="FF404040"/>
      <name val="Trebuchet MS"/>
      <family val="2"/>
    </font>
    <font>
      <b/>
      <sz val="11"/>
      <color rgb="FF000000"/>
      <name val="Trebuchet MS"/>
      <family val="2"/>
    </font>
    <font>
      <b/>
      <sz val="10"/>
      <name val="Arial"/>
      <family val="2"/>
    </font>
    <font>
      <u/>
      <sz val="11"/>
      <name val="Calibri"/>
      <family val="2"/>
    </font>
    <font>
      <sz val="10"/>
      <color rgb="FF444444"/>
      <name val="Arial"/>
      <family val="2"/>
    </font>
  </fonts>
  <fills count="26">
    <fill>
      <patternFill patternType="none"/>
    </fill>
    <fill>
      <patternFill patternType="gray125"/>
    </fill>
    <fill>
      <patternFill patternType="solid">
        <fgColor rgb="FF6AA84F"/>
        <bgColor rgb="FF6AA84F"/>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F8F8F8"/>
        <bgColor rgb="FFF8F8F8"/>
      </patternFill>
    </fill>
    <fill>
      <patternFill patternType="solid">
        <fgColor theme="9" tint="0.79998168889431442"/>
        <bgColor indexed="64"/>
      </patternFill>
    </fill>
    <fill>
      <patternFill patternType="solid">
        <fgColor rgb="FFF2F2F2"/>
        <bgColor rgb="FFF2F2F2"/>
      </patternFill>
    </fill>
    <fill>
      <patternFill patternType="solid">
        <fgColor theme="6" tint="0.79998168889431442"/>
        <bgColor rgb="FFC9DAF8"/>
      </patternFill>
    </fill>
    <fill>
      <patternFill patternType="solid">
        <fgColor theme="6" tint="0.79998168889431442"/>
        <bgColor indexed="64"/>
      </patternFill>
    </fill>
    <fill>
      <patternFill patternType="solid">
        <fgColor theme="6" tint="0.59999389629810485"/>
        <bgColor rgb="FFA4C2F4"/>
      </patternFill>
    </fill>
    <fill>
      <patternFill patternType="solid">
        <fgColor theme="5" tint="0.79998168889431442"/>
        <bgColor rgb="FF6D9EEB"/>
      </patternFill>
    </fill>
    <fill>
      <patternFill patternType="solid">
        <fgColor theme="5" tint="0.79998168889431442"/>
        <bgColor indexed="64"/>
      </patternFill>
    </fill>
    <fill>
      <patternFill patternType="solid">
        <fgColor rgb="FFC0C0C0"/>
        <bgColor rgb="FFC0C0C0"/>
      </patternFill>
    </fill>
    <fill>
      <patternFill patternType="solid">
        <fgColor theme="8" tint="0.59999389629810485"/>
        <bgColor rgb="FFC9DAF8"/>
      </patternFill>
    </fill>
    <fill>
      <patternFill patternType="solid">
        <fgColor theme="8" tint="0.59999389629810485"/>
        <bgColor indexed="64"/>
      </patternFill>
    </fill>
    <fill>
      <patternFill patternType="solid">
        <fgColor theme="6" tint="0.59999389629810485"/>
        <bgColor rgb="FFC9DAF8"/>
      </patternFill>
    </fill>
    <fill>
      <patternFill patternType="solid">
        <fgColor theme="6" tint="0.59999389629810485"/>
        <bgColor indexed="64"/>
      </patternFill>
    </fill>
    <fill>
      <patternFill patternType="solid">
        <fgColor theme="6" tint="0.79998168889431442"/>
        <bgColor rgb="FFC5E0B3"/>
      </patternFill>
    </fill>
    <fill>
      <patternFill patternType="solid">
        <fgColor theme="6" tint="0.79998168889431442"/>
        <bgColor rgb="FFE2EFD9"/>
      </patternFill>
    </fill>
    <fill>
      <patternFill patternType="solid">
        <fgColor theme="0"/>
        <bgColor rgb="FFE2EFD9"/>
      </patternFill>
    </fill>
    <fill>
      <patternFill patternType="solid">
        <fgColor theme="0"/>
        <bgColor rgb="FFC5E0B3"/>
      </patternFill>
    </fill>
    <fill>
      <patternFill patternType="solid">
        <fgColor theme="0"/>
        <bgColor indexed="64"/>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5">
    <xf numFmtId="0" fontId="0" fillId="0" borderId="0"/>
    <xf numFmtId="44" fontId="2" fillId="0" borderId="0" applyFont="0" applyFill="0" applyBorder="0" applyAlignment="0" applyProtection="0"/>
    <xf numFmtId="0" fontId="44" fillId="0" borderId="0" applyNumberFormat="0" applyFill="0" applyBorder="0" applyAlignment="0" applyProtection="0"/>
    <xf numFmtId="0" fontId="1" fillId="0" borderId="0"/>
    <xf numFmtId="0" fontId="2" fillId="0" borderId="0"/>
  </cellStyleXfs>
  <cellXfs count="321">
    <xf numFmtId="0" fontId="0" fillId="0" borderId="0" xfId="0"/>
    <xf numFmtId="0" fontId="3" fillId="0" borderId="0" xfId="0" applyFont="1"/>
    <xf numFmtId="0" fontId="4" fillId="3" borderId="3" xfId="0" applyFont="1" applyFill="1" applyBorder="1" applyAlignment="1">
      <alignment horizontal="center" vertical="center" wrapText="1"/>
    </xf>
    <xf numFmtId="0" fontId="7" fillId="0" borderId="0" xfId="0" applyFont="1" applyAlignment="1">
      <alignment horizontal="center" vertical="center"/>
    </xf>
    <xf numFmtId="0" fontId="3" fillId="0" borderId="3" xfId="0" applyFont="1" applyBorder="1"/>
    <xf numFmtId="0" fontId="10" fillId="0" borderId="0" xfId="0" applyFont="1" applyAlignment="1">
      <alignment horizontal="center" vertical="center" wrapText="1"/>
    </xf>
    <xf numFmtId="0" fontId="5" fillId="0" borderId="6" xfId="0" applyFont="1" applyBorder="1" applyAlignment="1">
      <alignment horizontal="center" vertical="center" wrapText="1"/>
    </xf>
    <xf numFmtId="0" fontId="11" fillId="4"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1" xfId="0" applyFont="1" applyBorder="1" applyAlignment="1">
      <alignment horizontal="center" vertical="center"/>
    </xf>
    <xf numFmtId="165" fontId="8" fillId="6" borderId="3" xfId="0" applyNumberFormat="1" applyFont="1" applyFill="1" applyBorder="1" applyAlignment="1">
      <alignment horizontal="center" vertical="center" wrapText="1"/>
    </xf>
    <xf numFmtId="165" fontId="8" fillId="0" borderId="3" xfId="0" applyNumberFormat="1" applyFont="1" applyBorder="1" applyAlignment="1">
      <alignment horizontal="center" vertical="center" wrapText="1"/>
    </xf>
    <xf numFmtId="0" fontId="9" fillId="0" borderId="9" xfId="0" applyFont="1" applyBorder="1" applyAlignment="1">
      <alignment horizontal="left" vertical="top" wrapText="1"/>
    </xf>
    <xf numFmtId="0" fontId="3" fillId="0" borderId="3" xfId="0" applyFont="1" applyBorder="1" applyAlignment="1">
      <alignment horizontal="center" vertical="center" wrapText="1"/>
    </xf>
    <xf numFmtId="165" fontId="3" fillId="0" borderId="3" xfId="0" applyNumberFormat="1" applyFont="1" applyBorder="1" applyAlignment="1">
      <alignment horizontal="center" vertical="center" wrapText="1"/>
    </xf>
    <xf numFmtId="167" fontId="13" fillId="6" borderId="3" xfId="0" applyNumberFormat="1" applyFont="1" applyFill="1" applyBorder="1" applyAlignment="1">
      <alignment horizontal="center" vertical="center" wrapText="1"/>
    </xf>
    <xf numFmtId="0" fontId="14" fillId="0" borderId="3" xfId="0" applyFont="1" applyBorder="1" applyAlignment="1">
      <alignment horizontal="center" vertical="center" wrapText="1"/>
    </xf>
    <xf numFmtId="0" fontId="15" fillId="0" borderId="0" xfId="0" applyFont="1"/>
    <xf numFmtId="0" fontId="16" fillId="0" borderId="0" xfId="0" applyFont="1"/>
    <xf numFmtId="0" fontId="17" fillId="0" borderId="0" xfId="0" applyFont="1"/>
    <xf numFmtId="0" fontId="18" fillId="0" borderId="0" xfId="0" applyFont="1"/>
    <xf numFmtId="0" fontId="23" fillId="2" borderId="0" xfId="0" applyFont="1" applyFill="1"/>
    <xf numFmtId="0" fontId="23" fillId="0" borderId="0" xfId="0" applyFont="1"/>
    <xf numFmtId="0" fontId="23" fillId="2" borderId="0" xfId="0" applyFont="1" applyFill="1" applyAlignment="1">
      <alignment horizontal="center"/>
    </xf>
    <xf numFmtId="164" fontId="23" fillId="2" borderId="0" xfId="0" applyNumberFormat="1" applyFont="1" applyFill="1" applyAlignment="1">
      <alignment horizontal="center"/>
    </xf>
    <xf numFmtId="0" fontId="24" fillId="0" borderId="0" xfId="0" applyFont="1"/>
    <xf numFmtId="0" fontId="25" fillId="0" borderId="0" xfId="0" applyFont="1"/>
    <xf numFmtId="0" fontId="26" fillId="3" borderId="3" xfId="0" applyFont="1" applyFill="1" applyBorder="1" applyAlignment="1">
      <alignment horizontal="center" vertical="center" wrapText="1"/>
    </xf>
    <xf numFmtId="0" fontId="26" fillId="0" borderId="3" xfId="0" applyFont="1" applyBorder="1" applyAlignment="1">
      <alignment horizontal="center" vertical="center" wrapText="1"/>
    </xf>
    <xf numFmtId="0" fontId="29" fillId="4" borderId="3" xfId="0" applyFont="1" applyFill="1" applyBorder="1" applyAlignment="1">
      <alignment horizontal="center" vertical="center" wrapText="1"/>
    </xf>
    <xf numFmtId="0" fontId="26" fillId="5" borderId="4" xfId="0" applyFont="1" applyFill="1" applyBorder="1" applyAlignment="1">
      <alignment horizontal="center" vertical="center" wrapText="1"/>
    </xf>
    <xf numFmtId="0" fontId="28" fillId="0" borderId="0" xfId="0" applyFont="1" applyAlignment="1">
      <alignment horizontal="center" vertical="center"/>
    </xf>
    <xf numFmtId="0" fontId="26" fillId="0" borderId="3" xfId="0" applyFont="1" applyBorder="1" applyAlignment="1">
      <alignment horizontal="center" vertical="center"/>
    </xf>
    <xf numFmtId="0" fontId="25" fillId="0" borderId="3" xfId="0" applyFont="1" applyBorder="1" applyAlignment="1">
      <alignment horizontal="center" vertical="center" wrapText="1"/>
    </xf>
    <xf numFmtId="0" fontId="31" fillId="0" borderId="3" xfId="0" applyFont="1" applyBorder="1" applyAlignment="1">
      <alignment horizontal="center" vertical="center" wrapText="1"/>
    </xf>
    <xf numFmtId="0" fontId="25" fillId="6" borderId="3" xfId="0" applyFont="1" applyFill="1" applyBorder="1" applyAlignment="1">
      <alignment horizontal="center" vertical="center" wrapText="1"/>
    </xf>
    <xf numFmtId="165" fontId="25" fillId="0" borderId="3" xfId="0" applyNumberFormat="1" applyFont="1" applyBorder="1" applyAlignment="1">
      <alignment horizontal="center" vertical="center" wrapText="1"/>
    </xf>
    <xf numFmtId="166" fontId="25" fillId="0" borderId="3" xfId="0" applyNumberFormat="1" applyFont="1" applyBorder="1" applyAlignment="1">
      <alignment horizontal="center" vertical="center" wrapText="1"/>
    </xf>
    <xf numFmtId="167" fontId="32" fillId="0" borderId="3" xfId="0" applyNumberFormat="1" applyFont="1" applyBorder="1" applyAlignment="1">
      <alignment horizontal="center" vertical="center" wrapText="1"/>
    </xf>
    <xf numFmtId="0" fontId="24" fillId="0" borderId="3" xfId="0" applyFont="1" applyBorder="1" applyAlignment="1">
      <alignment horizontal="center" vertical="top" wrapText="1"/>
    </xf>
    <xf numFmtId="0" fontId="24" fillId="6" borderId="5" xfId="0" applyFont="1" applyFill="1" applyBorder="1" applyAlignment="1">
      <alignment horizontal="center" vertical="center" wrapText="1"/>
    </xf>
    <xf numFmtId="0" fontId="33" fillId="0" borderId="3" xfId="0" applyFont="1" applyBorder="1" applyAlignment="1">
      <alignment horizontal="center" vertical="center" wrapText="1"/>
    </xf>
    <xf numFmtId="0" fontId="24" fillId="0" borderId="3" xfId="0" applyFont="1" applyBorder="1"/>
    <xf numFmtId="0" fontId="24" fillId="0" borderId="3" xfId="0" applyFont="1" applyBorder="1" applyAlignment="1">
      <alignment horizontal="left" vertical="top" wrapText="1"/>
    </xf>
    <xf numFmtId="0" fontId="24" fillId="0" borderId="0" xfId="0" applyFont="1" applyAlignment="1">
      <alignment horizontal="center" vertical="center" wrapText="1"/>
    </xf>
    <xf numFmtId="0" fontId="34" fillId="0" borderId="9" xfId="0" applyFont="1" applyBorder="1" applyAlignment="1">
      <alignment horizontal="center" vertical="center" wrapText="1"/>
    </xf>
    <xf numFmtId="0" fontId="35" fillId="6" borderId="9" xfId="0" applyFont="1" applyFill="1" applyBorder="1" applyAlignment="1">
      <alignment horizontal="center" vertical="center" wrapText="1"/>
    </xf>
    <xf numFmtId="165" fontId="25" fillId="0" borderId="9" xfId="0" applyNumberFormat="1" applyFont="1" applyBorder="1" applyAlignment="1">
      <alignment horizontal="center" vertical="center" wrapText="1"/>
    </xf>
    <xf numFmtId="0" fontId="33" fillId="0" borderId="4" xfId="0" applyFont="1" applyBorder="1" applyAlignment="1">
      <alignment horizontal="center" vertical="center" wrapText="1"/>
    </xf>
    <xf numFmtId="166" fontId="25" fillId="0" borderId="5" xfId="0" applyNumberFormat="1" applyFont="1" applyBorder="1" applyAlignment="1">
      <alignment horizontal="center" vertical="center" wrapText="1"/>
    </xf>
    <xf numFmtId="0" fontId="31" fillId="0" borderId="7" xfId="0" applyFont="1" applyBorder="1" applyAlignment="1">
      <alignment horizontal="center" vertical="center" wrapText="1"/>
    </xf>
    <xf numFmtId="0" fontId="25" fillId="6" borderId="7" xfId="0" applyFont="1" applyFill="1" applyBorder="1" applyAlignment="1">
      <alignment horizontal="center" vertical="center" wrapText="1"/>
    </xf>
    <xf numFmtId="165" fontId="25" fillId="0" borderId="7" xfId="0" applyNumberFormat="1" applyFont="1" applyBorder="1" applyAlignment="1">
      <alignment horizontal="center" vertical="center" wrapText="1"/>
    </xf>
    <xf numFmtId="0" fontId="25" fillId="6" borderId="10" xfId="0" applyFont="1" applyFill="1" applyBorder="1" applyAlignment="1">
      <alignment horizontal="center" vertical="center" wrapText="1"/>
    </xf>
    <xf numFmtId="165" fontId="25" fillId="0" borderId="10" xfId="0" applyNumberFormat="1" applyFont="1" applyBorder="1" applyAlignment="1">
      <alignment horizontal="center" vertical="center" wrapText="1"/>
    </xf>
    <xf numFmtId="0" fontId="37" fillId="0" borderId="3" xfId="0" applyFont="1" applyBorder="1" applyAlignment="1">
      <alignment horizontal="center" vertical="center" wrapText="1"/>
    </xf>
    <xf numFmtId="167" fontId="38" fillId="6" borderId="3" xfId="0" applyNumberFormat="1" applyFont="1" applyFill="1" applyBorder="1" applyAlignment="1">
      <alignment horizontal="center" vertical="center" wrapText="1"/>
    </xf>
    <xf numFmtId="0" fontId="39" fillId="0" borderId="3" xfId="0" applyFont="1" applyBorder="1" applyAlignment="1">
      <alignment horizontal="center" vertical="center" wrapText="1"/>
    </xf>
    <xf numFmtId="0" fontId="37" fillId="6" borderId="3" xfId="0" applyFont="1" applyFill="1" applyBorder="1" applyAlignment="1">
      <alignment horizontal="center" vertical="center" wrapText="1"/>
    </xf>
    <xf numFmtId="0" fontId="25" fillId="0" borderId="1" xfId="0" applyFont="1" applyBorder="1" applyAlignment="1">
      <alignment horizontal="center" vertical="center" wrapText="1"/>
    </xf>
    <xf numFmtId="168" fontId="25" fillId="0" borderId="3" xfId="0" applyNumberFormat="1" applyFont="1" applyBorder="1" applyAlignment="1">
      <alignment horizontal="center" vertical="center" wrapText="1"/>
    </xf>
    <xf numFmtId="166" fontId="24" fillId="0" borderId="3" xfId="0" applyNumberFormat="1" applyFont="1" applyBorder="1" applyAlignment="1">
      <alignment horizontal="center" vertical="center" wrapText="1"/>
    </xf>
    <xf numFmtId="0" fontId="25" fillId="6" borderId="3" xfId="0" applyFont="1" applyFill="1" applyBorder="1" applyAlignment="1">
      <alignment vertical="center" wrapText="1"/>
    </xf>
    <xf numFmtId="0" fontId="31" fillId="6" borderId="3" xfId="0" applyFont="1" applyFill="1" applyBorder="1" applyAlignment="1">
      <alignment horizontal="center" vertical="center" wrapText="1"/>
    </xf>
    <xf numFmtId="0" fontId="25" fillId="6" borderId="11" xfId="0" applyFont="1" applyFill="1" applyBorder="1" applyAlignment="1">
      <alignment horizontal="center" vertical="center" wrapText="1"/>
    </xf>
    <xf numFmtId="167" fontId="32" fillId="6" borderId="3" xfId="0" applyNumberFormat="1" applyFont="1" applyFill="1" applyBorder="1" applyAlignment="1">
      <alignment horizontal="center" vertical="center" wrapText="1"/>
    </xf>
    <xf numFmtId="0" fontId="40" fillId="7" borderId="3" xfId="0" applyFont="1" applyFill="1" applyBorder="1" applyAlignment="1">
      <alignment vertical="center" wrapText="1"/>
    </xf>
    <xf numFmtId="0" fontId="31" fillId="0" borderId="4" xfId="0" applyFont="1" applyBorder="1" applyAlignment="1">
      <alignment horizontal="center" vertical="center" wrapText="1"/>
    </xf>
    <xf numFmtId="169" fontId="25" fillId="0" borderId="5" xfId="0" applyNumberFormat="1" applyFont="1" applyBorder="1" applyAlignment="1">
      <alignment horizontal="center" vertical="center" wrapText="1"/>
    </xf>
    <xf numFmtId="166" fontId="24" fillId="0" borderId="3" xfId="0" applyNumberFormat="1" applyFont="1" applyBorder="1" applyAlignment="1">
      <alignment horizontal="right" vertical="center" wrapText="1"/>
    </xf>
    <xf numFmtId="0" fontId="24" fillId="0" borderId="9" xfId="0" applyFont="1" applyBorder="1" applyAlignment="1">
      <alignment horizontal="left" vertical="top" wrapText="1"/>
    </xf>
    <xf numFmtId="0" fontId="26" fillId="0" borderId="6" xfId="0" applyFont="1" applyBorder="1" applyAlignment="1">
      <alignment horizontal="center" vertical="center" wrapText="1"/>
    </xf>
    <xf numFmtId="0" fontId="29" fillId="4" borderId="7" xfId="0" applyFont="1" applyFill="1" applyBorder="1" applyAlignment="1">
      <alignment horizontal="center" vertical="center" wrapText="1"/>
    </xf>
    <xf numFmtId="0" fontId="26" fillId="5" borderId="8" xfId="0" applyFont="1" applyFill="1" applyBorder="1" applyAlignment="1">
      <alignment horizontal="center" vertical="center" wrapText="1"/>
    </xf>
    <xf numFmtId="169" fontId="25" fillId="0" borderId="3" xfId="0" applyNumberFormat="1" applyFont="1" applyBorder="1" applyAlignment="1">
      <alignment horizontal="center" vertical="center" wrapText="1"/>
    </xf>
    <xf numFmtId="0" fontId="33" fillId="0" borderId="7" xfId="0" applyFont="1" applyBorder="1" applyAlignment="1">
      <alignment horizontal="center" vertical="center" wrapText="1"/>
    </xf>
    <xf numFmtId="0" fontId="41" fillId="6" borderId="7" xfId="0" applyFont="1" applyFill="1" applyBorder="1" applyAlignment="1">
      <alignment horizontal="center" vertical="center" wrapText="1"/>
    </xf>
    <xf numFmtId="169" fontId="25" fillId="0" borderId="7" xfId="0" applyNumberFormat="1" applyFont="1" applyBorder="1" applyAlignment="1">
      <alignment horizontal="center" vertical="center" wrapText="1"/>
    </xf>
    <xf numFmtId="166" fontId="24" fillId="0" borderId="3" xfId="0" applyNumberFormat="1" applyFont="1" applyBorder="1" applyAlignment="1">
      <alignment horizontal="center" vertical="top" wrapText="1"/>
    </xf>
    <xf numFmtId="0" fontId="26" fillId="0" borderId="4" xfId="0" applyFont="1" applyBorder="1" applyAlignment="1">
      <alignment horizontal="center" vertical="center"/>
    </xf>
    <xf numFmtId="0" fontId="32" fillId="0" borderId="10" xfId="0" applyFont="1" applyBorder="1" applyAlignment="1">
      <alignment horizontal="center" vertical="center" wrapText="1"/>
    </xf>
    <xf numFmtId="0" fontId="26" fillId="0" borderId="8"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0" xfId="0" applyFont="1" applyBorder="1" applyAlignment="1">
      <alignment horizontal="center" vertical="center" wrapText="1"/>
    </xf>
    <xf numFmtId="0" fontId="25" fillId="6" borderId="10" xfId="0" applyFont="1" applyFill="1" applyBorder="1" applyAlignment="1">
      <alignment horizontal="center" wrapText="1"/>
    </xf>
    <xf numFmtId="0" fontId="41" fillId="6" borderId="10" xfId="0" applyFont="1" applyFill="1" applyBorder="1" applyAlignment="1">
      <alignment horizontal="center" wrapText="1"/>
    </xf>
    <xf numFmtId="44" fontId="25" fillId="0" borderId="3" xfId="1" applyFont="1" applyBorder="1" applyAlignment="1">
      <alignment horizontal="center" vertical="center" wrapText="1"/>
    </xf>
    <xf numFmtId="0" fontId="41" fillId="6" borderId="10" xfId="0" applyFont="1" applyFill="1" applyBorder="1" applyAlignment="1">
      <alignment horizontal="center" vertical="center" wrapText="1"/>
    </xf>
    <xf numFmtId="166" fontId="8" fillId="0" borderId="3" xfId="0" applyNumberFormat="1" applyFont="1" applyBorder="1" applyAlignment="1">
      <alignment horizontal="center" vertical="center" wrapText="1"/>
    </xf>
    <xf numFmtId="0" fontId="38" fillId="0" borderId="3" xfId="0" applyFont="1" applyBorder="1" applyAlignment="1">
      <alignment horizontal="center" vertical="center" wrapText="1"/>
    </xf>
    <xf numFmtId="0" fontId="26" fillId="0" borderId="1" xfId="0" applyFont="1" applyBorder="1" applyAlignment="1">
      <alignment horizontal="center" vertical="center"/>
    </xf>
    <xf numFmtId="165" fontId="25" fillId="6" borderId="3" xfId="0" applyNumberFormat="1" applyFont="1" applyFill="1" applyBorder="1" applyAlignment="1">
      <alignment horizontal="center" vertical="center" wrapText="1"/>
    </xf>
    <xf numFmtId="0" fontId="42" fillId="6" borderId="3" xfId="0" applyFont="1" applyFill="1" applyBorder="1" applyAlignment="1">
      <alignment horizontal="center" vertical="center" wrapText="1"/>
    </xf>
    <xf numFmtId="0" fontId="41" fillId="6" borderId="3" xfId="0" applyFont="1" applyFill="1" applyBorder="1" applyAlignment="1">
      <alignment horizontal="center" vertical="center" wrapText="1"/>
    </xf>
    <xf numFmtId="165" fontId="43" fillId="6" borderId="3" xfId="0" applyNumberFormat="1" applyFont="1" applyFill="1" applyBorder="1" applyAlignment="1">
      <alignment horizontal="center" vertical="center" wrapText="1"/>
    </xf>
    <xf numFmtId="0" fontId="41" fillId="6" borderId="3" xfId="0" applyFont="1" applyFill="1" applyBorder="1" applyAlignment="1">
      <alignment vertical="center" wrapText="1"/>
    </xf>
    <xf numFmtId="0" fontId="40" fillId="6" borderId="3" xfId="0" applyFont="1" applyFill="1" applyBorder="1" applyAlignment="1">
      <alignment horizontal="center" vertical="center" wrapText="1"/>
    </xf>
    <xf numFmtId="165" fontId="24" fillId="6" borderId="3" xfId="0" applyNumberFormat="1" applyFont="1" applyFill="1" applyBorder="1" applyAlignment="1">
      <alignment horizontal="center" vertical="center" wrapText="1"/>
    </xf>
    <xf numFmtId="0" fontId="25" fillId="0" borderId="3" xfId="0" applyFont="1" applyBorder="1" applyAlignment="1">
      <alignment horizontal="left" vertical="center" wrapText="1"/>
    </xf>
    <xf numFmtId="0" fontId="24" fillId="0" borderId="1" xfId="0" applyFont="1" applyBorder="1"/>
    <xf numFmtId="167" fontId="32" fillId="6" borderId="4" xfId="0" applyNumberFormat="1" applyFont="1" applyFill="1" applyBorder="1" applyAlignment="1">
      <alignment horizontal="center" vertical="center" wrapText="1"/>
    </xf>
    <xf numFmtId="0" fontId="25" fillId="0" borderId="3" xfId="0" applyFont="1" applyBorder="1" applyAlignment="1">
      <alignment horizontal="center" vertical="center"/>
    </xf>
    <xf numFmtId="0" fontId="25" fillId="6" borderId="5" xfId="0" applyFont="1" applyFill="1" applyBorder="1" applyAlignment="1">
      <alignment horizontal="center" vertical="center" wrapText="1"/>
    </xf>
    <xf numFmtId="0" fontId="45" fillId="6" borderId="5" xfId="0" applyFont="1" applyFill="1" applyBorder="1" applyAlignment="1">
      <alignment horizontal="center" vertical="center" wrapText="1"/>
    </xf>
    <xf numFmtId="0" fontId="24" fillId="0" borderId="3" xfId="0" applyFont="1" applyBorder="1" applyAlignment="1">
      <alignment vertical="center" wrapText="1"/>
    </xf>
    <xf numFmtId="0" fontId="24" fillId="6"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25" fillId="0" borderId="0" xfId="0" applyFont="1"/>
    <xf numFmtId="0" fontId="24" fillId="0" borderId="3" xfId="0" applyFont="1" applyBorder="1" applyAlignment="1">
      <alignment horizontal="center" vertical="center" wrapText="1"/>
    </xf>
    <xf numFmtId="0" fontId="31" fillId="0" borderId="3" xfId="2" applyFont="1" applyBorder="1" applyAlignment="1">
      <alignment horizontal="center" vertical="center" wrapText="1"/>
    </xf>
    <xf numFmtId="165" fontId="24" fillId="0" borderId="3" xfId="0" applyNumberFormat="1" applyFont="1" applyBorder="1" applyAlignment="1">
      <alignment horizontal="center" vertical="center" wrapText="1"/>
    </xf>
    <xf numFmtId="167" fontId="46" fillId="6" borderId="3" xfId="0" applyNumberFormat="1" applyFont="1" applyFill="1" applyBorder="1" applyAlignment="1">
      <alignment horizontal="center" vertical="center" wrapText="1"/>
    </xf>
    <xf numFmtId="0" fontId="34" fillId="0" borderId="3" xfId="0" applyFont="1" applyBorder="1" applyAlignment="1">
      <alignment horizontal="center" vertical="center" wrapText="1"/>
    </xf>
    <xf numFmtId="0" fontId="24" fillId="6" borderId="3" xfId="0" applyFont="1" applyFill="1" applyBorder="1" applyAlignment="1">
      <alignment horizontal="center" wrapText="1"/>
    </xf>
    <xf numFmtId="0" fontId="32" fillId="0" borderId="12" xfId="0" applyFont="1" applyBorder="1" applyAlignment="1">
      <alignment horizontal="center" vertical="center" wrapText="1"/>
    </xf>
    <xf numFmtId="165" fontId="46" fillId="6" borderId="3" xfId="0" applyNumberFormat="1" applyFont="1" applyFill="1" applyBorder="1" applyAlignment="1">
      <alignment horizontal="center" vertical="center" wrapText="1"/>
    </xf>
    <xf numFmtId="0" fontId="32" fillId="0" borderId="3" xfId="0" applyFont="1" applyBorder="1" applyAlignment="1">
      <alignment horizontal="center" vertical="center" wrapText="1"/>
    </xf>
    <xf numFmtId="3" fontId="31" fillId="0" borderId="3" xfId="0" applyNumberFormat="1" applyFont="1" applyBorder="1" applyAlignment="1">
      <alignment horizontal="center" vertical="center" wrapText="1"/>
    </xf>
    <xf numFmtId="44" fontId="24" fillId="0" borderId="3" xfId="1" applyFont="1" applyBorder="1" applyAlignment="1">
      <alignment horizontal="center" vertical="center" wrapText="1"/>
    </xf>
    <xf numFmtId="167" fontId="24" fillId="0" borderId="3" xfId="0" applyNumberFormat="1" applyFont="1" applyBorder="1" applyAlignment="1">
      <alignment horizontal="center" vertical="center" wrapText="1"/>
    </xf>
    <xf numFmtId="3" fontId="24" fillId="0" borderId="9" xfId="0" applyNumberFormat="1" applyFont="1" applyBorder="1" applyAlignment="1">
      <alignment horizontal="center" vertical="top" wrapText="1"/>
    </xf>
    <xf numFmtId="0" fontId="34" fillId="8" borderId="3" xfId="0" applyFont="1" applyFill="1" applyBorder="1" applyAlignment="1">
      <alignment vertical="center" wrapText="1"/>
    </xf>
    <xf numFmtId="0" fontId="46" fillId="0" borderId="3" xfId="0" applyFont="1" applyBorder="1" applyAlignment="1">
      <alignment vertical="center" wrapText="1"/>
    </xf>
    <xf numFmtId="165" fontId="24" fillId="0" borderId="3" xfId="0" applyNumberFormat="1" applyFont="1" applyBorder="1" applyAlignment="1">
      <alignment vertical="center" wrapText="1"/>
    </xf>
    <xf numFmtId="166" fontId="24" fillId="0" borderId="3" xfId="0" applyNumberFormat="1" applyFont="1" applyBorder="1" applyAlignment="1">
      <alignment vertical="center" wrapText="1"/>
    </xf>
    <xf numFmtId="0" fontId="34" fillId="0" borderId="3" xfId="0" applyFont="1" applyBorder="1" applyAlignment="1">
      <alignment vertical="center" wrapText="1"/>
    </xf>
    <xf numFmtId="166" fontId="26" fillId="5" borderId="8" xfId="0" applyNumberFormat="1" applyFont="1" applyFill="1" applyBorder="1" applyAlignment="1">
      <alignment horizontal="center" vertical="center" wrapText="1"/>
    </xf>
    <xf numFmtId="0" fontId="3" fillId="0" borderId="3" xfId="4" applyFont="1" applyBorder="1" applyAlignment="1">
      <alignment horizontal="center" vertical="center" wrapText="1"/>
    </xf>
    <xf numFmtId="0" fontId="44" fillId="8" borderId="3" xfId="2" applyFill="1" applyBorder="1" applyAlignment="1">
      <alignment horizontal="center" vertical="center" wrapText="1"/>
    </xf>
    <xf numFmtId="166" fontId="3" fillId="0" borderId="3" xfId="0" applyNumberFormat="1" applyFont="1" applyBorder="1" applyAlignment="1">
      <alignment horizontal="center" vertical="center" wrapText="1"/>
    </xf>
    <xf numFmtId="167" fontId="3" fillId="0" borderId="3" xfId="0" applyNumberFormat="1" applyFont="1" applyBorder="1" applyAlignment="1">
      <alignment horizontal="center" vertical="center" wrapText="1"/>
    </xf>
    <xf numFmtId="0" fontId="3" fillId="0" borderId="3" xfId="0" applyFont="1" applyBorder="1" applyAlignment="1">
      <alignment horizontal="center" wrapText="1"/>
    </xf>
    <xf numFmtId="171" fontId="3" fillId="0" borderId="3" xfId="0" applyNumberFormat="1" applyFont="1" applyBorder="1" applyAlignment="1">
      <alignment horizontal="center" vertical="center" wrapText="1"/>
    </xf>
    <xf numFmtId="0" fontId="14" fillId="8" borderId="3" xfId="0" applyFont="1" applyFill="1" applyBorder="1" applyAlignment="1">
      <alignment horizontal="center" vertical="center" wrapText="1"/>
    </xf>
    <xf numFmtId="0" fontId="12" fillId="0" borderId="3" xfId="0" applyFont="1" applyBorder="1" applyAlignment="1">
      <alignment horizontal="center" vertical="center"/>
    </xf>
    <xf numFmtId="170" fontId="3" fillId="0" borderId="3" xfId="0" applyNumberFormat="1" applyFont="1" applyBorder="1" applyAlignment="1">
      <alignment horizontal="center" vertical="center" wrapText="1"/>
    </xf>
    <xf numFmtId="0" fontId="51" fillId="0" borderId="3" xfId="0" applyFont="1" applyBorder="1" applyAlignment="1">
      <alignment vertical="center"/>
    </xf>
    <xf numFmtId="0" fontId="51" fillId="10" borderId="3" xfId="0" applyFont="1" applyFill="1" applyBorder="1" applyAlignment="1">
      <alignment vertical="center"/>
    </xf>
    <xf numFmtId="0" fontId="52" fillId="0" borderId="3" xfId="0" applyFont="1" applyBorder="1" applyAlignment="1">
      <alignment horizontal="center" vertical="center" wrapText="1"/>
    </xf>
    <xf numFmtId="0" fontId="51" fillId="0" borderId="3" xfId="0" applyFont="1" applyBorder="1" applyAlignment="1">
      <alignment horizontal="center" vertical="center" wrapText="1"/>
    </xf>
    <xf numFmtId="0" fontId="51" fillId="0" borderId="3" xfId="0" applyFont="1" applyBorder="1" applyAlignment="1">
      <alignment horizontal="center" vertical="center"/>
    </xf>
    <xf numFmtId="170" fontId="51" fillId="0" borderId="3" xfId="0" applyNumberFormat="1" applyFont="1" applyBorder="1" applyAlignment="1">
      <alignment horizontal="center" vertical="center"/>
    </xf>
    <xf numFmtId="0" fontId="51" fillId="6" borderId="3" xfId="0" applyFont="1" applyFill="1" applyBorder="1" applyAlignment="1">
      <alignment horizontal="center" vertical="center" wrapText="1"/>
    </xf>
    <xf numFmtId="0" fontId="51" fillId="6" borderId="4" xfId="0" applyFont="1" applyFill="1" applyBorder="1" applyAlignment="1">
      <alignment horizontal="center" vertical="center" wrapText="1"/>
    </xf>
    <xf numFmtId="0" fontId="51" fillId="6" borderId="3" xfId="0" applyFont="1" applyFill="1" applyBorder="1" applyAlignment="1">
      <alignment horizontal="center" vertical="center"/>
    </xf>
    <xf numFmtId="170" fontId="51" fillId="6" borderId="3" xfId="0" applyNumberFormat="1" applyFont="1" applyFill="1" applyBorder="1" applyAlignment="1">
      <alignment horizontal="center" vertical="center"/>
    </xf>
    <xf numFmtId="172" fontId="51" fillId="0" borderId="3" xfId="0" applyNumberFormat="1" applyFont="1" applyBorder="1" applyAlignment="1">
      <alignment horizontal="center" vertical="center" wrapText="1"/>
    </xf>
    <xf numFmtId="170" fontId="51" fillId="0" borderId="3" xfId="0" applyNumberFormat="1" applyFont="1" applyBorder="1" applyAlignment="1">
      <alignment horizontal="center" vertical="center" wrapText="1"/>
    </xf>
    <xf numFmtId="170" fontId="53" fillId="0" borderId="3" xfId="0" applyNumberFormat="1" applyFont="1" applyBorder="1" applyAlignment="1">
      <alignment horizontal="left" vertical="center" wrapText="1"/>
    </xf>
    <xf numFmtId="170" fontId="53" fillId="6" borderId="3" xfId="0" applyNumberFormat="1" applyFont="1" applyFill="1" applyBorder="1" applyAlignment="1">
      <alignment horizontal="left" vertical="center" wrapText="1"/>
    </xf>
    <xf numFmtId="172" fontId="53" fillId="0" borderId="3" xfId="0" applyNumberFormat="1" applyFont="1" applyBorder="1" applyAlignment="1">
      <alignment horizontal="left" vertical="center" wrapText="1"/>
    </xf>
    <xf numFmtId="0" fontId="50" fillId="13" borderId="3" xfId="0" applyFont="1" applyFill="1" applyBorder="1" applyAlignment="1">
      <alignment horizontal="center" vertical="center"/>
    </xf>
    <xf numFmtId="0" fontId="51" fillId="0" borderId="7" xfId="0" applyFont="1" applyBorder="1" applyAlignment="1">
      <alignment horizontal="center" vertical="center"/>
    </xf>
    <xf numFmtId="0" fontId="25" fillId="0" borderId="0" xfId="0" applyFont="1"/>
    <xf numFmtId="0" fontId="25" fillId="0" borderId="10" xfId="0" applyFont="1" applyBorder="1" applyAlignment="1">
      <alignment horizontal="center" vertical="center" wrapText="1"/>
    </xf>
    <xf numFmtId="44" fontId="25" fillId="0" borderId="10" xfId="0" applyNumberFormat="1" applyFont="1" applyBorder="1" applyAlignment="1">
      <alignment horizontal="center" vertical="center" wrapText="1"/>
    </xf>
    <xf numFmtId="0" fontId="51" fillId="0" borderId="7" xfId="0" applyFont="1" applyBorder="1" applyAlignment="1">
      <alignment horizontal="center" vertical="center"/>
    </xf>
    <xf numFmtId="0" fontId="14" fillId="6" borderId="3" xfId="0" applyFont="1" applyFill="1" applyBorder="1" applyAlignment="1">
      <alignment horizontal="center" vertical="center" wrapText="1"/>
    </xf>
    <xf numFmtId="167" fontId="8" fillId="6" borderId="3" xfId="0" applyNumberFormat="1" applyFont="1" applyFill="1" applyBorder="1" applyAlignment="1">
      <alignment horizontal="center" vertical="center" wrapText="1"/>
    </xf>
    <xf numFmtId="0" fontId="55" fillId="0" borderId="0" xfId="0" applyFont="1"/>
    <xf numFmtId="0" fontId="26" fillId="5" borderId="3" xfId="0" applyFont="1" applyFill="1" applyBorder="1" applyAlignment="1">
      <alignment horizontal="center" vertical="center" wrapText="1"/>
    </xf>
    <xf numFmtId="0" fontId="34" fillId="8" borderId="3" xfId="0" applyFont="1" applyFill="1" applyBorder="1" applyAlignment="1">
      <alignment horizontal="center" vertical="center" wrapText="1"/>
    </xf>
    <xf numFmtId="171" fontId="24" fillId="0" borderId="3" xfId="0" applyNumberFormat="1" applyFont="1" applyBorder="1" applyAlignment="1">
      <alignment horizontal="center" vertical="center" wrapText="1"/>
    </xf>
    <xf numFmtId="0" fontId="26" fillId="0" borderId="0" xfId="0" applyFont="1" applyAlignment="1">
      <alignment horizontal="center" vertical="center"/>
    </xf>
    <xf numFmtId="0" fontId="24" fillId="8" borderId="0" xfId="0" applyFont="1" applyFill="1" applyAlignment="1">
      <alignment horizontal="center" vertical="center" wrapText="1"/>
    </xf>
    <xf numFmtId="165" fontId="24" fillId="0" borderId="0" xfId="0" applyNumberFormat="1" applyFont="1" applyAlignment="1">
      <alignment horizontal="center" vertical="center" wrapText="1"/>
    </xf>
    <xf numFmtId="166" fontId="24" fillId="0" borderId="0" xfId="0" applyNumberFormat="1" applyFont="1" applyAlignment="1">
      <alignment horizontal="center" vertical="center" wrapText="1"/>
    </xf>
    <xf numFmtId="167" fontId="24" fillId="0" borderId="0" xfId="0" applyNumberFormat="1" applyFont="1" applyAlignment="1">
      <alignment horizontal="center" vertical="center" wrapText="1"/>
    </xf>
    <xf numFmtId="0" fontId="24" fillId="0" borderId="4" xfId="0" applyFont="1" applyBorder="1"/>
    <xf numFmtId="0" fontId="24" fillId="0" borderId="27" xfId="0" applyFont="1" applyBorder="1" applyAlignment="1">
      <alignment horizontal="left" vertical="top" wrapText="1"/>
    </xf>
    <xf numFmtId="0" fontId="24" fillId="0" borderId="28" xfId="0" applyFont="1" applyBorder="1" applyAlignment="1">
      <alignment horizontal="left" vertical="top" wrapText="1"/>
    </xf>
    <xf numFmtId="0" fontId="26" fillId="0" borderId="4" xfId="0" applyFont="1" applyBorder="1" applyAlignment="1">
      <alignment horizontal="center"/>
    </xf>
    <xf numFmtId="0" fontId="24" fillId="0" borderId="2" xfId="0" applyFont="1" applyBorder="1" applyAlignment="1">
      <alignment horizontal="center" wrapText="1"/>
    </xf>
    <xf numFmtId="0" fontId="34" fillId="8" borderId="2" xfId="0" applyFont="1" applyFill="1" applyBorder="1" applyAlignment="1">
      <alignment horizontal="center" wrapText="1"/>
    </xf>
    <xf numFmtId="0" fontId="24" fillId="0" borderId="2" xfId="0" applyFont="1" applyBorder="1" applyAlignment="1">
      <alignment horizontal="center" vertical="center" wrapText="1"/>
    </xf>
    <xf numFmtId="165" fontId="24" fillId="0" borderId="2" xfId="0" applyNumberFormat="1" applyFont="1" applyBorder="1" applyAlignment="1">
      <alignment horizontal="center" vertical="center" wrapText="1"/>
    </xf>
    <xf numFmtId="166" fontId="24" fillId="0" borderId="2" xfId="0" applyNumberFormat="1" applyFont="1" applyBorder="1" applyAlignment="1">
      <alignment horizontal="center" vertical="center" wrapText="1"/>
    </xf>
    <xf numFmtId="167" fontId="24" fillId="0" borderId="2" xfId="0" applyNumberFormat="1" applyFont="1" applyBorder="1" applyAlignment="1">
      <alignment horizontal="center" vertical="center" wrapText="1"/>
    </xf>
    <xf numFmtId="0" fontId="24" fillId="0" borderId="5" xfId="0" applyFont="1" applyBorder="1" applyAlignment="1">
      <alignment horizontal="center" wrapText="1"/>
    </xf>
    <xf numFmtId="165" fontId="24" fillId="0" borderId="2" xfId="0" applyNumberFormat="1" applyFont="1" applyBorder="1" applyAlignment="1">
      <alignment horizontal="center" wrapText="1"/>
    </xf>
    <xf numFmtId="166" fontId="24" fillId="0" borderId="2" xfId="0" applyNumberFormat="1" applyFont="1" applyBorder="1" applyAlignment="1">
      <alignment horizontal="center" wrapText="1"/>
    </xf>
    <xf numFmtId="167" fontId="24" fillId="0" borderId="2" xfId="0" applyNumberFormat="1" applyFont="1" applyBorder="1" applyAlignment="1">
      <alignment horizontal="center" wrapText="1"/>
    </xf>
    <xf numFmtId="170" fontId="24" fillId="0" borderId="2" xfId="0" applyNumberFormat="1" applyFont="1" applyBorder="1" applyAlignment="1">
      <alignment horizontal="center" vertical="center" wrapText="1"/>
    </xf>
    <xf numFmtId="0" fontId="26" fillId="0" borderId="7" xfId="0" applyFont="1" applyBorder="1" applyAlignment="1">
      <alignment horizontal="center" vertical="center" wrapText="1"/>
    </xf>
    <xf numFmtId="0" fontId="34" fillId="6" borderId="3" xfId="0" applyFont="1" applyFill="1" applyBorder="1" applyAlignment="1">
      <alignment horizontal="center" vertical="center" wrapText="1"/>
    </xf>
    <xf numFmtId="167" fontId="25" fillId="6" borderId="3" xfId="0" applyNumberFormat="1" applyFont="1" applyFill="1" applyBorder="1" applyAlignment="1">
      <alignment horizontal="center" vertical="center" wrapText="1"/>
    </xf>
    <xf numFmtId="0" fontId="24" fillId="6" borderId="2" xfId="0" applyFont="1" applyFill="1" applyBorder="1" applyAlignment="1">
      <alignment horizontal="center" vertical="center" wrapText="1"/>
    </xf>
    <xf numFmtId="165" fontId="24" fillId="6" borderId="2" xfId="0" applyNumberFormat="1" applyFont="1" applyFill="1" applyBorder="1" applyAlignment="1">
      <alignment horizontal="center" vertical="center" wrapText="1"/>
    </xf>
    <xf numFmtId="167" fontId="25" fillId="6" borderId="2" xfId="0" applyNumberFormat="1" applyFont="1" applyFill="1" applyBorder="1" applyAlignment="1">
      <alignment horizontal="center" vertical="center" wrapText="1"/>
    </xf>
    <xf numFmtId="0" fontId="34" fillId="6" borderId="2" xfId="0" applyFont="1" applyFill="1" applyBorder="1" applyAlignment="1">
      <alignment horizontal="center" vertical="center" wrapText="1"/>
    </xf>
    <xf numFmtId="170" fontId="24" fillId="6" borderId="2" xfId="0" applyNumberFormat="1" applyFont="1" applyFill="1" applyBorder="1" applyAlignment="1">
      <alignment horizontal="center" vertical="center" wrapText="1"/>
    </xf>
    <xf numFmtId="170" fontId="25" fillId="6" borderId="2" xfId="0" applyNumberFormat="1" applyFont="1" applyFill="1" applyBorder="1" applyAlignment="1">
      <alignment horizontal="center" vertical="center" wrapText="1"/>
    </xf>
    <xf numFmtId="170" fontId="24" fillId="0" borderId="0" xfId="0" applyNumberFormat="1" applyFont="1"/>
    <xf numFmtId="0" fontId="57" fillId="0" borderId="0" xfId="0" applyFont="1"/>
    <xf numFmtId="0" fontId="26" fillId="21" borderId="10" xfId="0" applyFont="1" applyFill="1" applyBorder="1" applyAlignment="1">
      <alignment horizontal="center"/>
    </xf>
    <xf numFmtId="0" fontId="24" fillId="0" borderId="10" xfId="0" applyFont="1" applyBorder="1"/>
    <xf numFmtId="0" fontId="24" fillId="0" borderId="10" xfId="0" applyFont="1" applyBorder="1" applyAlignment="1">
      <alignment horizontal="center"/>
    </xf>
    <xf numFmtId="1" fontId="24" fillId="0" borderId="10" xfId="0" applyNumberFormat="1" applyFont="1" applyBorder="1" applyAlignment="1">
      <alignment horizontal="center"/>
    </xf>
    <xf numFmtId="173" fontId="24" fillId="0" borderId="10" xfId="0" applyNumberFormat="1" applyFont="1" applyBorder="1" applyAlignment="1">
      <alignment horizontal="center"/>
    </xf>
    <xf numFmtId="173" fontId="24" fillId="23" borderId="10" xfId="0" applyNumberFormat="1" applyFont="1" applyFill="1" applyBorder="1" applyAlignment="1">
      <alignment horizontal="center"/>
    </xf>
    <xf numFmtId="1" fontId="24" fillId="0" borderId="10" xfId="0" applyNumberFormat="1" applyFont="1" applyBorder="1" applyAlignment="1">
      <alignment horizontal="center" vertical="center"/>
    </xf>
    <xf numFmtId="173" fontId="24" fillId="0" borderId="10" xfId="0" applyNumberFormat="1" applyFont="1" applyBorder="1"/>
    <xf numFmtId="1" fontId="24" fillId="0" borderId="10" xfId="0" applyNumberFormat="1" applyFont="1" applyBorder="1"/>
    <xf numFmtId="0" fontId="26" fillId="21" borderId="10" xfId="0" applyFont="1" applyFill="1" applyBorder="1"/>
    <xf numFmtId="0" fontId="24" fillId="21" borderId="10" xfId="0" applyFont="1" applyFill="1" applyBorder="1"/>
    <xf numFmtId="173" fontId="26" fillId="21" borderId="10" xfId="0" applyNumberFormat="1" applyFont="1" applyFill="1" applyBorder="1" applyAlignment="1">
      <alignment horizontal="right"/>
    </xf>
    <xf numFmtId="0" fontId="26" fillId="24" borderId="10" xfId="0" applyFont="1" applyFill="1" applyBorder="1"/>
    <xf numFmtId="0" fontId="24" fillId="24" borderId="10" xfId="0" applyFont="1" applyFill="1" applyBorder="1"/>
    <xf numFmtId="173" fontId="26" fillId="24" borderId="10" xfId="0" applyNumberFormat="1" applyFont="1" applyFill="1" applyBorder="1" applyAlignment="1">
      <alignment horizontal="right"/>
    </xf>
    <xf numFmtId="0" fontId="24" fillId="0" borderId="10" xfId="0" applyFont="1" applyBorder="1" applyAlignment="1">
      <alignment horizontal="center" vertical="center" wrapText="1"/>
    </xf>
    <xf numFmtId="0" fontId="55" fillId="0" borderId="10" xfId="0" applyFont="1" applyBorder="1"/>
    <xf numFmtId="0" fontId="59" fillId="0" borderId="10" xfId="0" applyFont="1" applyBorder="1" applyAlignment="1">
      <alignment horizontal="center" vertical="center" wrapText="1"/>
    </xf>
    <xf numFmtId="0" fontId="59" fillId="0" borderId="10" xfId="0" applyFont="1" applyBorder="1" applyAlignment="1">
      <alignment horizontal="center"/>
    </xf>
    <xf numFmtId="1" fontId="59" fillId="0" borderId="10" xfId="0" applyNumberFormat="1" applyFont="1" applyBorder="1" applyAlignment="1">
      <alignment horizontal="center"/>
    </xf>
    <xf numFmtId="173" fontId="59" fillId="0" borderId="10" xfId="0" applyNumberFormat="1" applyFont="1" applyBorder="1" applyAlignment="1">
      <alignment horizontal="center"/>
    </xf>
    <xf numFmtId="173" fontId="59" fillId="23" borderId="10" xfId="0" applyNumberFormat="1" applyFont="1" applyFill="1" applyBorder="1" applyAlignment="1">
      <alignment horizontal="center"/>
    </xf>
    <xf numFmtId="1" fontId="59" fillId="0" borderId="10" xfId="0" applyNumberFormat="1" applyFont="1" applyBorder="1" applyAlignment="1">
      <alignment horizontal="center" vertical="center"/>
    </xf>
    <xf numFmtId="173" fontId="59" fillId="0" borderId="10" xfId="0" applyNumberFormat="1" applyFont="1" applyBorder="1"/>
    <xf numFmtId="173" fontId="24" fillId="0" borderId="10" xfId="0" applyNumberFormat="1" applyFont="1" applyBorder="1" applyAlignment="1">
      <alignment horizontal="right"/>
    </xf>
    <xf numFmtId="1" fontId="24" fillId="0" borderId="10" xfId="0" applyNumberFormat="1" applyFont="1" applyBorder="1" applyAlignment="1">
      <alignment horizontal="right"/>
    </xf>
    <xf numFmtId="173" fontId="24" fillId="23" borderId="10" xfId="0" applyNumberFormat="1" applyFont="1" applyFill="1" applyBorder="1" applyAlignment="1">
      <alignment horizontal="right"/>
    </xf>
    <xf numFmtId="173" fontId="24" fillId="25" borderId="10" xfId="0" applyNumberFormat="1" applyFont="1" applyFill="1" applyBorder="1" applyAlignment="1">
      <alignment horizontal="right"/>
    </xf>
    <xf numFmtId="173" fontId="24" fillId="25" borderId="10" xfId="0" applyNumberFormat="1" applyFont="1" applyFill="1" applyBorder="1"/>
    <xf numFmtId="173" fontId="26" fillId="22" borderId="10" xfId="0" applyNumberFormat="1" applyFont="1" applyFill="1" applyBorder="1" applyAlignment="1">
      <alignment horizontal="right"/>
    </xf>
    <xf numFmtId="0" fontId="52" fillId="0" borderId="7" xfId="0" applyFont="1" applyBorder="1" applyAlignment="1">
      <alignment horizontal="center" vertical="center" wrapText="1"/>
    </xf>
    <xf numFmtId="0" fontId="51" fillId="0" borderId="7" xfId="0" applyFont="1" applyBorder="1" applyAlignment="1">
      <alignment horizontal="center" vertical="center" wrapText="1"/>
    </xf>
    <xf numFmtId="170" fontId="51" fillId="0" borderId="7" xfId="0" applyNumberFormat="1" applyFont="1" applyBorder="1" applyAlignment="1">
      <alignment horizontal="center" vertical="center"/>
    </xf>
    <xf numFmtId="170" fontId="51" fillId="0" borderId="7" xfId="0" applyNumberFormat="1" applyFont="1" applyBorder="1" applyAlignment="1">
      <alignment horizontal="center" vertical="center" wrapText="1"/>
    </xf>
    <xf numFmtId="170" fontId="53" fillId="0" borderId="7" xfId="0" applyNumberFormat="1" applyFont="1" applyBorder="1" applyAlignment="1">
      <alignment horizontal="left" vertical="center" wrapText="1"/>
    </xf>
    <xf numFmtId="170" fontId="61" fillId="14" borderId="10" xfId="0" applyNumberFormat="1" applyFont="1" applyFill="1" applyBorder="1" applyAlignment="1">
      <alignment horizontal="center" vertical="center"/>
    </xf>
    <xf numFmtId="170" fontId="61" fillId="14" borderId="10" xfId="0" applyNumberFormat="1" applyFont="1" applyFill="1" applyBorder="1" applyAlignment="1">
      <alignment horizontal="left"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168" fontId="8" fillId="0" borderId="3" xfId="0" applyNumberFormat="1" applyFont="1" applyBorder="1" applyAlignment="1">
      <alignment horizontal="center" vertical="center" wrapText="1"/>
    </xf>
    <xf numFmtId="166" fontId="3" fillId="6" borderId="3" xfId="0" applyNumberFormat="1" applyFont="1" applyFill="1" applyBorder="1" applyAlignment="1">
      <alignment horizontal="center" vertical="center" wrapText="1"/>
    </xf>
    <xf numFmtId="0" fontId="8" fillId="6" borderId="3" xfId="0" applyFont="1" applyFill="1" applyBorder="1" applyAlignment="1">
      <alignment vertical="center" wrapText="1"/>
    </xf>
    <xf numFmtId="170" fontId="8" fillId="0" borderId="3" xfId="0" applyNumberFormat="1" applyFont="1" applyBorder="1" applyAlignment="1">
      <alignment horizontal="center" vertical="center" wrapText="1"/>
    </xf>
    <xf numFmtId="0" fontId="64" fillId="6" borderId="3" xfId="0" applyFont="1" applyFill="1" applyBorder="1" applyAlignment="1">
      <alignment vertical="center" wrapText="1"/>
    </xf>
    <xf numFmtId="0" fontId="44" fillId="0" borderId="7" xfId="2" applyBorder="1" applyAlignment="1">
      <alignment vertical="center" wrapText="1"/>
    </xf>
    <xf numFmtId="0" fontId="60" fillId="0" borderId="3" xfId="0" applyFont="1" applyBorder="1" applyAlignment="1">
      <alignment horizontal="center" vertical="center" wrapText="1"/>
    </xf>
    <xf numFmtId="44" fontId="40" fillId="7" borderId="5" xfId="0" applyNumberFormat="1" applyFont="1" applyFill="1" applyBorder="1" applyAlignment="1">
      <alignment vertical="center" wrapText="1"/>
    </xf>
    <xf numFmtId="0" fontId="24" fillId="0" borderId="5" xfId="0" applyFont="1" applyBorder="1" applyAlignment="1">
      <alignment horizontal="left" vertical="top" wrapText="1"/>
    </xf>
    <xf numFmtId="0" fontId="40" fillId="6" borderId="7" xfId="0" applyFont="1" applyFill="1" applyBorder="1" applyAlignment="1">
      <alignment horizontal="center" vertical="center" wrapText="1"/>
    </xf>
    <xf numFmtId="165" fontId="24" fillId="6" borderId="7" xfId="0" applyNumberFormat="1" applyFont="1" applyFill="1" applyBorder="1" applyAlignment="1">
      <alignment horizontal="center" vertical="center" wrapText="1"/>
    </xf>
    <xf numFmtId="0" fontId="44" fillId="0" borderId="10" xfId="2" applyBorder="1" applyAlignment="1">
      <alignment horizontal="center" vertical="center" wrapText="1"/>
    </xf>
    <xf numFmtId="0" fontId="27" fillId="0" borderId="10" xfId="0" applyFont="1" applyBorder="1"/>
    <xf numFmtId="0" fontId="23" fillId="2" borderId="0" xfId="0" applyFont="1" applyFill="1"/>
    <xf numFmtId="0" fontId="23" fillId="0" borderId="0" xfId="0" applyFont="1"/>
    <xf numFmtId="0" fontId="25" fillId="0" borderId="10" xfId="0" applyFont="1" applyBorder="1" applyAlignment="1">
      <alignment horizontal="center" vertical="center" wrapText="1"/>
    </xf>
    <xf numFmtId="0" fontId="27" fillId="0" borderId="10" xfId="0" applyFont="1" applyBorder="1"/>
    <xf numFmtId="165" fontId="25" fillId="0" borderId="10" xfId="0" applyNumberFormat="1" applyFont="1" applyBorder="1" applyAlignment="1">
      <alignment horizontal="center" vertical="center" wrapText="1"/>
    </xf>
    <xf numFmtId="0" fontId="26" fillId="17" borderId="4" xfId="0" applyFont="1" applyFill="1" applyBorder="1" applyAlignment="1">
      <alignment horizontal="center" vertical="center"/>
    </xf>
    <xf numFmtId="0" fontId="27" fillId="18" borderId="2" xfId="0" applyFont="1" applyFill="1" applyBorder="1"/>
    <xf numFmtId="0" fontId="27" fillId="18" borderId="5" xfId="0" applyFont="1" applyFill="1" applyBorder="1"/>
    <xf numFmtId="0" fontId="26" fillId="0" borderId="0" xfId="0" applyFont="1" applyAlignment="1">
      <alignment horizontal="center" vertical="center"/>
    </xf>
    <xf numFmtId="0" fontId="25" fillId="0" borderId="0" xfId="0" applyFont="1"/>
    <xf numFmtId="0" fontId="26" fillId="16" borderId="4" xfId="0" applyFont="1" applyFill="1" applyBorder="1" applyAlignment="1">
      <alignment horizontal="center" vertical="center" wrapText="1"/>
    </xf>
    <xf numFmtId="0" fontId="27" fillId="0" borderId="2" xfId="0" applyFont="1" applyBorder="1"/>
    <xf numFmtId="0" fontId="27" fillId="0" borderId="5" xfId="0" applyFont="1" applyBorder="1"/>
    <xf numFmtId="0" fontId="26" fillId="19" borderId="4" xfId="0" applyFont="1" applyFill="1" applyBorder="1" applyAlignment="1">
      <alignment horizontal="center" vertical="center"/>
    </xf>
    <xf numFmtId="0" fontId="27" fillId="20" borderId="2" xfId="0" applyFont="1" applyFill="1" applyBorder="1"/>
    <xf numFmtId="0" fontId="27" fillId="20" borderId="5" xfId="0" applyFont="1" applyFill="1" applyBorder="1"/>
    <xf numFmtId="0" fontId="58" fillId="0" borderId="10" xfId="3" applyFont="1" applyBorder="1" applyAlignment="1">
      <alignment horizontal="center"/>
    </xf>
    <xf numFmtId="9" fontId="58" fillId="0" borderId="10" xfId="3" applyNumberFormat="1" applyFont="1" applyBorder="1" applyAlignment="1">
      <alignment horizontal="center"/>
    </xf>
    <xf numFmtId="0" fontId="58" fillId="0" borderId="15" xfId="3" applyFont="1" applyBorder="1" applyAlignment="1">
      <alignment horizontal="center"/>
    </xf>
    <xf numFmtId="0" fontId="58" fillId="0" borderId="16" xfId="3" applyFont="1" applyBorder="1" applyAlignment="1">
      <alignment horizontal="center"/>
    </xf>
    <xf numFmtId="0" fontId="58" fillId="0" borderId="17" xfId="3" applyFont="1" applyBorder="1" applyAlignment="1">
      <alignment horizontal="center"/>
    </xf>
    <xf numFmtId="0" fontId="56" fillId="9" borderId="10" xfId="3" applyFont="1" applyFill="1" applyBorder="1" applyAlignment="1">
      <alignment horizontal="center"/>
    </xf>
    <xf numFmtId="0" fontId="56" fillId="9" borderId="15" xfId="3" applyFont="1" applyFill="1" applyBorder="1" applyAlignment="1">
      <alignment horizontal="center"/>
    </xf>
    <xf numFmtId="0" fontId="56" fillId="9" borderId="16" xfId="3" applyFont="1" applyFill="1" applyBorder="1" applyAlignment="1">
      <alignment horizontal="center"/>
    </xf>
    <xf numFmtId="0" fontId="56" fillId="9" borderId="17" xfId="3" applyFont="1" applyFill="1" applyBorder="1" applyAlignment="1">
      <alignment horizontal="center"/>
    </xf>
    <xf numFmtId="3" fontId="58" fillId="0" borderId="10" xfId="3" applyNumberFormat="1" applyFont="1" applyBorder="1" applyAlignment="1">
      <alignment horizontal="center"/>
    </xf>
    <xf numFmtId="0" fontId="58" fillId="0" borderId="15" xfId="3" applyFont="1" applyBorder="1" applyAlignment="1">
      <alignment horizontal="center" vertical="center"/>
    </xf>
    <xf numFmtId="0" fontId="58" fillId="0" borderId="16" xfId="3" applyFont="1" applyBorder="1" applyAlignment="1">
      <alignment horizontal="center" vertical="center"/>
    </xf>
    <xf numFmtId="0" fontId="58" fillId="0" borderId="17" xfId="3" applyFont="1" applyBorder="1" applyAlignment="1">
      <alignment horizontal="center" vertical="center"/>
    </xf>
    <xf numFmtId="0" fontId="58" fillId="0" borderId="20" xfId="3" applyFont="1" applyBorder="1" applyAlignment="1">
      <alignment horizontal="center"/>
    </xf>
    <xf numFmtId="0" fontId="58" fillId="0" borderId="14" xfId="3" applyFont="1" applyBorder="1" applyAlignment="1">
      <alignment horizontal="center"/>
    </xf>
    <xf numFmtId="0" fontId="58" fillId="0" borderId="18" xfId="3" applyFont="1" applyBorder="1" applyAlignment="1">
      <alignment horizontal="center"/>
    </xf>
    <xf numFmtId="0" fontId="58" fillId="0" borderId="21" xfId="3" applyFont="1" applyBorder="1" applyAlignment="1">
      <alignment horizontal="center"/>
    </xf>
    <xf numFmtId="0" fontId="58" fillId="0" borderId="0" xfId="3" applyFont="1" applyAlignment="1">
      <alignment horizontal="center"/>
    </xf>
    <xf numFmtId="0" fontId="58" fillId="0" borderId="19" xfId="3" applyFont="1" applyBorder="1" applyAlignment="1">
      <alignment horizontal="center"/>
    </xf>
    <xf numFmtId="0" fontId="58" fillId="0" borderId="22" xfId="3" applyFont="1" applyBorder="1" applyAlignment="1">
      <alignment horizontal="center"/>
    </xf>
    <xf numFmtId="0" fontId="58" fillId="0" borderId="13" xfId="3" applyFont="1" applyBorder="1" applyAlignment="1">
      <alignment horizontal="center"/>
    </xf>
    <xf numFmtId="0" fontId="58" fillId="0" borderId="23" xfId="3" applyFont="1" applyBorder="1" applyAlignment="1">
      <alignment horizontal="center"/>
    </xf>
    <xf numFmtId="0" fontId="56" fillId="9" borderId="15" xfId="3" applyFont="1" applyFill="1" applyBorder="1" applyAlignment="1">
      <alignment horizontal="center" vertical="center"/>
    </xf>
    <xf numFmtId="0" fontId="56" fillId="9" borderId="16" xfId="3" applyFont="1" applyFill="1" applyBorder="1" applyAlignment="1">
      <alignment horizontal="center" vertical="center"/>
    </xf>
    <xf numFmtId="0" fontId="56" fillId="9" borderId="17" xfId="3" applyFont="1" applyFill="1" applyBorder="1" applyAlignment="1">
      <alignment horizontal="center" vertical="center"/>
    </xf>
    <xf numFmtId="3" fontId="58" fillId="0" borderId="15" xfId="3" applyNumberFormat="1" applyFont="1" applyBorder="1" applyAlignment="1">
      <alignment horizontal="center" vertical="center"/>
    </xf>
    <xf numFmtId="3" fontId="58" fillId="0" borderId="16" xfId="3" applyNumberFormat="1" applyFont="1" applyBorder="1" applyAlignment="1">
      <alignment horizontal="center" vertical="center"/>
    </xf>
    <xf numFmtId="3" fontId="58" fillId="0" borderId="17" xfId="3" applyNumberFormat="1" applyFont="1" applyBorder="1" applyAlignment="1">
      <alignment horizontal="center" vertical="center"/>
    </xf>
    <xf numFmtId="3" fontId="58" fillId="0" borderId="10" xfId="3" applyNumberFormat="1" applyFont="1" applyBorder="1" applyAlignment="1">
      <alignment horizontal="center" vertical="center"/>
    </xf>
    <xf numFmtId="0" fontId="26" fillId="21" borderId="10" xfId="0" applyFont="1" applyFill="1" applyBorder="1" applyAlignment="1">
      <alignment horizontal="center"/>
    </xf>
    <xf numFmtId="0" fontId="55" fillId="12" borderId="10" xfId="0" applyFont="1" applyFill="1" applyBorder="1"/>
    <xf numFmtId="0" fontId="54" fillId="12" borderId="10" xfId="0" applyFont="1" applyFill="1" applyBorder="1"/>
    <xf numFmtId="0" fontId="47" fillId="11" borderId="4" xfId="0" applyFont="1" applyFill="1" applyBorder="1" applyAlignment="1">
      <alignment horizontal="center"/>
    </xf>
    <xf numFmtId="0" fontId="48" fillId="12" borderId="2" xfId="0" applyFont="1" applyFill="1" applyBorder="1"/>
    <xf numFmtId="0" fontId="48" fillId="12" borderId="5" xfId="0" applyFont="1" applyFill="1" applyBorder="1"/>
    <xf numFmtId="0" fontId="49" fillId="0" borderId="7" xfId="0" applyFont="1" applyBorder="1"/>
    <xf numFmtId="0" fontId="48" fillId="0" borderId="24" xfId="0" applyFont="1" applyBorder="1"/>
    <xf numFmtId="0" fontId="48" fillId="0" borderId="9" xfId="0" applyFont="1" applyBorder="1"/>
    <xf numFmtId="0" fontId="50" fillId="6" borderId="4" xfId="0" applyFont="1" applyFill="1" applyBorder="1" applyAlignment="1">
      <alignment horizontal="left" vertical="center"/>
    </xf>
    <xf numFmtId="0" fontId="48" fillId="0" borderId="2" xfId="0" applyFont="1" applyBorder="1"/>
    <xf numFmtId="0" fontId="48" fillId="0" borderId="5" xfId="0" applyFont="1" applyBorder="1"/>
    <xf numFmtId="0" fontId="51" fillId="0" borderId="4" xfId="0" applyFont="1" applyBorder="1" applyAlignment="1">
      <alignment horizontal="left" vertical="center"/>
    </xf>
    <xf numFmtId="0" fontId="61" fillId="14" borderId="10" xfId="0" applyFont="1" applyFill="1" applyBorder="1" applyAlignment="1">
      <alignment horizontal="center" vertical="center"/>
    </xf>
    <xf numFmtId="0" fontId="62" fillId="15" borderId="10" xfId="0" applyFont="1" applyFill="1" applyBorder="1"/>
    <xf numFmtId="0" fontId="51" fillId="0" borderId="7" xfId="0" applyFont="1" applyBorder="1" applyAlignment="1">
      <alignment horizontal="center" vertical="center"/>
    </xf>
    <xf numFmtId="0" fontId="51" fillId="0" borderId="8" xfId="0" applyFont="1" applyBorder="1" applyAlignment="1">
      <alignment horizontal="center" vertical="center"/>
    </xf>
    <xf numFmtId="0" fontId="48" fillId="0" borderId="25" xfId="0" applyFont="1" applyBorder="1"/>
    <xf numFmtId="0" fontId="48" fillId="0" borderId="11" xfId="0" applyFont="1" applyBorder="1"/>
    <xf numFmtId="0" fontId="48" fillId="0" borderId="26" xfId="0" applyFont="1" applyBorder="1"/>
    <xf numFmtId="0" fontId="48" fillId="0" borderId="27" xfId="0" applyFont="1" applyBorder="1"/>
    <xf numFmtId="0" fontId="48" fillId="0" borderId="28" xfId="0" applyFont="1" applyBorder="1"/>
    <xf numFmtId="164" fontId="51" fillId="0" borderId="8" xfId="0" applyNumberFormat="1" applyFont="1" applyBorder="1" applyAlignment="1">
      <alignment horizontal="center" vertical="center"/>
    </xf>
    <xf numFmtId="0" fontId="50" fillId="13" borderId="7" xfId="0" applyFont="1" applyFill="1" applyBorder="1" applyAlignment="1">
      <alignment horizontal="center" vertical="center"/>
    </xf>
    <xf numFmtId="0" fontId="52" fillId="0" borderId="10" xfId="0" applyFont="1" applyBorder="1" applyAlignment="1">
      <alignment horizontal="center" vertical="center" wrapText="1"/>
    </xf>
    <xf numFmtId="0" fontId="51" fillId="0" borderId="10" xfId="0" applyFont="1" applyBorder="1" applyAlignment="1">
      <alignment horizontal="center" vertical="center" wrapText="1"/>
    </xf>
    <xf numFmtId="0" fontId="51" fillId="0" borderId="10" xfId="0" applyFont="1" applyBorder="1" applyAlignment="1">
      <alignment horizontal="center" vertical="center"/>
    </xf>
    <xf numFmtId="170" fontId="51" fillId="0" borderId="10" xfId="0" applyNumberFormat="1" applyFont="1" applyBorder="1" applyAlignment="1">
      <alignment horizontal="center" vertical="center"/>
    </xf>
    <xf numFmtId="170" fontId="51" fillId="0" borderId="10" xfId="0" applyNumberFormat="1" applyFont="1" applyBorder="1" applyAlignment="1">
      <alignment horizontal="center" vertical="center" wrapText="1"/>
    </xf>
    <xf numFmtId="170" fontId="53" fillId="0" borderId="10" xfId="0" applyNumberFormat="1" applyFont="1" applyBorder="1" applyAlignment="1">
      <alignment horizontal="left" vertical="center" wrapText="1"/>
    </xf>
  </cellXfs>
  <cellStyles count="5">
    <cellStyle name="Hipervínculo" xfId="2" builtinId="8"/>
    <cellStyle name="Moneda" xfId="1" builtinId="4"/>
    <cellStyle name="Normal" xfId="0" builtinId="0"/>
    <cellStyle name="Normal 2" xfId="3" xr:uid="{C3DEEDA5-D769-4855-B2C2-3D159502EAC5}"/>
    <cellStyle name="Normal 3" xfId="4" xr:uid="{B019B6AE-A364-44F8-9729-477259A572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2</xdr:row>
      <xdr:rowOff>91440</xdr:rowOff>
    </xdr:from>
    <xdr:to>
      <xdr:col>3</xdr:col>
      <xdr:colOff>670560</xdr:colOff>
      <xdr:row>11</xdr:row>
      <xdr:rowOff>55245</xdr:rowOff>
    </xdr:to>
    <xdr:pic>
      <xdr:nvPicPr>
        <xdr:cNvPr id="2" name="Imagen 1">
          <a:extLst>
            <a:ext uri="{FF2B5EF4-FFF2-40B4-BE49-F238E27FC236}">
              <a16:creationId xmlns:a16="http://schemas.microsoft.com/office/drawing/2014/main" id="{4E012EC3-8D43-4D24-B02F-C9B2C22035A0}"/>
            </a:ext>
          </a:extLst>
        </xdr:cNvPr>
        <xdr:cNvPicPr>
          <a:picLocks noChangeAspect="1"/>
        </xdr:cNvPicPr>
      </xdr:nvPicPr>
      <xdr:blipFill>
        <a:blip xmlns:r="http://schemas.openxmlformats.org/officeDocument/2006/relationships" r:embed="rId1"/>
        <a:stretch>
          <a:fillRect/>
        </a:stretch>
      </xdr:blipFill>
      <xdr:spPr>
        <a:xfrm>
          <a:off x="68580" y="502920"/>
          <a:ext cx="2979420" cy="1577340"/>
        </a:xfrm>
        <a:prstGeom prst="rect">
          <a:avLst/>
        </a:prstGeom>
      </xdr:spPr>
    </xdr:pic>
    <xdr:clientData/>
  </xdr:twoCellAnchor>
  <xdr:twoCellAnchor editAs="oneCell">
    <xdr:from>
      <xdr:col>0</xdr:col>
      <xdr:colOff>205740</xdr:colOff>
      <xdr:row>16</xdr:row>
      <xdr:rowOff>76200</xdr:rowOff>
    </xdr:from>
    <xdr:to>
      <xdr:col>3</xdr:col>
      <xdr:colOff>687705</xdr:colOff>
      <xdr:row>25</xdr:row>
      <xdr:rowOff>108370</xdr:rowOff>
    </xdr:to>
    <xdr:pic>
      <xdr:nvPicPr>
        <xdr:cNvPr id="3" name="Imagen 2">
          <a:extLst>
            <a:ext uri="{FF2B5EF4-FFF2-40B4-BE49-F238E27FC236}">
              <a16:creationId xmlns:a16="http://schemas.microsoft.com/office/drawing/2014/main" id="{7D4DEFCC-EF71-447A-9969-7779998BA40F}"/>
            </a:ext>
          </a:extLst>
        </xdr:cNvPr>
        <xdr:cNvPicPr>
          <a:picLocks noChangeAspect="1"/>
        </xdr:cNvPicPr>
      </xdr:nvPicPr>
      <xdr:blipFill>
        <a:blip xmlns:r="http://schemas.openxmlformats.org/officeDocument/2006/relationships" r:embed="rId2"/>
        <a:stretch>
          <a:fillRect/>
        </a:stretch>
      </xdr:blipFill>
      <xdr:spPr>
        <a:xfrm>
          <a:off x="205740" y="3185160"/>
          <a:ext cx="2859405" cy="1645705"/>
        </a:xfrm>
        <a:prstGeom prst="rect">
          <a:avLst/>
        </a:prstGeom>
      </xdr:spPr>
    </xdr:pic>
    <xdr:clientData/>
  </xdr:twoCellAnchor>
  <xdr:twoCellAnchor editAs="oneCell">
    <xdr:from>
      <xdr:col>0</xdr:col>
      <xdr:colOff>68580</xdr:colOff>
      <xdr:row>30</xdr:row>
      <xdr:rowOff>190500</xdr:rowOff>
    </xdr:from>
    <xdr:to>
      <xdr:col>3</xdr:col>
      <xdr:colOff>723994</xdr:colOff>
      <xdr:row>39</xdr:row>
      <xdr:rowOff>76200</xdr:rowOff>
    </xdr:to>
    <xdr:pic>
      <xdr:nvPicPr>
        <xdr:cNvPr id="4" name="Imagen 3">
          <a:extLst>
            <a:ext uri="{FF2B5EF4-FFF2-40B4-BE49-F238E27FC236}">
              <a16:creationId xmlns:a16="http://schemas.microsoft.com/office/drawing/2014/main" id="{4C400126-261D-4612-A5A5-2E30B3A7F48E}"/>
            </a:ext>
          </a:extLst>
        </xdr:cNvPr>
        <xdr:cNvPicPr>
          <a:picLocks noChangeAspect="1"/>
        </xdr:cNvPicPr>
      </xdr:nvPicPr>
      <xdr:blipFill>
        <a:blip xmlns:r="http://schemas.openxmlformats.org/officeDocument/2006/relationships" r:embed="rId3"/>
        <a:stretch>
          <a:fillRect/>
        </a:stretch>
      </xdr:blipFill>
      <xdr:spPr>
        <a:xfrm>
          <a:off x="68580" y="5996940"/>
          <a:ext cx="3032854" cy="1508760"/>
        </a:xfrm>
        <a:prstGeom prst="rect">
          <a:avLst/>
        </a:prstGeom>
      </xdr:spPr>
    </xdr:pic>
    <xdr:clientData/>
  </xdr:twoCellAnchor>
  <xdr:twoCellAnchor editAs="oneCell">
    <xdr:from>
      <xdr:col>0</xdr:col>
      <xdr:colOff>0</xdr:colOff>
      <xdr:row>44</xdr:row>
      <xdr:rowOff>91440</xdr:rowOff>
    </xdr:from>
    <xdr:to>
      <xdr:col>3</xdr:col>
      <xdr:colOff>760095</xdr:colOff>
      <xdr:row>54</xdr:row>
      <xdr:rowOff>161938</xdr:rowOff>
    </xdr:to>
    <xdr:pic>
      <xdr:nvPicPr>
        <xdr:cNvPr id="5" name="Imagen 4">
          <a:extLst>
            <a:ext uri="{FF2B5EF4-FFF2-40B4-BE49-F238E27FC236}">
              <a16:creationId xmlns:a16="http://schemas.microsoft.com/office/drawing/2014/main" id="{C5AAD6F6-FDEC-4D67-9092-79EFB8D5CEDF}"/>
            </a:ext>
          </a:extLst>
        </xdr:cNvPr>
        <xdr:cNvPicPr>
          <a:picLocks noChangeAspect="1"/>
        </xdr:cNvPicPr>
      </xdr:nvPicPr>
      <xdr:blipFill>
        <a:blip xmlns:r="http://schemas.openxmlformats.org/officeDocument/2006/relationships" r:embed="rId4"/>
        <a:stretch>
          <a:fillRect/>
        </a:stretch>
      </xdr:blipFill>
      <xdr:spPr>
        <a:xfrm>
          <a:off x="0" y="8595360"/>
          <a:ext cx="3137535" cy="1863103"/>
        </a:xfrm>
        <a:prstGeom prst="rect">
          <a:avLst/>
        </a:prstGeom>
      </xdr:spPr>
    </xdr:pic>
    <xdr:clientData/>
  </xdr:twoCellAnchor>
  <xdr:twoCellAnchor editAs="oneCell">
    <xdr:from>
      <xdr:col>0</xdr:col>
      <xdr:colOff>91440</xdr:colOff>
      <xdr:row>59</xdr:row>
      <xdr:rowOff>167640</xdr:rowOff>
    </xdr:from>
    <xdr:to>
      <xdr:col>3</xdr:col>
      <xdr:colOff>670560</xdr:colOff>
      <xdr:row>66</xdr:row>
      <xdr:rowOff>104775</xdr:rowOff>
    </xdr:to>
    <xdr:pic>
      <xdr:nvPicPr>
        <xdr:cNvPr id="6" name="Imagen 5">
          <a:extLst>
            <a:ext uri="{FF2B5EF4-FFF2-40B4-BE49-F238E27FC236}">
              <a16:creationId xmlns:a16="http://schemas.microsoft.com/office/drawing/2014/main" id="{DCA996B6-AFE7-49AD-9CF1-511BE96B13CF}"/>
            </a:ext>
          </a:extLst>
        </xdr:cNvPr>
        <xdr:cNvPicPr>
          <a:picLocks noChangeAspect="1"/>
        </xdr:cNvPicPr>
      </xdr:nvPicPr>
      <xdr:blipFill>
        <a:blip xmlns:r="http://schemas.openxmlformats.org/officeDocument/2006/relationships" r:embed="rId5"/>
        <a:stretch>
          <a:fillRect/>
        </a:stretch>
      </xdr:blipFill>
      <xdr:spPr>
        <a:xfrm>
          <a:off x="91440" y="11567160"/>
          <a:ext cx="2956560" cy="1192530"/>
        </a:xfrm>
        <a:prstGeom prst="rect">
          <a:avLst/>
        </a:prstGeom>
      </xdr:spPr>
    </xdr:pic>
    <xdr:clientData/>
  </xdr:twoCellAnchor>
  <xdr:twoCellAnchor editAs="oneCell">
    <xdr:from>
      <xdr:col>0</xdr:col>
      <xdr:colOff>38100</xdr:colOff>
      <xdr:row>71</xdr:row>
      <xdr:rowOff>106680</xdr:rowOff>
    </xdr:from>
    <xdr:to>
      <xdr:col>3</xdr:col>
      <xdr:colOff>716280</xdr:colOff>
      <xdr:row>77</xdr:row>
      <xdr:rowOff>19049</xdr:rowOff>
    </xdr:to>
    <xdr:pic>
      <xdr:nvPicPr>
        <xdr:cNvPr id="7" name="Imagen 6">
          <a:extLst>
            <a:ext uri="{FF2B5EF4-FFF2-40B4-BE49-F238E27FC236}">
              <a16:creationId xmlns:a16="http://schemas.microsoft.com/office/drawing/2014/main" id="{6D3A2D6B-EFFA-4119-ADB2-D1FADFCBCE62}"/>
            </a:ext>
          </a:extLst>
        </xdr:cNvPr>
        <xdr:cNvPicPr>
          <a:picLocks noChangeAspect="1"/>
        </xdr:cNvPicPr>
      </xdr:nvPicPr>
      <xdr:blipFill>
        <a:blip xmlns:r="http://schemas.openxmlformats.org/officeDocument/2006/relationships" r:embed="rId6"/>
        <a:stretch>
          <a:fillRect/>
        </a:stretch>
      </xdr:blipFill>
      <xdr:spPr>
        <a:xfrm>
          <a:off x="38100" y="13807440"/>
          <a:ext cx="3055620" cy="9886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13</xdr:row>
      <xdr:rowOff>0</xdr:rowOff>
    </xdr:from>
    <xdr:to>
      <xdr:col>10</xdr:col>
      <xdr:colOff>304800</xdr:colOff>
      <xdr:row>13</xdr:row>
      <xdr:rowOff>304800</xdr:rowOff>
    </xdr:to>
    <xdr:sp macro="" textlink="">
      <xdr:nvSpPr>
        <xdr:cNvPr id="2049" name="AutoShape 1">
          <a:extLst>
            <a:ext uri="{FF2B5EF4-FFF2-40B4-BE49-F238E27FC236}">
              <a16:creationId xmlns:a16="http://schemas.microsoft.com/office/drawing/2014/main" id="{80DFA353-7E7B-E69A-3C71-2DEB3CA978C8}"/>
            </a:ext>
          </a:extLst>
        </xdr:cNvPr>
        <xdr:cNvSpPr>
          <a:spLocks noChangeAspect="1" noChangeArrowheads="1"/>
        </xdr:cNvSpPr>
      </xdr:nvSpPr>
      <xdr:spPr bwMode="auto">
        <a:xfrm>
          <a:off x="13858875" y="325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309563</xdr:colOff>
      <xdr:row>1</xdr:row>
      <xdr:rowOff>23811</xdr:rowOff>
    </xdr:from>
    <xdr:to>
      <xdr:col>0</xdr:col>
      <xdr:colOff>1595437</xdr:colOff>
      <xdr:row>4</xdr:row>
      <xdr:rowOff>183535</xdr:rowOff>
    </xdr:to>
    <xdr:pic>
      <xdr:nvPicPr>
        <xdr:cNvPr id="4" name="Imagen 3">
          <a:extLst>
            <a:ext uri="{FF2B5EF4-FFF2-40B4-BE49-F238E27FC236}">
              <a16:creationId xmlns:a16="http://schemas.microsoft.com/office/drawing/2014/main" id="{22F4911F-CD82-D95B-22EB-ACE739B37F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04" t="8374" r="2574" b="4928"/>
        <a:stretch/>
      </xdr:blipFill>
      <xdr:spPr>
        <a:xfrm>
          <a:off x="309563" y="214311"/>
          <a:ext cx="1285874" cy="7312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wnloads\V.3%20Cuadro-de-Cotizaciones%20CheerCli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Portatil admid"/>
      <sheetName val="Ram portatil Admin"/>
      <sheetName val="Almacenamiento Portatil Admin"/>
      <sheetName val="Disco duro externo Portatil Adm"/>
      <sheetName val="Mouse Admin"/>
      <sheetName val="Portatil nosotros"/>
      <sheetName val="Almacenamiento nosotros"/>
      <sheetName val="RAM nosotros"/>
      <sheetName val="Mouse nosotros"/>
      <sheetName val="Disco duro externo nosotros"/>
      <sheetName val="windows 11 licencia"/>
      <sheetName val="Servicio Nube"/>
      <sheetName val="Ensamblaje"/>
      <sheetName val="ParaFiscales"/>
      <sheetName val="Plan de Inversion"/>
      <sheetName val="Gastos de Personal"/>
      <sheetName val="Consolidado"/>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0">
          <cell r="C20">
            <v>8.5000000000000006E-2</v>
          </cell>
        </row>
        <row r="21">
          <cell r="C21">
            <v>0.04</v>
          </cell>
        </row>
        <row r="23">
          <cell r="C23">
            <v>0.12</v>
          </cell>
        </row>
        <row r="24">
          <cell r="C24">
            <v>0.04</v>
          </cell>
        </row>
      </sheetData>
      <sheetData sheetId="15"/>
      <sheetData sheetId="16"/>
      <sheetData sheetId="17"/>
      <sheetData sheetId="1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hyperlink" Target="https://www.oracle.com/autonomous-database/pricing/?source=:ow:o:p:mt:::ODBHeader_latam" TargetMode="External"/><Relationship Id="rId1" Type="http://schemas.openxmlformats.org/officeDocument/2006/relationships/hyperlink" Target="https://cloud.google.com/appengine/pricing?hl=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kosto.com/teclado-hp-inalambrico-230-negro/p/195908430070"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 TargetMode="External"/><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digitalocean.com/pricing/app-platform" TargetMode="External"/><Relationship Id="rId2" Type="http://schemas.openxmlformats.org/officeDocument/2006/relationships/hyperlink" Target="https://aws.amazon.com/es/fargate/pricing/" TargetMode="External"/><Relationship Id="rId1" Type="http://schemas.openxmlformats.org/officeDocument/2006/relationships/hyperlink" Target="https://www.heroku.com/pric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procesador-gamer-intel-core-i5-10600kf-bx8070110600kf-de-6-nucleos-y-48ghz-de-frecuencia-con-grafica-integrada/p/MCO18096090"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digitalocean.com/pricing" TargetMode="External"/><Relationship Id="rId13" Type="http://schemas.openxmlformats.org/officeDocument/2006/relationships/hyperlink" Target="https://www.digitalocean.com/pricing/app-platform" TargetMode="External"/><Relationship Id="rId18" Type="http://schemas.openxmlformats.org/officeDocument/2006/relationships/hyperlink" Target="https://vercel.com/pricing" TargetMode="External"/><Relationship Id="rId3" Type="http://schemas.openxmlformats.org/officeDocument/2006/relationships/hyperlink" Target="https://cloud.google.com/appengine/pricing?hl=es" TargetMode="External"/><Relationship Id="rId21" Type="http://schemas.openxmlformats.org/officeDocument/2006/relationships/hyperlink" Target="https://appwrite.io/pricing" TargetMode="External"/><Relationship Id="rId7" Type="http://schemas.openxmlformats.org/officeDocument/2006/relationships/hyperlink" Target="https://aws.amazon.com/es/ec2/pricing/" TargetMode="External"/><Relationship Id="rId12" Type="http://schemas.openxmlformats.org/officeDocument/2006/relationships/hyperlink" Target="https://www.salesforce.com/eu/small-business/pricing/" TargetMode="External"/><Relationship Id="rId17" Type="http://schemas.openxmlformats.org/officeDocument/2006/relationships/hyperlink" Target="https://cloud.google.com/pricing?hl=es" TargetMode="External"/><Relationship Id="rId2" Type="http://schemas.openxmlformats.org/officeDocument/2006/relationships/hyperlink" Target="https://azure.microsoft.com/es-es/pricing/details/app-service/linux/" TargetMode="External"/><Relationship Id="rId16" Type="http://schemas.openxmlformats.org/officeDocument/2006/relationships/hyperlink" Target="https://workers.cloudflare.com/es-es/pricing" TargetMode="External"/><Relationship Id="rId20" Type="http://schemas.openxmlformats.org/officeDocument/2006/relationships/hyperlink" Target="https://firebase.google.com/pricing?hl=es-419" TargetMode="External"/><Relationship Id="rId1" Type="http://schemas.openxmlformats.org/officeDocument/2006/relationships/hyperlink" Target="https://www.heroku.com/pricing/" TargetMode="External"/><Relationship Id="rId6" Type="http://schemas.openxmlformats.org/officeDocument/2006/relationships/hyperlink" Target="https://www.oracle.com/autonomous-database/pricing/?source=:ow:o:p:mt:::ODBHeader_latam" TargetMode="External"/><Relationship Id="rId11" Type="http://schemas.openxmlformats.org/officeDocument/2006/relationships/hyperlink" Target="https://www.microsoft.com/es-co/microsoft-365/business/microsoft-365-plans-and-pricing" TargetMode="External"/><Relationship Id="rId24" Type="http://schemas.openxmlformats.org/officeDocument/2006/relationships/hyperlink" Target="https://cloud.google.com/looker?hl=es" TargetMode="External"/><Relationship Id="rId5" Type="http://schemas.openxmlformats.org/officeDocument/2006/relationships/hyperlink" Target="https://www.mongodb.com/pricing" TargetMode="External"/><Relationship Id="rId15" Type="http://schemas.openxmlformats.org/officeDocument/2006/relationships/hyperlink" Target="https://azure.microsoft.com/es-es/pricing/details/openshift/" TargetMode="External"/><Relationship Id="rId23" Type="http://schemas.openxmlformats.org/officeDocument/2006/relationships/hyperlink" Target="https://www.microsoft.com/es-es/power-platform/products/power-bi/pricing" TargetMode="External"/><Relationship Id="rId10" Type="http://schemas.openxmlformats.org/officeDocument/2006/relationships/hyperlink" Target="https://www.zoho.com/es-xl/crm/zohocrm-pricing.html" TargetMode="External"/><Relationship Id="rId19" Type="http://schemas.openxmlformats.org/officeDocument/2006/relationships/hyperlink" Target="https://supabase.com/pricing"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14" Type="http://schemas.openxmlformats.org/officeDocument/2006/relationships/hyperlink" Target="https://aws.amazon.com/es/fargate/pricing/" TargetMode="External"/><Relationship Id="rId22" Type="http://schemas.openxmlformats.org/officeDocument/2006/relationships/hyperlink" Target="https://www.tableau.com/pricing"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falabella.com.co/falabella-co/product/145587591/Monitor-Dell-P2425H-238%E2%80%9D-FHD/145587592" TargetMode="External"/><Relationship Id="rId12" Type="http://schemas.openxmlformats.org/officeDocument/2006/relationships/hyperlink" Target="https://dortania.github.io/OpenCore-Install-Guide/"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 Id="rId6" Type="http://schemas.openxmlformats.org/officeDocument/2006/relationships/hyperlink" Target="https://tauretcomputadores.com/product/unidad-solida-m-2-kingston-nv3-1tb-6000-4000-mb-s?srsltid=AfmBOooKSuqOd7u7kDn6eP2LCB8eqFAiI1_i9eXS-EBYD--6VKm_bX5Gy4s" TargetMode="External"/><Relationship Id="rId11"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5" Type="http://schemas.openxmlformats.org/officeDocument/2006/relationships/hyperlink" Target="https://www.mercadolibre.com.co/unidad-de-estado-solido-ssd-m2-500gb-kingston-nv2-pcie-40-nvme-snv2s500g/p/MCO19807863" TargetMode="External"/><Relationship Id="rId10" Type="http://schemas.openxmlformats.org/officeDocument/2006/relationships/hyperlink" Target="https://ubuntu.com/download/desktop" TargetMode="External"/><Relationship Id="rId4" Type="http://schemas.openxmlformats.org/officeDocument/2006/relationships/hyperlink" Target="https://www.ebay.com/itm/186815652287?chn=ps&amp;mkevt=1&amp;mkcid=28&amp;google_free_listing_action=view_item" TargetMode="External"/><Relationship Id="rId9" Type="http://schemas.openxmlformats.org/officeDocument/2006/relationships/hyperlink" Target="https://www.ubuy.com.co/sp/product/JTHJBDDGC-dell-24-monitor-p2425h?srsltid=AfmBOopqkau0MyL3b1xUS6vadRNiAiL_Uxcai4VxeVCon1Pqb2_eyUoM_hA"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3"/>
  <sheetViews>
    <sheetView topLeftCell="A13" workbookViewId="0">
      <selection activeCell="A14" sqref="A14"/>
    </sheetView>
  </sheetViews>
  <sheetFormatPr baseColWidth="10" defaultColWidth="12.5703125" defaultRowHeight="15" customHeight="1"/>
  <cols>
    <col min="1" max="5" width="12.5703125" style="22"/>
    <col min="6" max="6" width="9" style="22" customWidth="1"/>
    <col min="7" max="7" width="20" style="22" customWidth="1"/>
    <col min="8" max="16384" width="12.5703125" style="22"/>
  </cols>
  <sheetData>
    <row r="1" spans="1:15" ht="19.5">
      <c r="A1" s="21"/>
      <c r="B1" s="21"/>
      <c r="C1" s="21"/>
      <c r="D1" s="21"/>
      <c r="E1" s="21"/>
      <c r="F1" s="21"/>
      <c r="G1" s="21"/>
      <c r="H1" s="21"/>
      <c r="I1" s="21"/>
      <c r="J1" s="21"/>
      <c r="K1" s="21"/>
      <c r="L1" s="21"/>
      <c r="M1" s="21"/>
      <c r="N1" s="21"/>
      <c r="O1" s="21"/>
    </row>
    <row r="2" spans="1:15" ht="19.5">
      <c r="A2" s="21"/>
      <c r="B2" s="21"/>
      <c r="C2" s="21"/>
      <c r="D2" s="21"/>
      <c r="E2" s="21"/>
      <c r="F2" s="21"/>
      <c r="G2" s="21"/>
      <c r="H2" s="21"/>
      <c r="I2" s="21"/>
      <c r="J2" s="21"/>
      <c r="K2" s="21"/>
      <c r="L2" s="21"/>
      <c r="M2" s="21"/>
      <c r="N2" s="21"/>
      <c r="O2" s="21"/>
    </row>
    <row r="3" spans="1:15" ht="36" customHeight="1">
      <c r="A3" s="21"/>
      <c r="B3" s="21"/>
      <c r="C3" s="21"/>
      <c r="D3" s="21"/>
      <c r="E3" s="21"/>
      <c r="F3" s="246" t="s">
        <v>24</v>
      </c>
      <c r="G3" s="247"/>
      <c r="H3" s="247"/>
      <c r="I3" s="247"/>
      <c r="J3" s="21"/>
      <c r="K3" s="21"/>
      <c r="L3" s="21"/>
      <c r="M3" s="21"/>
      <c r="N3" s="21"/>
      <c r="O3" s="21"/>
    </row>
    <row r="4" spans="1:15" ht="19.5">
      <c r="A4" s="21"/>
      <c r="B4" s="21"/>
      <c r="C4" s="21"/>
      <c r="D4" s="21"/>
      <c r="E4" s="21"/>
      <c r="F4" s="21"/>
      <c r="G4" s="21"/>
      <c r="H4" s="21"/>
      <c r="I4" s="21"/>
      <c r="J4" s="21"/>
      <c r="K4" s="21"/>
      <c r="L4" s="21"/>
      <c r="M4" s="21"/>
      <c r="N4" s="21"/>
      <c r="O4" s="21"/>
    </row>
    <row r="5" spans="1:15" ht="19.5">
      <c r="A5" s="21"/>
      <c r="B5" s="21"/>
      <c r="C5" s="21"/>
      <c r="D5" s="21"/>
      <c r="E5" s="21"/>
      <c r="F5" s="21"/>
      <c r="G5" s="21"/>
      <c r="H5" s="21"/>
      <c r="I5" s="21"/>
      <c r="J5" s="21"/>
      <c r="K5" s="21"/>
      <c r="L5" s="21"/>
      <c r="M5" s="21"/>
      <c r="N5" s="21"/>
      <c r="O5" s="21"/>
    </row>
    <row r="6" spans="1:15" ht="15" customHeight="1">
      <c r="A6" s="21"/>
      <c r="B6" s="21"/>
      <c r="C6" s="21"/>
      <c r="D6" s="21"/>
      <c r="E6" s="21"/>
      <c r="F6" s="21"/>
      <c r="G6" s="21"/>
      <c r="H6" s="21"/>
      <c r="I6" s="21"/>
      <c r="J6" s="21"/>
      <c r="K6" s="21"/>
      <c r="L6" s="21"/>
      <c r="M6" s="21"/>
      <c r="N6" s="21"/>
      <c r="O6" s="21"/>
    </row>
    <row r="7" spans="1:15" ht="41.25" customHeight="1">
      <c r="A7" s="21"/>
      <c r="B7" s="21"/>
      <c r="C7" s="21"/>
      <c r="D7" s="21" t="s">
        <v>23</v>
      </c>
      <c r="E7" s="21"/>
      <c r="F7" s="21"/>
      <c r="G7" s="21"/>
      <c r="H7" s="21"/>
      <c r="I7" s="21"/>
      <c r="J7" s="21"/>
      <c r="K7" s="21"/>
      <c r="L7" s="21"/>
      <c r="M7" s="21"/>
      <c r="N7" s="21"/>
      <c r="O7" s="21"/>
    </row>
    <row r="8" spans="1:15" ht="27.75" customHeight="1">
      <c r="A8" s="21"/>
      <c r="B8" s="21"/>
      <c r="C8" s="21"/>
      <c r="D8" s="21"/>
      <c r="E8" s="21"/>
      <c r="F8" s="21"/>
      <c r="G8" s="21"/>
      <c r="H8" s="21"/>
      <c r="I8" s="21"/>
      <c r="J8" s="21"/>
      <c r="K8" s="21"/>
      <c r="L8" s="21"/>
      <c r="M8" s="21"/>
      <c r="N8" s="21"/>
      <c r="O8" s="21"/>
    </row>
    <row r="9" spans="1:15" ht="32.25" customHeight="1">
      <c r="A9" s="21"/>
      <c r="B9" s="21"/>
      <c r="C9" s="21"/>
      <c r="D9" s="21" t="s">
        <v>0</v>
      </c>
      <c r="E9" s="21"/>
      <c r="F9" s="21"/>
      <c r="G9" s="21"/>
      <c r="H9" s="21"/>
      <c r="I9" s="21"/>
      <c r="J9" s="21"/>
      <c r="K9" s="21"/>
      <c r="L9" s="21"/>
      <c r="M9" s="21"/>
      <c r="N9" s="21"/>
      <c r="O9" s="21"/>
    </row>
    <row r="10" spans="1:15" ht="15" customHeight="1">
      <c r="A10" s="21"/>
      <c r="B10" s="21"/>
      <c r="C10" s="21"/>
      <c r="D10" s="21"/>
      <c r="E10" s="21"/>
      <c r="F10" s="21"/>
      <c r="G10" s="21"/>
      <c r="H10" s="21"/>
      <c r="I10" s="21"/>
      <c r="J10" s="21"/>
      <c r="K10" s="21"/>
      <c r="L10" s="21"/>
      <c r="M10" s="21"/>
      <c r="N10" s="21"/>
      <c r="O10" s="21"/>
    </row>
    <row r="11" spans="1:15" ht="34.5" customHeight="1">
      <c r="A11" s="21"/>
      <c r="B11" s="21"/>
      <c r="C11" s="21"/>
      <c r="D11" s="21"/>
      <c r="E11" s="21"/>
      <c r="F11" s="21"/>
      <c r="G11" s="21"/>
      <c r="H11" s="21"/>
      <c r="I11" s="21"/>
      <c r="J11" s="21"/>
      <c r="K11" s="21"/>
      <c r="L11" s="21"/>
      <c r="M11" s="21"/>
      <c r="N11" s="21"/>
      <c r="O11" s="21"/>
    </row>
    <row r="12" spans="1:15" ht="19.5">
      <c r="A12" s="21"/>
      <c r="B12" s="21"/>
      <c r="C12" s="21"/>
      <c r="D12" s="21"/>
      <c r="E12" s="21"/>
      <c r="F12" s="21"/>
      <c r="G12" s="21"/>
      <c r="H12" s="21"/>
      <c r="I12" s="21"/>
      <c r="J12" s="21"/>
      <c r="K12" s="21"/>
      <c r="L12" s="21"/>
      <c r="M12" s="21"/>
      <c r="N12" s="21"/>
      <c r="O12" s="21"/>
    </row>
    <row r="13" spans="1:15" ht="15" customHeight="1">
      <c r="A13" s="21"/>
      <c r="B13" s="21"/>
      <c r="C13" s="21"/>
      <c r="D13" s="21"/>
      <c r="E13" s="21"/>
      <c r="F13" s="21"/>
      <c r="G13" s="21"/>
      <c r="H13" s="21"/>
      <c r="I13" s="21"/>
      <c r="J13" s="21"/>
      <c r="K13" s="21"/>
      <c r="L13" s="21"/>
      <c r="M13" s="21"/>
      <c r="N13" s="21"/>
      <c r="O13" s="21"/>
    </row>
    <row r="14" spans="1:15" ht="19.5">
      <c r="A14" s="21"/>
      <c r="B14" s="21"/>
      <c r="C14" s="21"/>
      <c r="D14" s="21"/>
      <c r="E14" s="21"/>
      <c r="F14" s="21"/>
      <c r="G14" s="21"/>
      <c r="H14" s="21"/>
      <c r="I14" s="21"/>
      <c r="J14" s="21"/>
      <c r="K14" s="21"/>
      <c r="L14" s="21"/>
      <c r="M14" s="21"/>
      <c r="N14" s="21"/>
      <c r="O14" s="21"/>
    </row>
    <row r="15" spans="1:15" ht="19.5">
      <c r="A15" s="21"/>
      <c r="B15" s="21"/>
      <c r="C15" s="21"/>
      <c r="D15" s="21"/>
      <c r="E15" s="21" t="s">
        <v>350</v>
      </c>
      <c r="F15" s="21"/>
      <c r="G15" s="21"/>
      <c r="H15" s="21"/>
      <c r="I15" s="21"/>
      <c r="J15" s="21"/>
      <c r="K15" s="21"/>
      <c r="L15" s="21"/>
      <c r="M15" s="21"/>
      <c r="N15" s="21"/>
      <c r="O15" s="21"/>
    </row>
    <row r="16" spans="1:15" ht="27.75" customHeight="1">
      <c r="A16" s="21"/>
      <c r="B16" s="21"/>
      <c r="C16" s="21"/>
      <c r="D16" s="21"/>
      <c r="E16" s="21"/>
      <c r="F16" s="21"/>
      <c r="G16" s="23"/>
      <c r="H16" s="23"/>
      <c r="I16" s="21"/>
      <c r="J16" s="21"/>
      <c r="K16" s="21"/>
      <c r="L16" s="21"/>
      <c r="M16" s="21"/>
      <c r="N16" s="21"/>
      <c r="O16" s="21"/>
    </row>
    <row r="17" spans="1:15" ht="15" customHeight="1">
      <c r="A17" s="21"/>
      <c r="B17" s="21"/>
      <c r="C17" s="21"/>
      <c r="D17" s="21"/>
      <c r="E17" s="21"/>
      <c r="F17" s="21"/>
      <c r="G17" s="23"/>
      <c r="H17" s="21"/>
      <c r="I17" s="21"/>
      <c r="J17" s="21"/>
      <c r="K17" s="21"/>
      <c r="L17" s="21"/>
      <c r="M17" s="21"/>
      <c r="N17" s="21"/>
      <c r="O17" s="21"/>
    </row>
    <row r="18" spans="1:15" ht="22.5" customHeight="1">
      <c r="A18" s="21"/>
      <c r="B18" s="21"/>
      <c r="C18" s="21"/>
      <c r="D18" s="21"/>
      <c r="E18" s="21"/>
      <c r="F18" s="21"/>
      <c r="G18" s="23" t="s">
        <v>25</v>
      </c>
      <c r="H18" s="21"/>
      <c r="I18" s="21"/>
      <c r="J18" s="21"/>
      <c r="K18" s="21"/>
      <c r="L18" s="21"/>
      <c r="M18" s="21"/>
      <c r="N18" s="21"/>
      <c r="O18" s="21"/>
    </row>
    <row r="19" spans="1:15" ht="15" customHeight="1">
      <c r="A19" s="21"/>
      <c r="B19" s="21"/>
      <c r="C19" s="21"/>
      <c r="D19" s="21"/>
      <c r="E19" s="21"/>
      <c r="F19" s="21"/>
      <c r="G19" s="24" t="s">
        <v>532</v>
      </c>
      <c r="H19" s="21"/>
      <c r="I19" s="21"/>
      <c r="J19" s="21"/>
      <c r="K19" s="21"/>
      <c r="L19" s="21"/>
      <c r="M19" s="21"/>
      <c r="N19" s="21"/>
      <c r="O19" s="21"/>
    </row>
    <row r="20" spans="1:15" ht="15" customHeight="1">
      <c r="A20" s="21"/>
      <c r="B20" s="21"/>
      <c r="C20" s="21"/>
      <c r="D20" s="21"/>
      <c r="E20" s="21"/>
      <c r="F20" s="21"/>
      <c r="G20" s="24" t="s">
        <v>26</v>
      </c>
      <c r="H20" s="21"/>
      <c r="I20" s="21"/>
      <c r="J20" s="21"/>
      <c r="K20" s="21"/>
      <c r="L20" s="21"/>
      <c r="M20" s="21"/>
      <c r="N20" s="21"/>
      <c r="O20" s="21"/>
    </row>
    <row r="21" spans="1:15" ht="19.5">
      <c r="A21" s="21"/>
      <c r="B21" s="21"/>
      <c r="C21" s="21"/>
      <c r="D21" s="21"/>
      <c r="E21" s="21"/>
      <c r="F21" s="21"/>
      <c r="G21" s="23" t="s">
        <v>27</v>
      </c>
      <c r="H21" s="21"/>
      <c r="I21" s="21"/>
      <c r="J21" s="21"/>
      <c r="K21" s="21"/>
      <c r="L21" s="21"/>
      <c r="M21" s="21"/>
      <c r="N21" s="21"/>
      <c r="O21" s="21"/>
    </row>
    <row r="22" spans="1:15" ht="19.5">
      <c r="A22" s="21"/>
      <c r="B22" s="21"/>
      <c r="C22" s="21"/>
      <c r="D22" s="21"/>
      <c r="E22" s="21"/>
      <c r="F22" s="21"/>
      <c r="G22" s="21"/>
      <c r="H22" s="21"/>
      <c r="I22" s="21"/>
      <c r="J22" s="21"/>
      <c r="K22" s="21"/>
      <c r="L22" s="21"/>
      <c r="M22" s="21"/>
      <c r="N22" s="21"/>
      <c r="O22" s="21"/>
    </row>
    <row r="23" spans="1:15" ht="19.5">
      <c r="A23" s="21"/>
      <c r="B23" s="21"/>
      <c r="C23" s="21"/>
      <c r="D23" s="21"/>
      <c r="E23" s="21"/>
      <c r="F23" s="21"/>
      <c r="G23" s="21"/>
      <c r="H23" s="21"/>
      <c r="I23" s="21"/>
      <c r="J23" s="21"/>
      <c r="K23" s="21"/>
      <c r="L23" s="21"/>
      <c r="M23" s="21"/>
      <c r="N23" s="21"/>
      <c r="O23" s="21"/>
    </row>
    <row r="24" spans="1:15" ht="19.5">
      <c r="A24" s="21"/>
      <c r="B24" s="21"/>
      <c r="C24" s="21"/>
      <c r="D24" s="21"/>
      <c r="E24" s="21"/>
      <c r="F24" s="21"/>
      <c r="G24" s="21" t="s">
        <v>28</v>
      </c>
      <c r="H24" s="21"/>
      <c r="I24" s="21"/>
      <c r="J24" s="21"/>
      <c r="K24" s="21"/>
      <c r="L24" s="21"/>
      <c r="M24" s="21"/>
      <c r="N24" s="21"/>
      <c r="O24" s="21"/>
    </row>
    <row r="25" spans="1:15" ht="19.5">
      <c r="A25" s="21"/>
      <c r="B25" s="21"/>
      <c r="C25" s="21"/>
      <c r="D25" s="21"/>
      <c r="E25" s="21"/>
      <c r="F25" s="21"/>
      <c r="G25" s="21"/>
      <c r="H25" s="21"/>
      <c r="I25" s="21"/>
      <c r="J25" s="21"/>
      <c r="K25" s="21"/>
      <c r="L25" s="21"/>
      <c r="M25" s="21"/>
      <c r="N25" s="21"/>
      <c r="O25" s="21"/>
    </row>
    <row r="26" spans="1:15" ht="19.5">
      <c r="A26" s="21"/>
      <c r="B26" s="21"/>
      <c r="C26" s="21"/>
      <c r="D26" s="21"/>
      <c r="E26" s="21"/>
      <c r="F26" s="21"/>
      <c r="G26" s="21"/>
      <c r="H26" s="21"/>
      <c r="I26" s="21"/>
      <c r="J26" s="21"/>
      <c r="K26" s="21"/>
      <c r="L26" s="21"/>
      <c r="M26" s="21"/>
      <c r="N26" s="21"/>
      <c r="O26" s="21"/>
    </row>
    <row r="27" spans="1:15" ht="19.5">
      <c r="A27" s="21"/>
      <c r="B27" s="21"/>
      <c r="C27" s="21"/>
      <c r="D27" s="21"/>
      <c r="E27" s="21"/>
      <c r="F27" s="21"/>
      <c r="G27" s="21"/>
      <c r="H27" s="21"/>
      <c r="I27" s="21"/>
      <c r="J27" s="21"/>
      <c r="K27" s="21"/>
      <c r="L27" s="21"/>
      <c r="M27" s="21"/>
      <c r="N27" s="21"/>
      <c r="O27" s="21"/>
    </row>
    <row r="28" spans="1:15" ht="19.5">
      <c r="A28" s="21"/>
      <c r="B28" s="21"/>
      <c r="C28" s="21"/>
      <c r="D28" s="21"/>
      <c r="E28" s="21"/>
      <c r="F28" s="21"/>
      <c r="G28" s="21"/>
      <c r="H28" s="21"/>
      <c r="I28" s="21"/>
      <c r="J28" s="21"/>
      <c r="K28" s="21"/>
      <c r="L28" s="21"/>
      <c r="M28" s="21"/>
      <c r="N28" s="21"/>
      <c r="O28" s="21"/>
    </row>
    <row r="29" spans="1:15" ht="19.5">
      <c r="A29" s="21"/>
      <c r="B29" s="21"/>
      <c r="C29" s="21"/>
      <c r="D29" s="21"/>
      <c r="E29" s="21"/>
      <c r="F29" s="21"/>
      <c r="G29" s="21"/>
      <c r="H29" s="21"/>
      <c r="I29" s="21"/>
      <c r="J29" s="21"/>
      <c r="K29" s="21"/>
      <c r="L29" s="21"/>
      <c r="M29" s="21"/>
      <c r="N29" s="21"/>
      <c r="O29" s="21"/>
    </row>
    <row r="30" spans="1:15" ht="19.5">
      <c r="A30" s="21"/>
      <c r="B30" s="21"/>
      <c r="C30" s="21"/>
      <c r="D30" s="21"/>
      <c r="E30" s="21"/>
      <c r="F30" s="21"/>
      <c r="G30" s="21"/>
      <c r="H30" s="21"/>
      <c r="I30" s="21"/>
      <c r="J30" s="21"/>
      <c r="K30" s="21"/>
      <c r="L30" s="21"/>
      <c r="M30" s="21"/>
      <c r="N30" s="21"/>
      <c r="O30" s="21"/>
    </row>
    <row r="31" spans="1:15" ht="19.5">
      <c r="A31" s="21"/>
      <c r="B31" s="21"/>
      <c r="C31" s="21"/>
      <c r="D31" s="21"/>
      <c r="E31" s="21"/>
      <c r="F31" s="21"/>
      <c r="G31" s="21"/>
      <c r="H31" s="21"/>
      <c r="I31" s="21"/>
      <c r="J31" s="21"/>
      <c r="K31" s="21"/>
      <c r="L31" s="21"/>
      <c r="M31" s="21"/>
      <c r="N31" s="21"/>
      <c r="O31" s="21"/>
    </row>
    <row r="32" spans="1:15" ht="19.5">
      <c r="A32" s="21"/>
      <c r="B32" s="21"/>
      <c r="C32" s="21"/>
      <c r="D32" s="21"/>
      <c r="E32" s="21"/>
      <c r="F32" s="21"/>
      <c r="G32" s="21"/>
      <c r="H32" s="21"/>
      <c r="I32" s="21"/>
      <c r="J32" s="21"/>
      <c r="K32" s="21"/>
      <c r="L32" s="21"/>
      <c r="M32" s="21"/>
      <c r="N32" s="21"/>
      <c r="O32" s="21"/>
    </row>
    <row r="33" spans="1:15" ht="19.5">
      <c r="A33" s="21"/>
      <c r="B33" s="21"/>
      <c r="C33" s="21"/>
      <c r="D33" s="21"/>
      <c r="E33" s="21"/>
      <c r="F33" s="21"/>
      <c r="G33" s="21"/>
      <c r="H33" s="21"/>
      <c r="I33" s="21"/>
      <c r="J33" s="21"/>
      <c r="K33" s="21"/>
      <c r="L33" s="21"/>
      <c r="M33" s="21"/>
      <c r="N33" s="21"/>
      <c r="O33" s="21"/>
    </row>
    <row r="34" spans="1:15" ht="19.5">
      <c r="A34" s="21"/>
      <c r="B34" s="21"/>
      <c r="C34" s="21"/>
      <c r="D34" s="21"/>
      <c r="E34" s="21"/>
      <c r="F34" s="21"/>
      <c r="G34" s="21"/>
      <c r="H34" s="21"/>
      <c r="I34" s="21"/>
      <c r="J34" s="21"/>
      <c r="K34" s="21"/>
      <c r="L34" s="21"/>
      <c r="M34" s="21"/>
      <c r="N34" s="21"/>
      <c r="O34" s="21"/>
    </row>
    <row r="35" spans="1:15" ht="19.5">
      <c r="A35" s="21"/>
      <c r="B35" s="21"/>
      <c r="C35" s="21"/>
      <c r="D35" s="21"/>
      <c r="E35" s="21"/>
      <c r="F35" s="21"/>
      <c r="G35" s="21"/>
      <c r="H35" s="21"/>
      <c r="I35" s="21"/>
      <c r="J35" s="21"/>
      <c r="K35" s="21"/>
      <c r="L35" s="21"/>
      <c r="M35" s="21"/>
      <c r="N35" s="21"/>
      <c r="O35" s="21"/>
    </row>
    <row r="36" spans="1:15" ht="19.5">
      <c r="A36" s="21"/>
      <c r="B36" s="21"/>
      <c r="C36" s="21"/>
      <c r="D36" s="21"/>
      <c r="E36" s="21"/>
      <c r="F36" s="21"/>
      <c r="G36" s="21"/>
      <c r="H36" s="21"/>
      <c r="I36" s="21"/>
      <c r="J36" s="21"/>
      <c r="K36" s="21"/>
      <c r="L36" s="21"/>
      <c r="M36" s="21"/>
      <c r="N36" s="21"/>
      <c r="O36" s="21"/>
    </row>
    <row r="37" spans="1:15" ht="19.5">
      <c r="A37" s="21"/>
      <c r="B37" s="21"/>
      <c r="C37" s="21"/>
      <c r="D37" s="21"/>
      <c r="E37" s="21"/>
      <c r="F37" s="21"/>
      <c r="G37" s="21"/>
      <c r="H37" s="21"/>
      <c r="I37" s="21"/>
      <c r="J37" s="21"/>
      <c r="K37" s="21"/>
      <c r="L37" s="21"/>
      <c r="M37" s="21"/>
      <c r="N37" s="21"/>
      <c r="O37" s="21"/>
    </row>
    <row r="38" spans="1:15" ht="19.5">
      <c r="A38" s="21"/>
      <c r="B38" s="21"/>
      <c r="C38" s="21"/>
      <c r="D38" s="21"/>
      <c r="E38" s="21"/>
      <c r="F38" s="21"/>
      <c r="G38" s="21"/>
      <c r="H38" s="21"/>
      <c r="I38" s="21"/>
      <c r="J38" s="21"/>
      <c r="K38" s="21"/>
      <c r="L38" s="21"/>
      <c r="M38" s="21"/>
      <c r="N38" s="21"/>
      <c r="O38" s="21"/>
    </row>
    <row r="39" spans="1:15" ht="19.5">
      <c r="A39" s="21"/>
      <c r="B39" s="21"/>
      <c r="C39" s="21"/>
      <c r="D39" s="21"/>
      <c r="E39" s="21"/>
      <c r="F39" s="21"/>
      <c r="G39" s="21"/>
      <c r="H39" s="21"/>
      <c r="I39" s="21"/>
      <c r="J39" s="21"/>
      <c r="K39" s="21"/>
      <c r="L39" s="21"/>
      <c r="M39" s="21"/>
      <c r="N39" s="21"/>
      <c r="O39" s="21"/>
    </row>
    <row r="40" spans="1:15" ht="19.5">
      <c r="A40" s="21"/>
      <c r="B40" s="21"/>
      <c r="C40" s="21"/>
      <c r="D40" s="21"/>
      <c r="E40" s="21"/>
      <c r="F40" s="21"/>
      <c r="G40" s="21"/>
      <c r="H40" s="21"/>
      <c r="I40" s="21"/>
      <c r="J40" s="21"/>
      <c r="K40" s="21"/>
      <c r="L40" s="21"/>
      <c r="M40" s="21"/>
      <c r="N40" s="21"/>
      <c r="O40" s="21"/>
    </row>
    <row r="41" spans="1:15" ht="19.5">
      <c r="A41" s="21"/>
      <c r="B41" s="21"/>
      <c r="C41" s="21"/>
      <c r="D41" s="21"/>
      <c r="E41" s="21"/>
      <c r="F41" s="21"/>
      <c r="G41" s="21"/>
      <c r="H41" s="21"/>
      <c r="I41" s="21"/>
      <c r="J41" s="21"/>
      <c r="K41" s="21"/>
      <c r="L41" s="21"/>
      <c r="M41" s="21"/>
      <c r="N41" s="21"/>
      <c r="O41" s="21"/>
    </row>
    <row r="42" spans="1:15" ht="19.5">
      <c r="A42" s="21"/>
      <c r="B42" s="21"/>
      <c r="C42" s="21"/>
      <c r="D42" s="21"/>
      <c r="E42" s="21"/>
      <c r="F42" s="21"/>
      <c r="G42" s="21"/>
      <c r="H42" s="21"/>
      <c r="I42" s="21"/>
      <c r="J42" s="21"/>
      <c r="K42" s="21"/>
      <c r="L42" s="21"/>
      <c r="M42" s="21"/>
      <c r="N42" s="21"/>
      <c r="O42" s="21"/>
    </row>
    <row r="43" spans="1:15" ht="19.5">
      <c r="A43" s="21"/>
      <c r="B43" s="21"/>
      <c r="C43" s="21"/>
      <c r="D43" s="21"/>
      <c r="E43" s="21"/>
      <c r="F43" s="21"/>
      <c r="G43" s="21"/>
      <c r="H43" s="21"/>
      <c r="I43" s="21"/>
      <c r="J43" s="21"/>
      <c r="K43" s="21"/>
      <c r="L43" s="21"/>
      <c r="M43" s="21"/>
      <c r="N43" s="21"/>
      <c r="O43" s="21"/>
    </row>
  </sheetData>
  <mergeCells count="1">
    <mergeCell ref="F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2"/>
  <sheetViews>
    <sheetView zoomScale="80" zoomScaleNormal="80" workbookViewId="0">
      <selection activeCell="E7" sqref="E7"/>
    </sheetView>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26" width="10" style="26" customWidth="1"/>
    <col min="27" max="16384" width="12.5703125" style="26"/>
  </cols>
  <sheetData>
    <row r="1" spans="1:26" ht="75.75" customHeight="1">
      <c r="A1" s="27" t="s">
        <v>1</v>
      </c>
      <c r="B1" s="28" t="s">
        <v>32</v>
      </c>
      <c r="C1" s="28" t="s">
        <v>33</v>
      </c>
      <c r="D1" s="28" t="s">
        <v>34</v>
      </c>
      <c r="E1" s="28" t="s">
        <v>35</v>
      </c>
      <c r="F1" s="29" t="s">
        <v>36</v>
      </c>
      <c r="G1" s="30" t="s">
        <v>37</v>
      </c>
      <c r="H1" s="28" t="s">
        <v>2</v>
      </c>
      <c r="I1" s="28" t="s">
        <v>38</v>
      </c>
      <c r="J1" s="28" t="s">
        <v>39</v>
      </c>
      <c r="K1" s="31"/>
      <c r="L1" s="31"/>
      <c r="M1" s="31"/>
      <c r="N1" s="31"/>
      <c r="O1" s="31"/>
      <c r="P1" s="31"/>
      <c r="Q1" s="31"/>
      <c r="R1" s="31"/>
      <c r="S1" s="31"/>
      <c r="T1" s="31"/>
      <c r="U1" s="31"/>
      <c r="V1" s="31"/>
      <c r="W1" s="31"/>
      <c r="X1" s="31"/>
      <c r="Y1" s="31"/>
      <c r="Z1" s="31"/>
    </row>
    <row r="2" spans="1:26" ht="138" customHeight="1">
      <c r="A2" s="32" t="s">
        <v>3</v>
      </c>
      <c r="B2" s="33" t="s">
        <v>31</v>
      </c>
      <c r="C2" s="50" t="s">
        <v>48</v>
      </c>
      <c r="D2" s="51" t="s">
        <v>40</v>
      </c>
      <c r="E2" s="52">
        <v>3697395</v>
      </c>
      <c r="F2" s="52">
        <v>4399900</v>
      </c>
      <c r="G2" s="37">
        <v>1196</v>
      </c>
      <c r="H2" s="38" t="s">
        <v>29</v>
      </c>
      <c r="I2" s="39" t="s">
        <v>30</v>
      </c>
      <c r="J2" s="40" t="s">
        <v>41</v>
      </c>
    </row>
    <row r="3" spans="1:26" ht="96.6" customHeight="1">
      <c r="A3" s="32" t="s">
        <v>4</v>
      </c>
      <c r="B3" s="48" t="s">
        <v>42</v>
      </c>
      <c r="C3" s="50" t="s">
        <v>49</v>
      </c>
      <c r="D3" s="53" t="s">
        <v>43</v>
      </c>
      <c r="E3" s="54">
        <v>571429</v>
      </c>
      <c r="F3" s="54">
        <v>680000</v>
      </c>
      <c r="G3" s="49">
        <v>185</v>
      </c>
      <c r="H3" s="38" t="s">
        <v>29</v>
      </c>
      <c r="I3" s="39" t="s">
        <v>30</v>
      </c>
      <c r="J3" s="40" t="s">
        <v>44</v>
      </c>
    </row>
    <row r="4" spans="1:26" ht="105" customHeight="1">
      <c r="A4" s="32" t="s">
        <v>5</v>
      </c>
      <c r="B4" s="33" t="s">
        <v>45</v>
      </c>
      <c r="C4" s="45" t="s">
        <v>50</v>
      </c>
      <c r="D4" s="46" t="s">
        <v>47</v>
      </c>
      <c r="E4" s="47">
        <v>649866</v>
      </c>
      <c r="F4" s="47">
        <v>772343</v>
      </c>
      <c r="G4" s="37">
        <v>210</v>
      </c>
      <c r="H4" s="38" t="s">
        <v>29</v>
      </c>
      <c r="I4" s="39" t="s">
        <v>30</v>
      </c>
      <c r="J4" s="40" t="s">
        <v>46</v>
      </c>
    </row>
    <row r="5" spans="1:26" ht="15" hidden="1" customHeight="1">
      <c r="A5" s="42"/>
      <c r="B5" s="43"/>
      <c r="C5" s="43"/>
      <c r="D5" s="43"/>
      <c r="E5" s="43"/>
      <c r="F5" s="43"/>
      <c r="G5" s="43"/>
      <c r="H5" s="43"/>
      <c r="I5" s="43"/>
      <c r="J5" s="43"/>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1"/>
  <sheetViews>
    <sheetView zoomScale="80" zoomScaleNormal="80" workbookViewId="0"/>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26" width="10" style="26" customWidth="1"/>
    <col min="27" max="16384" width="12.5703125" style="26"/>
  </cols>
  <sheetData>
    <row r="1" spans="1:26" ht="75.75" customHeight="1">
      <c r="A1" s="27" t="s">
        <v>1</v>
      </c>
      <c r="B1" s="28" t="s">
        <v>32</v>
      </c>
      <c r="C1" s="28" t="s">
        <v>33</v>
      </c>
      <c r="D1" s="28" t="s">
        <v>34</v>
      </c>
      <c r="E1" s="28" t="s">
        <v>35</v>
      </c>
      <c r="F1" s="29" t="s">
        <v>36</v>
      </c>
      <c r="G1" s="30" t="s">
        <v>37</v>
      </c>
      <c r="H1" s="28" t="s">
        <v>2</v>
      </c>
      <c r="I1" s="28" t="s">
        <v>38</v>
      </c>
      <c r="J1" s="28" t="s">
        <v>39</v>
      </c>
      <c r="K1" s="31"/>
      <c r="L1" s="31"/>
      <c r="M1" s="31"/>
      <c r="N1" s="31"/>
      <c r="O1" s="31"/>
      <c r="P1" s="31"/>
      <c r="Q1" s="31"/>
      <c r="R1" s="31"/>
      <c r="S1" s="31"/>
      <c r="T1" s="31"/>
      <c r="U1" s="31"/>
      <c r="V1" s="31"/>
      <c r="W1" s="31"/>
      <c r="X1" s="31"/>
      <c r="Y1" s="31"/>
      <c r="Z1" s="31"/>
    </row>
    <row r="2" spans="1:26" ht="106.9" customHeight="1">
      <c r="A2" s="28" t="s">
        <v>3</v>
      </c>
      <c r="B2" s="59" t="s">
        <v>52</v>
      </c>
      <c r="C2" s="50" t="s">
        <v>112</v>
      </c>
      <c r="D2" s="33" t="s">
        <v>53</v>
      </c>
      <c r="E2" s="60">
        <v>537731</v>
      </c>
      <c r="F2" s="60">
        <v>639900</v>
      </c>
      <c r="G2" s="61">
        <v>174</v>
      </c>
      <c r="H2" s="61" t="s">
        <v>51</v>
      </c>
      <c r="I2" s="33" t="s">
        <v>30</v>
      </c>
      <c r="J2" s="62" t="s">
        <v>54</v>
      </c>
    </row>
    <row r="3" spans="1:26" ht="108.6" customHeight="1">
      <c r="A3" s="28" t="s">
        <v>4</v>
      </c>
      <c r="B3" s="59" t="s">
        <v>55</v>
      </c>
      <c r="C3" s="63" t="s">
        <v>56</v>
      </c>
      <c r="D3" s="64" t="s">
        <v>57</v>
      </c>
      <c r="E3" s="60">
        <v>546134</v>
      </c>
      <c r="F3" s="60">
        <v>649900</v>
      </c>
      <c r="G3" s="61">
        <v>177</v>
      </c>
      <c r="H3" s="65" t="s">
        <v>51</v>
      </c>
      <c r="I3" s="33" t="s">
        <v>30</v>
      </c>
      <c r="J3" s="66" t="s">
        <v>58</v>
      </c>
    </row>
    <row r="4" spans="1:26" ht="119.45" customHeight="1">
      <c r="A4" s="28" t="s">
        <v>5</v>
      </c>
      <c r="B4" s="59" t="s">
        <v>59</v>
      </c>
      <c r="C4" s="67" t="s">
        <v>60</v>
      </c>
      <c r="D4" s="66" t="s">
        <v>61</v>
      </c>
      <c r="E4" s="68">
        <v>1789815</v>
      </c>
      <c r="F4" s="60">
        <v>2129930</v>
      </c>
      <c r="G4" s="69">
        <v>579</v>
      </c>
      <c r="H4" s="65" t="s">
        <v>51</v>
      </c>
      <c r="I4" s="33" t="s">
        <v>30</v>
      </c>
      <c r="J4" s="66" t="s">
        <v>62</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44"/>
      <c r="E17" s="44"/>
      <c r="F17" s="25"/>
      <c r="G17" s="25"/>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1"/>
  <sheetViews>
    <sheetView zoomScale="80" zoomScaleNormal="80" workbookViewId="0">
      <selection activeCell="D3" sqref="D3"/>
    </sheetView>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26" width="10" style="26" customWidth="1"/>
    <col min="27" max="16384" width="12.5703125" style="26"/>
  </cols>
  <sheetData>
    <row r="1" spans="1:26" ht="75.75" customHeight="1">
      <c r="A1" s="27" t="s">
        <v>1</v>
      </c>
      <c r="B1" s="71" t="s">
        <v>32</v>
      </c>
      <c r="C1" s="71" t="s">
        <v>33</v>
      </c>
      <c r="D1" s="71" t="s">
        <v>34</v>
      </c>
      <c r="E1" s="71" t="s">
        <v>35</v>
      </c>
      <c r="F1" s="72" t="s">
        <v>36</v>
      </c>
      <c r="G1" s="73" t="s">
        <v>37</v>
      </c>
      <c r="H1" s="71" t="s">
        <v>2</v>
      </c>
      <c r="I1" s="81" t="s">
        <v>38</v>
      </c>
      <c r="J1" s="83" t="s">
        <v>39</v>
      </c>
      <c r="K1" s="31"/>
      <c r="L1" s="31"/>
      <c r="M1" s="31"/>
      <c r="N1" s="31"/>
      <c r="O1" s="31"/>
      <c r="P1" s="31"/>
      <c r="Q1" s="31"/>
      <c r="R1" s="31"/>
      <c r="S1" s="31"/>
      <c r="T1" s="31"/>
      <c r="U1" s="31"/>
      <c r="V1" s="31"/>
      <c r="W1" s="31"/>
      <c r="X1" s="31"/>
      <c r="Y1" s="31"/>
      <c r="Z1" s="31"/>
    </row>
    <row r="2" spans="1:26" ht="117" customHeight="1">
      <c r="A2" s="32" t="s">
        <v>3</v>
      </c>
      <c r="B2" s="33" t="s">
        <v>63</v>
      </c>
      <c r="C2" s="34" t="s">
        <v>64</v>
      </c>
      <c r="D2" s="35" t="s">
        <v>66</v>
      </c>
      <c r="E2" s="74">
        <v>487311</v>
      </c>
      <c r="F2" s="60">
        <v>579900</v>
      </c>
      <c r="G2" s="61">
        <v>158</v>
      </c>
      <c r="H2" s="65" t="s">
        <v>51</v>
      </c>
      <c r="I2" s="82" t="s">
        <v>65</v>
      </c>
      <c r="J2" s="84" t="s">
        <v>67</v>
      </c>
    </row>
    <row r="3" spans="1:26" ht="139.15" customHeight="1">
      <c r="A3" s="32" t="s">
        <v>4</v>
      </c>
      <c r="B3" s="75" t="s">
        <v>68</v>
      </c>
      <c r="C3" s="50" t="s">
        <v>71</v>
      </c>
      <c r="D3" s="76" t="s">
        <v>70</v>
      </c>
      <c r="E3" s="77">
        <v>209160</v>
      </c>
      <c r="F3" s="86">
        <v>249900</v>
      </c>
      <c r="G3" s="69">
        <v>68</v>
      </c>
      <c r="H3" s="65" t="s">
        <v>51</v>
      </c>
      <c r="I3" s="82" t="s">
        <v>65</v>
      </c>
      <c r="J3" s="78" t="s">
        <v>69</v>
      </c>
    </row>
    <row r="4" spans="1:26" ht="114" customHeight="1">
      <c r="A4" s="79" t="s">
        <v>5</v>
      </c>
      <c r="B4" s="87" t="s">
        <v>73</v>
      </c>
      <c r="C4" s="80" t="s">
        <v>74</v>
      </c>
      <c r="D4" s="154" t="s">
        <v>76</v>
      </c>
      <c r="E4" s="155">
        <v>419328</v>
      </c>
      <c r="F4" s="155">
        <v>499000</v>
      </c>
      <c r="G4" s="155">
        <v>136</v>
      </c>
      <c r="H4" s="65" t="s">
        <v>51</v>
      </c>
      <c r="I4" s="82" t="s">
        <v>65</v>
      </c>
      <c r="J4" s="85" t="s">
        <v>75</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44"/>
      <c r="E17" s="44"/>
      <c r="F17" s="25"/>
      <c r="G17" s="25"/>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2"/>
  <sheetViews>
    <sheetView zoomScale="80" zoomScaleNormal="80" workbookViewId="0"/>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75.75" customHeight="1">
      <c r="A1" s="2" t="s">
        <v>1</v>
      </c>
      <c r="B1" s="6" t="s">
        <v>6</v>
      </c>
      <c r="C1" s="6" t="s">
        <v>7</v>
      </c>
      <c r="D1" s="6" t="s">
        <v>8</v>
      </c>
      <c r="E1" s="6" t="s">
        <v>9</v>
      </c>
      <c r="F1" s="7" t="s">
        <v>10</v>
      </c>
      <c r="G1" s="8" t="s">
        <v>11</v>
      </c>
      <c r="H1" s="6" t="s">
        <v>2</v>
      </c>
      <c r="I1" s="6" t="s">
        <v>12</v>
      </c>
      <c r="J1" s="6" t="s">
        <v>13</v>
      </c>
      <c r="K1" s="3"/>
      <c r="L1" s="3"/>
      <c r="M1" s="3"/>
      <c r="N1" s="3"/>
      <c r="O1" s="3"/>
      <c r="P1" s="3"/>
      <c r="Q1" s="3"/>
      <c r="R1" s="3"/>
      <c r="S1" s="3"/>
      <c r="T1" s="3"/>
      <c r="U1" s="3"/>
      <c r="V1" s="3"/>
      <c r="W1" s="3"/>
      <c r="X1" s="3"/>
      <c r="Y1" s="3"/>
      <c r="Z1" s="3"/>
    </row>
    <row r="2" spans="1:26" ht="122.45" customHeight="1">
      <c r="A2" s="9" t="s">
        <v>3</v>
      </c>
      <c r="B2" s="55" t="s">
        <v>42</v>
      </c>
      <c r="C2" s="34" t="s">
        <v>77</v>
      </c>
      <c r="D2" s="58" t="s">
        <v>78</v>
      </c>
      <c r="E2" s="10">
        <v>222689</v>
      </c>
      <c r="F2" s="11">
        <v>265000</v>
      </c>
      <c r="G2" s="88">
        <v>72</v>
      </c>
      <c r="H2" s="56" t="s">
        <v>51</v>
      </c>
      <c r="I2" s="55" t="s">
        <v>30</v>
      </c>
      <c r="J2" s="58" t="s">
        <v>79</v>
      </c>
    </row>
    <row r="3" spans="1:26" ht="115.15" customHeight="1">
      <c r="A3" s="9" t="s">
        <v>4</v>
      </c>
      <c r="B3" s="55" t="s">
        <v>80</v>
      </c>
      <c r="C3" s="57" t="s">
        <v>82</v>
      </c>
      <c r="D3" s="58" t="s">
        <v>81</v>
      </c>
      <c r="E3" s="10">
        <v>211345</v>
      </c>
      <c r="F3" s="11">
        <v>251553</v>
      </c>
      <c r="G3" s="88">
        <v>68.989999999999995</v>
      </c>
      <c r="H3" s="56" t="s">
        <v>51</v>
      </c>
      <c r="I3" s="55" t="s">
        <v>30</v>
      </c>
      <c r="J3" s="58" t="s">
        <v>83</v>
      </c>
    </row>
    <row r="4" spans="1:26" ht="124.9" customHeight="1">
      <c r="A4" s="9" t="s">
        <v>5</v>
      </c>
      <c r="B4" s="55" t="s">
        <v>73</v>
      </c>
      <c r="C4" s="89" t="s">
        <v>84</v>
      </c>
      <c r="D4" s="55" t="s">
        <v>85</v>
      </c>
      <c r="E4" s="11">
        <v>344454</v>
      </c>
      <c r="F4" s="11">
        <v>409900</v>
      </c>
      <c r="G4" s="88">
        <v>112</v>
      </c>
      <c r="H4" s="56" t="s">
        <v>51</v>
      </c>
      <c r="I4" s="55" t="s">
        <v>30</v>
      </c>
      <c r="J4" s="55" t="s">
        <v>86</v>
      </c>
    </row>
    <row r="5" spans="1:26" ht="17.45" hidden="1" customHeight="1">
      <c r="A5" s="4"/>
      <c r="B5" s="12"/>
      <c r="C5" s="12"/>
      <c r="D5" s="12"/>
      <c r="E5" s="12"/>
      <c r="F5" s="12"/>
      <c r="G5" s="12"/>
      <c r="H5" s="12"/>
      <c r="I5" s="12"/>
      <c r="J5" s="12"/>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5"/>
      <c r="E18" s="5"/>
      <c r="F18" s="1"/>
      <c r="G18" s="1"/>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1"/>
  <sheetViews>
    <sheetView zoomScale="80" zoomScaleNormal="80" workbookViewId="0"/>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26" width="10" style="26" customWidth="1"/>
    <col min="27" max="16384" width="12.5703125" style="26"/>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127.9" customHeight="1">
      <c r="A2" s="90" t="s">
        <v>3</v>
      </c>
      <c r="B2" s="33" t="s">
        <v>68</v>
      </c>
      <c r="C2" s="34" t="s">
        <v>93</v>
      </c>
      <c r="D2" s="41" t="s">
        <v>95</v>
      </c>
      <c r="E2" s="36">
        <v>243697</v>
      </c>
      <c r="F2" s="36">
        <v>290000</v>
      </c>
      <c r="G2" s="61">
        <v>79</v>
      </c>
      <c r="H2" s="65" t="s">
        <v>51</v>
      </c>
      <c r="I2" s="33" t="s">
        <v>30</v>
      </c>
      <c r="J2" s="35" t="s">
        <v>94</v>
      </c>
    </row>
    <row r="3" spans="1:26" ht="121.9" customHeight="1">
      <c r="A3" s="90" t="s">
        <v>4</v>
      </c>
      <c r="B3" s="41" t="s">
        <v>42</v>
      </c>
      <c r="C3" s="34" t="s">
        <v>90</v>
      </c>
      <c r="D3" s="35" t="s">
        <v>91</v>
      </c>
      <c r="E3" s="91">
        <v>327731</v>
      </c>
      <c r="F3" s="36">
        <v>389999</v>
      </c>
      <c r="G3" s="61">
        <v>106</v>
      </c>
      <c r="H3" s="65" t="s">
        <v>51</v>
      </c>
      <c r="I3" s="33" t="s">
        <v>30</v>
      </c>
      <c r="J3" s="35" t="s">
        <v>92</v>
      </c>
    </row>
    <row r="4" spans="1:26" ht="114" customHeight="1">
      <c r="A4" s="90" t="s">
        <v>5</v>
      </c>
      <c r="B4" s="33" t="s">
        <v>42</v>
      </c>
      <c r="C4" s="34" t="s">
        <v>87</v>
      </c>
      <c r="D4" s="92" t="s">
        <v>88</v>
      </c>
      <c r="E4" s="91">
        <v>1222000</v>
      </c>
      <c r="F4" s="36">
        <v>1454280</v>
      </c>
      <c r="G4" s="61">
        <v>395</v>
      </c>
      <c r="H4" s="65" t="s">
        <v>51</v>
      </c>
      <c r="I4" s="33" t="s">
        <v>30</v>
      </c>
      <c r="J4" s="35" t="s">
        <v>89</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44"/>
      <c r="E17" s="44"/>
      <c r="F17" s="25"/>
      <c r="G17" s="25"/>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2"/>
  <sheetViews>
    <sheetView zoomScale="80" zoomScaleNormal="80" workbookViewId="0"/>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126" t="s">
        <v>37</v>
      </c>
      <c r="H1" s="71" t="s">
        <v>2</v>
      </c>
      <c r="I1" s="71" t="s">
        <v>38</v>
      </c>
      <c r="J1" s="71" t="s">
        <v>39</v>
      </c>
      <c r="K1" s="31"/>
      <c r="L1" s="31"/>
      <c r="M1" s="31"/>
      <c r="N1" s="31"/>
      <c r="O1" s="31"/>
      <c r="P1" s="31"/>
      <c r="Q1" s="31"/>
      <c r="R1" s="31"/>
      <c r="S1" s="31"/>
      <c r="T1" s="31"/>
      <c r="U1" s="31"/>
      <c r="V1" s="31"/>
      <c r="W1" s="31"/>
      <c r="X1" s="31"/>
      <c r="Y1" s="31"/>
      <c r="Z1" s="31"/>
    </row>
    <row r="2" spans="1:26" ht="97.15" customHeight="1">
      <c r="A2" s="90" t="s">
        <v>3</v>
      </c>
      <c r="B2" s="13" t="s">
        <v>303</v>
      </c>
      <c r="C2" s="133" t="s">
        <v>304</v>
      </c>
      <c r="D2" s="13" t="s">
        <v>305</v>
      </c>
      <c r="E2" s="14">
        <v>146000</v>
      </c>
      <c r="F2" s="14">
        <v>93415</v>
      </c>
      <c r="G2" s="129">
        <v>23.35</v>
      </c>
      <c r="H2" s="65" t="s">
        <v>51</v>
      </c>
      <c r="I2" s="33" t="s">
        <v>30</v>
      </c>
      <c r="J2" s="13" t="s">
        <v>306</v>
      </c>
    </row>
    <row r="3" spans="1:26" ht="101.45" customHeight="1">
      <c r="A3" s="90" t="s">
        <v>4</v>
      </c>
      <c r="B3" s="41" t="s">
        <v>203</v>
      </c>
      <c r="C3" s="34" t="s">
        <v>204</v>
      </c>
      <c r="D3" s="35" t="s">
        <v>205</v>
      </c>
      <c r="E3" s="91">
        <v>619300</v>
      </c>
      <c r="F3" s="36">
        <v>737574</v>
      </c>
      <c r="G3" s="61">
        <v>200</v>
      </c>
      <c r="H3" s="65" t="s">
        <v>51</v>
      </c>
      <c r="I3" s="33" t="s">
        <v>30</v>
      </c>
      <c r="J3" s="35" t="s">
        <v>206</v>
      </c>
    </row>
    <row r="4" spans="1:26" ht="114" customHeight="1">
      <c r="A4" s="90" t="s">
        <v>5</v>
      </c>
      <c r="B4" s="13" t="s">
        <v>307</v>
      </c>
      <c r="C4" s="133" t="s">
        <v>308</v>
      </c>
      <c r="D4" s="13" t="s">
        <v>309</v>
      </c>
      <c r="E4" s="14">
        <v>147421.20000000001</v>
      </c>
      <c r="F4" s="14">
        <v>175431.22</v>
      </c>
      <c r="G4" s="129">
        <v>40</v>
      </c>
      <c r="H4" s="65" t="s">
        <v>51</v>
      </c>
      <c r="I4" s="33" t="s">
        <v>30</v>
      </c>
      <c r="J4" s="13" t="s">
        <v>310</v>
      </c>
    </row>
    <row r="5" spans="1:26" ht="15" hidden="1" customHeight="1">
      <c r="A5" s="42"/>
      <c r="B5" s="70"/>
      <c r="C5" s="70"/>
      <c r="D5" s="70"/>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hyperlinks>
    <hyperlink ref="C2" r:id="rId1" xr:uid="{C5DA5F53-1126-4DB8-BA58-B999AA9C0124}"/>
    <hyperlink ref="C4" r:id="rId2" xr:uid="{E587BC1A-5600-45CD-A23C-C0DF7BBAFD04}"/>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2"/>
  <sheetViews>
    <sheetView zoomScale="80" zoomScaleNormal="80" workbookViewId="0">
      <selection activeCell="A3" sqref="A3"/>
    </sheetView>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26" width="10" style="26" customWidth="1"/>
    <col min="27" max="16384" width="12.5703125" style="26"/>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94.9" customHeight="1">
      <c r="A2" s="90" t="s">
        <v>3</v>
      </c>
      <c r="B2" s="33" t="s">
        <v>68</v>
      </c>
      <c r="C2" s="34" t="s">
        <v>98</v>
      </c>
      <c r="D2" s="93" t="s">
        <v>97</v>
      </c>
      <c r="E2" s="94">
        <v>31092</v>
      </c>
      <c r="F2" s="36">
        <v>36990</v>
      </c>
      <c r="G2" s="61">
        <v>10</v>
      </c>
      <c r="H2" s="65" t="s">
        <v>51</v>
      </c>
      <c r="I2" s="33" t="s">
        <v>30</v>
      </c>
      <c r="J2" s="95" t="s">
        <v>96</v>
      </c>
    </row>
    <row r="3" spans="1:26" ht="88.9" customHeight="1">
      <c r="A3" s="90" t="s">
        <v>4</v>
      </c>
      <c r="B3" s="75" t="s">
        <v>42</v>
      </c>
      <c r="C3" s="50" t="s">
        <v>99</v>
      </c>
      <c r="D3" s="242" t="s">
        <v>100</v>
      </c>
      <c r="E3" s="243">
        <v>218403</v>
      </c>
      <c r="F3" s="52">
        <v>259900</v>
      </c>
      <c r="G3" s="61">
        <v>71</v>
      </c>
      <c r="H3" s="65" t="s">
        <v>51</v>
      </c>
      <c r="I3" s="33" t="s">
        <v>30</v>
      </c>
      <c r="J3" s="66" t="s">
        <v>101</v>
      </c>
    </row>
    <row r="4" spans="1:26" ht="95.45" customHeight="1">
      <c r="A4" s="90" t="s">
        <v>5</v>
      </c>
      <c r="B4" s="248" t="s">
        <v>73</v>
      </c>
      <c r="C4" s="244" t="s">
        <v>102</v>
      </c>
      <c r="D4" s="248" t="s">
        <v>103</v>
      </c>
      <c r="E4" s="250">
        <v>67185</v>
      </c>
      <c r="F4" s="54">
        <v>79900</v>
      </c>
      <c r="G4" s="240">
        <v>22</v>
      </c>
      <c r="H4" s="65" t="s">
        <v>51</v>
      </c>
      <c r="I4" s="33" t="s">
        <v>30</v>
      </c>
      <c r="J4" s="98" t="s">
        <v>104</v>
      </c>
    </row>
    <row r="5" spans="1:26" ht="15" hidden="1" customHeight="1">
      <c r="A5" s="99"/>
      <c r="B5" s="249"/>
      <c r="C5" s="154"/>
      <c r="D5" s="249"/>
      <c r="E5" s="249"/>
      <c r="F5" s="245"/>
      <c r="G5" s="241"/>
      <c r="H5" s="43"/>
      <c r="I5" s="43"/>
      <c r="J5" s="43"/>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mergeCells count="3">
    <mergeCell ref="B4:B5"/>
    <mergeCell ref="D4:D5"/>
    <mergeCell ref="E4:E5"/>
  </mergeCells>
  <hyperlinks>
    <hyperlink ref="C4" r:id="rId1" display="https://www.alkosto.com/teclado-hp-inalambrico-230-negro/p/195908430070" xr:uid="{F2D86A9F-790D-4052-A87C-0D4B2831C10E}"/>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2"/>
  <sheetViews>
    <sheetView zoomScale="80" zoomScaleNormal="80" workbookViewId="0"/>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26" width="10" style="26" customWidth="1"/>
    <col min="27" max="16384" width="12.5703125" style="26"/>
  </cols>
  <sheetData>
    <row r="1" spans="1:26" ht="75.75" customHeight="1">
      <c r="A1" s="27" t="s">
        <v>1</v>
      </c>
      <c r="B1" s="71" t="s">
        <v>32</v>
      </c>
      <c r="C1" s="71" t="s">
        <v>33</v>
      </c>
      <c r="D1" s="71" t="s">
        <v>34</v>
      </c>
      <c r="E1" s="71" t="s">
        <v>35</v>
      </c>
      <c r="F1" s="72" t="s">
        <v>36</v>
      </c>
      <c r="G1" s="73" t="s">
        <v>108</v>
      </c>
      <c r="H1" s="71" t="s">
        <v>2</v>
      </c>
      <c r="I1" s="71" t="s">
        <v>38</v>
      </c>
      <c r="J1" s="71" t="s">
        <v>39</v>
      </c>
      <c r="K1" s="31"/>
      <c r="L1" s="31"/>
      <c r="M1" s="31"/>
      <c r="N1" s="31"/>
      <c r="O1" s="31"/>
      <c r="P1" s="31"/>
      <c r="Q1" s="31"/>
      <c r="R1" s="31"/>
      <c r="S1" s="31"/>
      <c r="T1" s="31"/>
      <c r="U1" s="31"/>
      <c r="V1" s="31"/>
      <c r="W1" s="31"/>
      <c r="X1" s="31"/>
      <c r="Y1" s="31"/>
      <c r="Z1" s="31"/>
    </row>
    <row r="2" spans="1:26" ht="93" customHeight="1">
      <c r="A2" s="90" t="s">
        <v>3</v>
      </c>
      <c r="B2" s="33" t="s">
        <v>72</v>
      </c>
      <c r="C2" s="34" t="s">
        <v>105</v>
      </c>
      <c r="D2" s="33" t="s">
        <v>106</v>
      </c>
      <c r="E2" s="91">
        <v>24286</v>
      </c>
      <c r="F2" s="36">
        <v>28900</v>
      </c>
      <c r="G2" s="61">
        <v>8</v>
      </c>
      <c r="H2" s="100" t="s">
        <v>51</v>
      </c>
      <c r="I2" s="101" t="s">
        <v>30</v>
      </c>
      <c r="J2" s="102" t="s">
        <v>107</v>
      </c>
    </row>
    <row r="3" spans="1:26" ht="125.45" customHeight="1">
      <c r="A3" s="90" t="s">
        <v>4</v>
      </c>
      <c r="B3" s="41" t="s">
        <v>42</v>
      </c>
      <c r="C3" s="34" t="s">
        <v>109</v>
      </c>
      <c r="D3" s="33" t="s">
        <v>110</v>
      </c>
      <c r="E3" s="36">
        <v>33291</v>
      </c>
      <c r="F3" s="36">
        <v>39618</v>
      </c>
      <c r="G3" s="61">
        <v>11</v>
      </c>
      <c r="H3" s="100" t="s">
        <v>51</v>
      </c>
      <c r="I3" s="101" t="s">
        <v>30</v>
      </c>
      <c r="J3" s="103" t="s">
        <v>111</v>
      </c>
      <c r="K3" s="153"/>
    </row>
    <row r="4" spans="1:26" ht="103.9" customHeight="1">
      <c r="A4" s="90" t="s">
        <v>5</v>
      </c>
      <c r="B4" s="33" t="s">
        <v>31</v>
      </c>
      <c r="C4" s="34" t="s">
        <v>113</v>
      </c>
      <c r="D4" s="33" t="s">
        <v>114</v>
      </c>
      <c r="E4" s="91">
        <v>60420</v>
      </c>
      <c r="F4" s="36">
        <v>71900</v>
      </c>
      <c r="G4" s="61">
        <v>20</v>
      </c>
      <c r="H4" s="100" t="s">
        <v>51</v>
      </c>
      <c r="I4" s="101" t="s">
        <v>65</v>
      </c>
      <c r="J4" s="33" t="s">
        <v>115</v>
      </c>
    </row>
    <row r="5" spans="1:26" ht="15" hidden="1" customHeight="1">
      <c r="A5" s="42"/>
      <c r="B5" s="70"/>
      <c r="C5" s="70"/>
      <c r="D5" s="70"/>
      <c r="E5" s="70"/>
      <c r="F5" s="70"/>
      <c r="G5" s="70"/>
      <c r="H5" s="70"/>
      <c r="I5" s="25" t="s">
        <v>14</v>
      </c>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2"/>
  <sheetViews>
    <sheetView zoomScale="80" zoomScaleNormal="80" workbookViewId="0">
      <selection activeCell="E3" sqref="E3:F3"/>
    </sheetView>
  </sheetViews>
  <sheetFormatPr baseColWidth="10" defaultColWidth="12.5703125" defaultRowHeight="15" customHeight="1"/>
  <cols>
    <col min="1" max="3" width="19.140625" style="26" customWidth="1"/>
    <col min="4" max="4" width="21.85546875" style="26" customWidth="1"/>
    <col min="5" max="6" width="17" style="26" customWidth="1"/>
    <col min="7" max="7" width="18" style="26" customWidth="1"/>
    <col min="8" max="8" width="17" style="26" customWidth="1"/>
    <col min="9" max="10" width="19.140625" style="26" customWidth="1"/>
    <col min="11" max="11" width="39.28515625" style="26" bestFit="1" customWidth="1"/>
    <col min="12" max="26" width="10" style="26" customWidth="1"/>
    <col min="27" max="16384" width="12.5703125" style="26"/>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95.45" customHeight="1">
      <c r="A2" s="90" t="s">
        <v>3</v>
      </c>
      <c r="B2" s="231" t="s">
        <v>31</v>
      </c>
      <c r="C2" s="238" t="s">
        <v>525</v>
      </c>
      <c r="D2" s="232" t="s">
        <v>331</v>
      </c>
      <c r="E2" s="233">
        <v>1680663.87</v>
      </c>
      <c r="F2" s="233">
        <v>1999990</v>
      </c>
      <c r="G2" s="234" t="s">
        <v>526</v>
      </c>
      <c r="H2" s="158">
        <v>3685.53</v>
      </c>
      <c r="I2" s="33" t="s">
        <v>30</v>
      </c>
      <c r="J2" s="235" t="s">
        <v>527</v>
      </c>
    </row>
    <row r="3" spans="1:26" ht="86.45" customHeight="1">
      <c r="A3" s="90" t="s">
        <v>4</v>
      </c>
      <c r="B3" s="231" t="s">
        <v>332</v>
      </c>
      <c r="C3" s="157" t="s">
        <v>528</v>
      </c>
      <c r="D3" s="232" t="s">
        <v>331</v>
      </c>
      <c r="E3" s="236">
        <v>1663781.51</v>
      </c>
      <c r="F3" s="233">
        <v>1979900</v>
      </c>
      <c r="G3" s="234" t="s">
        <v>529</v>
      </c>
      <c r="H3" s="158">
        <v>3685.53</v>
      </c>
      <c r="I3" s="33" t="s">
        <v>30</v>
      </c>
      <c r="J3" s="237" t="s">
        <v>530</v>
      </c>
    </row>
    <row r="4" spans="1:26" ht="82.9" customHeight="1">
      <c r="A4" s="90" t="s">
        <v>5</v>
      </c>
      <c r="B4" s="33" t="s">
        <v>68</v>
      </c>
      <c r="C4" s="34" t="s">
        <v>524</v>
      </c>
      <c r="D4" s="232" t="s">
        <v>531</v>
      </c>
      <c r="E4" s="91">
        <v>2561345</v>
      </c>
      <c r="F4" s="91">
        <v>3048000</v>
      </c>
      <c r="G4" s="61">
        <v>828</v>
      </c>
      <c r="H4" s="65" t="s">
        <v>51</v>
      </c>
      <c r="I4" s="33" t="s">
        <v>30</v>
      </c>
      <c r="J4" s="106" t="s">
        <v>116</v>
      </c>
    </row>
    <row r="5" spans="1:26" ht="15" hidden="1" customHeight="1">
      <c r="A5" s="42"/>
      <c r="B5" s="70"/>
      <c r="C5" s="70"/>
      <c r="D5" s="70"/>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hyperlinks>
    <hyperlink ref="C2" r:id="rId1" display="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xr:uid="{CFB3BDD3-614D-4B37-86AB-FF321EFD8A08}"/>
    <hyperlink ref="C3" r:id="rId2" xr:uid="{0386B269-152A-4CB8-B52A-0F6593998F87}"/>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2"/>
  <sheetViews>
    <sheetView zoomScale="80" zoomScaleNormal="80" workbookViewId="0"/>
  </sheetViews>
  <sheetFormatPr baseColWidth="10" defaultColWidth="12.5703125" defaultRowHeight="15" customHeight="1"/>
  <cols>
    <col min="1" max="1" width="15.85546875" style="107" bestFit="1" customWidth="1"/>
    <col min="2" max="2" width="18.7109375" style="107" bestFit="1" customWidth="1"/>
    <col min="3" max="3" width="35" style="107" bestFit="1" customWidth="1"/>
    <col min="4" max="4" width="21.5703125" style="107" bestFit="1" customWidth="1"/>
    <col min="5" max="5" width="15.85546875" style="107" bestFit="1" customWidth="1"/>
    <col min="6" max="6" width="13.5703125" style="107" bestFit="1" customWidth="1"/>
    <col min="7" max="7" width="13.140625" style="107" bestFit="1" customWidth="1"/>
    <col min="8" max="8" width="14.5703125" style="107" bestFit="1" customWidth="1"/>
    <col min="9" max="9" width="19" style="107" bestFit="1" customWidth="1"/>
    <col min="10" max="10" width="21.28515625" style="107" bestFit="1"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105">
      <c r="A2" s="90" t="s">
        <v>3</v>
      </c>
      <c r="B2" s="33" t="s">
        <v>68</v>
      </c>
      <c r="C2" s="34" t="s">
        <v>123</v>
      </c>
      <c r="D2" s="105" t="s">
        <v>125</v>
      </c>
      <c r="E2" s="91">
        <v>235294</v>
      </c>
      <c r="F2" s="91">
        <v>280000</v>
      </c>
      <c r="G2" s="61">
        <v>76</v>
      </c>
      <c r="H2" s="65" t="s">
        <v>51</v>
      </c>
      <c r="I2" s="33" t="s">
        <v>30</v>
      </c>
      <c r="J2" s="106" t="s">
        <v>124</v>
      </c>
    </row>
    <row r="3" spans="1:26" ht="127.15" customHeight="1">
      <c r="A3" s="90" t="s">
        <v>4</v>
      </c>
      <c r="B3" s="33" t="s">
        <v>73</v>
      </c>
      <c r="C3" s="63" t="s">
        <v>118</v>
      </c>
      <c r="D3" s="93" t="s">
        <v>119</v>
      </c>
      <c r="E3" s="36">
        <v>419328</v>
      </c>
      <c r="F3" s="91">
        <v>499000</v>
      </c>
      <c r="G3" s="61">
        <v>136</v>
      </c>
      <c r="H3" s="65" t="s">
        <v>51</v>
      </c>
      <c r="I3" s="33" t="s">
        <v>30</v>
      </c>
      <c r="J3" s="105" t="s">
        <v>120</v>
      </c>
    </row>
    <row r="4" spans="1:26" ht="145.15" customHeight="1">
      <c r="A4" s="90" t="s">
        <v>5</v>
      </c>
      <c r="B4" s="33" t="s">
        <v>73</v>
      </c>
      <c r="C4" s="34" t="s">
        <v>117</v>
      </c>
      <c r="D4" s="35" t="s">
        <v>121</v>
      </c>
      <c r="E4" s="91">
        <v>361290</v>
      </c>
      <c r="F4" s="91">
        <v>429930</v>
      </c>
      <c r="G4" s="61">
        <v>117</v>
      </c>
      <c r="H4" s="65" t="s">
        <v>51</v>
      </c>
      <c r="I4" s="33" t="s">
        <v>30</v>
      </c>
      <c r="J4" s="93" t="s">
        <v>122</v>
      </c>
    </row>
    <row r="5" spans="1:26" ht="15" hidden="1" customHeight="1">
      <c r="A5" s="42"/>
      <c r="B5" s="70"/>
      <c r="C5" s="70"/>
      <c r="D5" s="70"/>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91"/>
  <sheetViews>
    <sheetView zoomScale="80" zoomScaleNormal="80" workbookViewId="0"/>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111.75" customHeight="1">
      <c r="A2" s="90" t="s">
        <v>3</v>
      </c>
      <c r="B2" s="108" t="s">
        <v>42</v>
      </c>
      <c r="C2" s="33" t="s">
        <v>126</v>
      </c>
      <c r="D2" s="105" t="s">
        <v>128</v>
      </c>
      <c r="E2" s="97">
        <v>169992</v>
      </c>
      <c r="F2" s="110">
        <v>201288</v>
      </c>
      <c r="G2" s="61">
        <v>50.32</v>
      </c>
      <c r="H2" s="111" t="s">
        <v>51</v>
      </c>
      <c r="I2" s="108" t="s">
        <v>30</v>
      </c>
      <c r="J2" s="105" t="s">
        <v>127</v>
      </c>
    </row>
    <row r="3" spans="1:26" ht="122.25" customHeight="1">
      <c r="A3" s="90" t="s">
        <v>4</v>
      </c>
      <c r="B3" s="108" t="s">
        <v>68</v>
      </c>
      <c r="C3" s="109" t="s">
        <v>129</v>
      </c>
      <c r="D3" s="105" t="s">
        <v>131</v>
      </c>
      <c r="E3" s="97">
        <v>84944</v>
      </c>
      <c r="F3" s="110">
        <v>101083</v>
      </c>
      <c r="G3" s="61">
        <v>25.27</v>
      </c>
      <c r="H3" s="111" t="s">
        <v>51</v>
      </c>
      <c r="I3" s="108" t="s">
        <v>30</v>
      </c>
      <c r="J3" s="105" t="s">
        <v>130</v>
      </c>
    </row>
    <row r="4" spans="1:26" ht="148.5" customHeight="1">
      <c r="A4" s="90" t="s">
        <v>5</v>
      </c>
      <c r="B4" s="108" t="s">
        <v>42</v>
      </c>
      <c r="C4" s="112" t="s">
        <v>132</v>
      </c>
      <c r="D4" s="108" t="s">
        <v>133</v>
      </c>
      <c r="E4" s="97">
        <v>75630</v>
      </c>
      <c r="F4" s="110">
        <v>90000</v>
      </c>
      <c r="G4" s="61">
        <v>22.5</v>
      </c>
      <c r="H4" s="111" t="s">
        <v>51</v>
      </c>
      <c r="I4" s="108" t="s">
        <v>30</v>
      </c>
      <c r="J4" s="105" t="s">
        <v>134</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44"/>
      <c r="E17" s="44"/>
      <c r="F17" s="25"/>
      <c r="G17" s="25"/>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1"/>
  <sheetViews>
    <sheetView zoomScale="80" zoomScaleNormal="80" workbookViewId="0"/>
  </sheetViews>
  <sheetFormatPr baseColWidth="10"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26" width="10" customWidth="1"/>
  </cols>
  <sheetData>
    <row r="1" spans="1:26" ht="75.75" customHeight="1">
      <c r="A1" s="2" t="s">
        <v>1</v>
      </c>
      <c r="B1" s="6" t="s">
        <v>15</v>
      </c>
      <c r="C1" s="6" t="s">
        <v>16</v>
      </c>
      <c r="D1" s="6" t="s">
        <v>17</v>
      </c>
      <c r="E1" s="6" t="s">
        <v>18</v>
      </c>
      <c r="F1" s="7" t="s">
        <v>19</v>
      </c>
      <c r="G1" s="8" t="s">
        <v>20</v>
      </c>
      <c r="H1" s="6" t="s">
        <v>2</v>
      </c>
      <c r="I1" s="6" t="s">
        <v>21</v>
      </c>
      <c r="J1" s="6" t="s">
        <v>22</v>
      </c>
      <c r="K1" s="3"/>
      <c r="L1" s="3"/>
      <c r="M1" s="3"/>
      <c r="N1" s="3"/>
      <c r="O1" s="3"/>
      <c r="P1" s="3"/>
      <c r="Q1" s="3"/>
      <c r="R1" s="3"/>
      <c r="S1" s="3"/>
      <c r="T1" s="3"/>
      <c r="U1" s="3"/>
      <c r="V1" s="3"/>
      <c r="W1" s="3"/>
      <c r="X1" s="3"/>
      <c r="Y1" s="3"/>
      <c r="Z1" s="3"/>
    </row>
    <row r="2" spans="1:26" ht="93" customHeight="1">
      <c r="A2" s="9" t="s">
        <v>3</v>
      </c>
      <c r="B2" s="127" t="s">
        <v>291</v>
      </c>
      <c r="C2" s="128" t="s">
        <v>292</v>
      </c>
      <c r="D2" s="13" t="s">
        <v>293</v>
      </c>
      <c r="E2" s="14">
        <v>18482.7</v>
      </c>
      <c r="F2" s="14">
        <v>21994.41</v>
      </c>
      <c r="G2" s="129">
        <v>5</v>
      </c>
      <c r="H2" s="130" t="s">
        <v>51</v>
      </c>
      <c r="I2" s="13" t="s">
        <v>30</v>
      </c>
      <c r="J2" s="13" t="s">
        <v>294</v>
      </c>
    </row>
    <row r="3" spans="1:26" ht="86.45" customHeight="1">
      <c r="A3" s="9" t="s">
        <v>4</v>
      </c>
      <c r="B3" s="13" t="s">
        <v>295</v>
      </c>
      <c r="C3" s="16" t="s">
        <v>296</v>
      </c>
      <c r="D3" s="13" t="s">
        <v>297</v>
      </c>
      <c r="E3" s="14">
        <v>176900.84</v>
      </c>
      <c r="F3" s="132">
        <v>210512</v>
      </c>
      <c r="G3" s="129">
        <v>48</v>
      </c>
      <c r="H3" s="15" t="s">
        <v>51</v>
      </c>
      <c r="I3" s="13" t="s">
        <v>30</v>
      </c>
      <c r="J3" s="131" t="s">
        <v>298</v>
      </c>
    </row>
    <row r="4" spans="1:26" ht="91.9" customHeight="1">
      <c r="A4" s="9" t="s">
        <v>5</v>
      </c>
      <c r="B4" s="13" t="s">
        <v>299</v>
      </c>
      <c r="C4" s="133" t="s">
        <v>300</v>
      </c>
      <c r="D4" s="134" t="s">
        <v>301</v>
      </c>
      <c r="E4" s="135">
        <v>0</v>
      </c>
      <c r="F4" s="135">
        <v>0</v>
      </c>
      <c r="G4" s="135">
        <v>0</v>
      </c>
      <c r="H4" s="15" t="s">
        <v>51</v>
      </c>
      <c r="I4" s="13" t="s">
        <v>30</v>
      </c>
      <c r="J4" s="131" t="s">
        <v>302</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5"/>
      <c r="E17" s="5"/>
      <c r="F17" s="1"/>
      <c r="G17" s="1"/>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hyperlinks>
    <hyperlink ref="C2" r:id="rId1" location="managed-data-services" xr:uid="{75648D68-487B-4B06-BE58-D096459973E5}"/>
    <hyperlink ref="C3" r:id="rId2" xr:uid="{D2EF787B-9E92-4192-AABD-4D2ED585B190}"/>
    <hyperlink ref="C4" r:id="rId3" xr:uid="{AFCE05CE-6E64-4572-B7AC-594605191957}"/>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1"/>
  <sheetViews>
    <sheetView zoomScale="80" zoomScaleNormal="80" workbookViewId="0"/>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111" customHeight="1">
      <c r="A2" s="90" t="s">
        <v>3</v>
      </c>
      <c r="B2" s="108" t="s">
        <v>42</v>
      </c>
      <c r="C2" s="112" t="s">
        <v>135</v>
      </c>
      <c r="D2" s="105" t="s">
        <v>136</v>
      </c>
      <c r="E2" s="97">
        <v>181092</v>
      </c>
      <c r="F2" s="110">
        <v>215500</v>
      </c>
      <c r="G2" s="110">
        <v>53.88</v>
      </c>
      <c r="H2" s="115" t="s">
        <v>51</v>
      </c>
      <c r="I2" s="108" t="s">
        <v>65</v>
      </c>
      <c r="J2" s="105" t="s">
        <v>137</v>
      </c>
    </row>
    <row r="3" spans="1:26" ht="96.75" customHeight="1">
      <c r="A3" s="90" t="s">
        <v>4</v>
      </c>
      <c r="B3" s="108" t="s">
        <v>42</v>
      </c>
      <c r="C3" s="108" t="s">
        <v>139</v>
      </c>
      <c r="D3" s="105" t="s">
        <v>138</v>
      </c>
      <c r="E3" s="97">
        <v>390756</v>
      </c>
      <c r="F3" s="110">
        <v>465000</v>
      </c>
      <c r="G3" s="110">
        <v>116.25</v>
      </c>
      <c r="H3" s="115" t="s">
        <v>51</v>
      </c>
      <c r="I3" s="108" t="s">
        <v>65</v>
      </c>
      <c r="J3" s="105" t="s">
        <v>140</v>
      </c>
    </row>
    <row r="4" spans="1:26" ht="102" customHeight="1">
      <c r="A4" s="90" t="s">
        <v>5</v>
      </c>
      <c r="B4" s="108" t="s">
        <v>52</v>
      </c>
      <c r="C4" s="112" t="s">
        <v>143</v>
      </c>
      <c r="D4" s="105" t="s">
        <v>142</v>
      </c>
      <c r="E4" s="97">
        <v>487311</v>
      </c>
      <c r="F4" s="110">
        <v>579900</v>
      </c>
      <c r="G4" s="110">
        <v>144.97999999999999</v>
      </c>
      <c r="H4" s="115" t="s">
        <v>51</v>
      </c>
      <c r="I4" s="108" t="s">
        <v>65</v>
      </c>
      <c r="J4" s="35" t="s">
        <v>141</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44"/>
      <c r="E17" s="44"/>
      <c r="F17" s="25"/>
      <c r="G17" s="25"/>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992"/>
  <sheetViews>
    <sheetView zoomScale="80" zoomScaleNormal="80" workbookViewId="0"/>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134.25" customHeight="1">
      <c r="A2" s="90" t="s">
        <v>3</v>
      </c>
      <c r="B2" s="108" t="s">
        <v>68</v>
      </c>
      <c r="C2" s="112" t="s">
        <v>144</v>
      </c>
      <c r="D2" s="105" t="s">
        <v>146</v>
      </c>
      <c r="E2" s="110">
        <v>924286</v>
      </c>
      <c r="F2" s="110">
        <v>1099900</v>
      </c>
      <c r="G2" s="61">
        <v>274.98</v>
      </c>
      <c r="H2" s="111" t="s">
        <v>51</v>
      </c>
      <c r="I2" s="108" t="s">
        <v>30</v>
      </c>
      <c r="J2" s="105" t="s">
        <v>145</v>
      </c>
    </row>
    <row r="3" spans="1:26" ht="129.75" customHeight="1">
      <c r="A3" s="90" t="s">
        <v>4</v>
      </c>
      <c r="B3" s="108" t="s">
        <v>31</v>
      </c>
      <c r="C3" s="112" t="s">
        <v>165</v>
      </c>
      <c r="D3" s="105" t="s">
        <v>149</v>
      </c>
      <c r="E3" s="97">
        <v>1260420</v>
      </c>
      <c r="F3" s="110" t="s">
        <v>147</v>
      </c>
      <c r="G3" s="61">
        <v>374.98</v>
      </c>
      <c r="H3" s="111" t="s">
        <v>51</v>
      </c>
      <c r="I3" s="108" t="s">
        <v>30</v>
      </c>
      <c r="J3" s="105" t="s">
        <v>148</v>
      </c>
    </row>
    <row r="4" spans="1:26" ht="118.5" customHeight="1">
      <c r="A4" s="90" t="s">
        <v>5</v>
      </c>
      <c r="B4" s="108" t="s">
        <v>63</v>
      </c>
      <c r="C4" s="112" t="s">
        <v>150</v>
      </c>
      <c r="D4" s="105" t="s">
        <v>152</v>
      </c>
      <c r="E4" s="110">
        <v>94197</v>
      </c>
      <c r="F4" s="110">
        <v>112091</v>
      </c>
      <c r="G4" s="61">
        <v>30</v>
      </c>
      <c r="H4" s="111" t="s">
        <v>51</v>
      </c>
      <c r="I4" s="108" t="s">
        <v>30</v>
      </c>
      <c r="J4" s="105" t="s">
        <v>151</v>
      </c>
    </row>
    <row r="5" spans="1:26" ht="15" hidden="1" customHeight="1">
      <c r="A5" s="42"/>
      <c r="B5" s="70"/>
      <c r="C5" s="70"/>
      <c r="D5" s="70"/>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91"/>
  <sheetViews>
    <sheetView zoomScale="80" zoomScaleNormal="80" workbookViewId="0"/>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96.6" customHeight="1">
      <c r="A2" s="90" t="s">
        <v>3</v>
      </c>
      <c r="B2" s="108" t="s">
        <v>42</v>
      </c>
      <c r="C2" s="109" t="s">
        <v>153</v>
      </c>
      <c r="D2" s="105" t="s">
        <v>154</v>
      </c>
      <c r="E2" s="110">
        <v>1203277</v>
      </c>
      <c r="F2" s="110">
        <v>1432900</v>
      </c>
      <c r="G2" s="61">
        <v>389</v>
      </c>
      <c r="H2" s="111" t="s">
        <v>51</v>
      </c>
      <c r="I2" s="108" t="s">
        <v>30</v>
      </c>
      <c r="J2" s="105" t="s">
        <v>155</v>
      </c>
    </row>
    <row r="3" spans="1:26" ht="92.45" customHeight="1">
      <c r="A3" s="90" t="s">
        <v>4</v>
      </c>
      <c r="B3" s="108" t="s">
        <v>42</v>
      </c>
      <c r="C3" s="112" t="s">
        <v>156</v>
      </c>
      <c r="D3" s="105" t="s">
        <v>157</v>
      </c>
      <c r="E3" s="110">
        <v>760856</v>
      </c>
      <c r="F3" s="110">
        <v>904816</v>
      </c>
      <c r="G3" s="61">
        <v>246</v>
      </c>
      <c r="H3" s="111" t="s">
        <v>51</v>
      </c>
      <c r="I3" s="108" t="s">
        <v>30</v>
      </c>
      <c r="J3" s="113" t="s">
        <v>158</v>
      </c>
    </row>
    <row r="4" spans="1:26" ht="108" customHeight="1">
      <c r="A4" s="90" t="s">
        <v>5</v>
      </c>
      <c r="B4" s="108" t="s">
        <v>159</v>
      </c>
      <c r="C4" s="114" t="s">
        <v>160</v>
      </c>
      <c r="D4" s="105" t="s">
        <v>162</v>
      </c>
      <c r="E4" s="110">
        <v>504202</v>
      </c>
      <c r="F4" s="110">
        <v>600000</v>
      </c>
      <c r="G4" s="61">
        <v>163</v>
      </c>
      <c r="H4" s="111" t="s">
        <v>51</v>
      </c>
      <c r="I4" s="108" t="s">
        <v>30</v>
      </c>
      <c r="J4" s="105" t="s">
        <v>161</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c r="D17" s="44"/>
      <c r="E17" s="44"/>
      <c r="F17" s="25"/>
      <c r="G17" s="25"/>
    </row>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hyperlinks>
    <hyperlink ref="C2" r:id="rId1" location="polycard_client=recommendations_vpp-v2p-pom&amp;reco_backend=recomm-platform_v2p-model&amp;reco_model=rk_ent_v3_retsys_org&amp;reco_client=vpp-v2p-pom&amp;reco_item_pos=0&amp;reco_backend_type=low_level&amp;reco_id=45ac75fe-2fa5-42df-a5a0-b245bffa5d05&amp;wid=MCO1557981715&amp;sid=recos" display="https://www.mercadolibre.com.co/procesador-gamer-intel-core-i5-10600kf-bx8070110600kf-de-6-nucleos-y-48ghz-de-frecuencia-con-grafica-integrada/p/MCO18096090#polycard_client=recommendations_vpp-v2p-pom&amp;reco_backend=recomm-platform_v2p-model&amp;reco_model=rk_ent_v3_retsys_org&amp;reco_client=vpp-v2p-pom&amp;reco_item_pos=0&amp;reco_backend_type=low_level&amp;reco_id=45ac75fe-2fa5-42df-a5a0-b245bffa5d05&amp;wid=MCO1557981715&amp;sid=recos" xr:uid="{6E83AE8E-05EC-402E-987B-26F3CA38D4BA}"/>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92"/>
  <sheetViews>
    <sheetView zoomScale="80" zoomScaleNormal="80" workbookViewId="0"/>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100.15" customHeight="1">
      <c r="A2" s="90" t="s">
        <v>3</v>
      </c>
      <c r="B2" s="41" t="s">
        <v>31</v>
      </c>
      <c r="C2" s="34" t="s">
        <v>163</v>
      </c>
      <c r="D2" s="96" t="s">
        <v>166</v>
      </c>
      <c r="E2" s="97">
        <v>57143</v>
      </c>
      <c r="F2" s="110">
        <v>68000</v>
      </c>
      <c r="G2" s="61">
        <v>18</v>
      </c>
      <c r="H2" s="111" t="s">
        <v>51</v>
      </c>
      <c r="I2" s="108" t="s">
        <v>30</v>
      </c>
      <c r="J2" s="66" t="s">
        <v>164</v>
      </c>
    </row>
    <row r="3" spans="1:26" ht="120.6" customHeight="1">
      <c r="A3" s="90" t="s">
        <v>4</v>
      </c>
      <c r="B3" s="108" t="s">
        <v>63</v>
      </c>
      <c r="C3" s="112" t="s">
        <v>167</v>
      </c>
      <c r="D3" s="105" t="s">
        <v>168</v>
      </c>
      <c r="E3" s="97">
        <v>125966</v>
      </c>
      <c r="F3" s="110">
        <v>149900</v>
      </c>
      <c r="G3" s="61">
        <v>41</v>
      </c>
      <c r="H3" s="111" t="s">
        <v>51</v>
      </c>
      <c r="I3" s="108" t="s">
        <v>30</v>
      </c>
      <c r="J3" s="98" t="s">
        <v>169</v>
      </c>
    </row>
    <row r="4" spans="1:26" ht="108.6" customHeight="1">
      <c r="A4" s="90" t="s">
        <v>5</v>
      </c>
      <c r="B4" s="33" t="s">
        <v>68</v>
      </c>
      <c r="C4" s="117" t="s">
        <v>170</v>
      </c>
      <c r="D4" s="93" t="s">
        <v>172</v>
      </c>
      <c r="E4" s="94">
        <v>50336</v>
      </c>
      <c r="F4" s="110">
        <v>59868</v>
      </c>
      <c r="G4" s="61">
        <v>16</v>
      </c>
      <c r="H4" s="111" t="s">
        <v>51</v>
      </c>
      <c r="I4" s="108" t="s">
        <v>30</v>
      </c>
      <c r="J4" s="95" t="s">
        <v>171</v>
      </c>
    </row>
    <row r="5" spans="1:26" ht="15" hidden="1" customHeight="1">
      <c r="A5" s="42"/>
      <c r="B5" s="70"/>
      <c r="C5" s="70"/>
      <c r="D5" s="70"/>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92"/>
  <sheetViews>
    <sheetView topLeftCell="A2" zoomScale="80" zoomScaleNormal="80" workbookViewId="0">
      <selection activeCell="C7" sqref="C7"/>
    </sheetView>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108</v>
      </c>
      <c r="H1" s="71" t="s">
        <v>2</v>
      </c>
      <c r="I1" s="71" t="s">
        <v>38</v>
      </c>
      <c r="J1" s="71" t="s">
        <v>39</v>
      </c>
      <c r="K1" s="31"/>
      <c r="L1" s="31"/>
      <c r="M1" s="31"/>
      <c r="N1" s="31"/>
      <c r="O1" s="31"/>
      <c r="P1" s="31"/>
      <c r="Q1" s="31"/>
      <c r="R1" s="31"/>
      <c r="S1" s="31"/>
      <c r="T1" s="31"/>
      <c r="U1" s="31"/>
      <c r="V1" s="31"/>
      <c r="W1" s="31"/>
      <c r="X1" s="31"/>
      <c r="Y1" s="31"/>
      <c r="Z1" s="31"/>
    </row>
    <row r="2" spans="1:26" ht="405">
      <c r="A2" s="90" t="s">
        <v>3</v>
      </c>
      <c r="B2" s="33" t="s">
        <v>73</v>
      </c>
      <c r="C2" s="34" t="s">
        <v>175</v>
      </c>
      <c r="D2" s="116" t="s">
        <v>173</v>
      </c>
      <c r="E2" s="91">
        <v>24286</v>
      </c>
      <c r="F2" s="110">
        <v>28900</v>
      </c>
      <c r="G2" s="110">
        <v>8</v>
      </c>
      <c r="H2" s="110" t="s">
        <v>51</v>
      </c>
      <c r="I2" s="108" t="s">
        <v>30</v>
      </c>
      <c r="J2" s="102" t="s">
        <v>174</v>
      </c>
    </row>
    <row r="3" spans="1:26" ht="409.5">
      <c r="A3" s="90" t="s">
        <v>4</v>
      </c>
      <c r="B3" s="41" t="s">
        <v>63</v>
      </c>
      <c r="C3" s="34" t="s">
        <v>176</v>
      </c>
      <c r="D3" s="33" t="s">
        <v>178</v>
      </c>
      <c r="E3" s="36">
        <v>13361</v>
      </c>
      <c r="F3" s="110">
        <v>15900</v>
      </c>
      <c r="G3" s="110">
        <v>4</v>
      </c>
      <c r="H3" s="110" t="s">
        <v>51</v>
      </c>
      <c r="I3" s="108" t="s">
        <v>30</v>
      </c>
      <c r="J3" s="103" t="s">
        <v>177</v>
      </c>
    </row>
    <row r="4" spans="1:26" ht="195">
      <c r="A4" s="90" t="s">
        <v>5</v>
      </c>
      <c r="B4" s="33" t="s">
        <v>31</v>
      </c>
      <c r="C4" s="34" t="s">
        <v>179</v>
      </c>
      <c r="D4" s="33" t="s">
        <v>180</v>
      </c>
      <c r="E4" s="91">
        <v>41933</v>
      </c>
      <c r="F4" s="110">
        <v>49900</v>
      </c>
      <c r="G4" s="110">
        <v>14</v>
      </c>
      <c r="H4" s="110" t="s">
        <v>51</v>
      </c>
      <c r="I4" s="108" t="s">
        <v>30</v>
      </c>
      <c r="J4" s="40" t="s">
        <v>181</v>
      </c>
    </row>
    <row r="5" spans="1:26">
      <c r="A5" s="42"/>
      <c r="B5" s="70"/>
      <c r="C5" s="70"/>
      <c r="D5" s="70"/>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992"/>
  <sheetViews>
    <sheetView zoomScale="80" zoomScaleNormal="80" workbookViewId="0">
      <selection activeCell="M4" sqref="M4"/>
    </sheetView>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210">
      <c r="A2" s="90" t="s">
        <v>3</v>
      </c>
      <c r="B2" s="108" t="s">
        <v>182</v>
      </c>
      <c r="C2" s="112" t="s">
        <v>185</v>
      </c>
      <c r="D2" s="105" t="s">
        <v>187</v>
      </c>
      <c r="E2" s="97">
        <v>302437</v>
      </c>
      <c r="F2" s="118">
        <v>359900</v>
      </c>
      <c r="G2" s="61">
        <v>98</v>
      </c>
      <c r="H2" s="119" t="s">
        <v>51</v>
      </c>
      <c r="I2" s="108" t="s">
        <v>30</v>
      </c>
      <c r="J2" s="105" t="s">
        <v>186</v>
      </c>
    </row>
    <row r="3" spans="1:26" ht="180">
      <c r="A3" s="90" t="s">
        <v>4</v>
      </c>
      <c r="B3" s="108" t="s">
        <v>31</v>
      </c>
      <c r="C3" s="112" t="s">
        <v>184</v>
      </c>
      <c r="D3" s="105" t="s">
        <v>188</v>
      </c>
      <c r="E3" s="97">
        <v>268824</v>
      </c>
      <c r="F3" s="110">
        <v>319900</v>
      </c>
      <c r="G3" s="61">
        <v>87</v>
      </c>
      <c r="H3" s="119" t="s">
        <v>51</v>
      </c>
      <c r="I3" s="108" t="s">
        <v>30</v>
      </c>
      <c r="J3" s="105" t="s">
        <v>189</v>
      </c>
    </row>
    <row r="4" spans="1:26" ht="86.45" customHeight="1">
      <c r="A4" s="90" t="s">
        <v>5</v>
      </c>
      <c r="B4" s="108" t="s">
        <v>183</v>
      </c>
      <c r="C4" s="112" t="s">
        <v>190</v>
      </c>
      <c r="D4" s="105" t="s">
        <v>192</v>
      </c>
      <c r="E4" s="97">
        <v>109159</v>
      </c>
      <c r="F4" s="110">
        <v>129900</v>
      </c>
      <c r="G4" s="61">
        <v>35</v>
      </c>
      <c r="H4" s="119" t="s">
        <v>51</v>
      </c>
      <c r="I4" s="108" t="s">
        <v>30</v>
      </c>
      <c r="J4" s="108" t="s">
        <v>191</v>
      </c>
    </row>
    <row r="5" spans="1:26" ht="15" hidden="1" customHeight="1">
      <c r="A5" s="42"/>
      <c r="B5" s="70"/>
      <c r="C5" s="70"/>
      <c r="D5" s="70"/>
      <c r="E5" s="70"/>
      <c r="F5" s="70"/>
      <c r="G5" s="120">
        <f>F5+E5</f>
        <v>0</v>
      </c>
      <c r="H5" s="70"/>
      <c r="I5" s="70"/>
      <c r="J5" s="70"/>
    </row>
    <row r="6" spans="1:26" ht="12.75" customHeight="1">
      <c r="G6" s="153"/>
    </row>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992"/>
  <sheetViews>
    <sheetView zoomScale="80" zoomScaleNormal="80" workbookViewId="0">
      <selection activeCell="C3" sqref="C3"/>
    </sheetView>
  </sheetViews>
  <sheetFormatPr baseColWidth="10" defaultColWidth="12.5703125" defaultRowHeight="15" customHeight="1"/>
  <cols>
    <col min="1" max="3" width="19.140625" style="107" customWidth="1"/>
    <col min="4" max="4" width="21.85546875" style="107" customWidth="1"/>
    <col min="5" max="6" width="17" style="107" customWidth="1"/>
    <col min="7" max="7" width="18" style="107" customWidth="1"/>
    <col min="8" max="8" width="17" style="107" customWidth="1"/>
    <col min="9" max="10" width="19.140625" style="107" customWidth="1"/>
    <col min="11" max="26" width="10" style="107" customWidth="1"/>
    <col min="27" max="16384" width="12.5703125" style="107"/>
  </cols>
  <sheetData>
    <row r="1" spans="1:26" ht="75.75" customHeight="1">
      <c r="A1" s="27" t="s">
        <v>1</v>
      </c>
      <c r="B1" s="71" t="s">
        <v>32</v>
      </c>
      <c r="C1" s="71" t="s">
        <v>33</v>
      </c>
      <c r="D1" s="71" t="s">
        <v>34</v>
      </c>
      <c r="E1" s="71" t="s">
        <v>35</v>
      </c>
      <c r="F1" s="72" t="s">
        <v>36</v>
      </c>
      <c r="G1" s="73" t="s">
        <v>37</v>
      </c>
      <c r="H1" s="71" t="s">
        <v>2</v>
      </c>
      <c r="I1" s="71" t="s">
        <v>38</v>
      </c>
      <c r="J1" s="71" t="s">
        <v>39</v>
      </c>
      <c r="K1" s="31"/>
      <c r="L1" s="31"/>
      <c r="M1" s="31"/>
      <c r="N1" s="31"/>
      <c r="O1" s="31"/>
      <c r="P1" s="31"/>
      <c r="Q1" s="31"/>
      <c r="R1" s="31"/>
      <c r="S1" s="31"/>
      <c r="T1" s="31"/>
      <c r="U1" s="31"/>
      <c r="V1" s="31"/>
      <c r="W1" s="31"/>
      <c r="X1" s="31"/>
      <c r="Y1" s="31"/>
      <c r="Z1" s="31"/>
    </row>
    <row r="2" spans="1:26" ht="96.6" customHeight="1">
      <c r="A2" s="90" t="s">
        <v>3</v>
      </c>
      <c r="B2" s="108" t="s">
        <v>182</v>
      </c>
      <c r="C2" s="121" t="s">
        <v>195</v>
      </c>
      <c r="D2" s="104" t="s">
        <v>198</v>
      </c>
      <c r="E2" s="123">
        <v>98235</v>
      </c>
      <c r="F2" s="123">
        <v>116900</v>
      </c>
      <c r="G2" s="124">
        <v>32</v>
      </c>
      <c r="H2" s="119" t="s">
        <v>51</v>
      </c>
      <c r="I2" s="108" t="s">
        <v>30</v>
      </c>
      <c r="J2" s="122" t="s">
        <v>196</v>
      </c>
    </row>
    <row r="3" spans="1:26" ht="114" customHeight="1">
      <c r="A3" s="90" t="s">
        <v>4</v>
      </c>
      <c r="B3" s="108" t="s">
        <v>31</v>
      </c>
      <c r="C3" s="125" t="s">
        <v>193</v>
      </c>
      <c r="D3" s="104" t="s">
        <v>202</v>
      </c>
      <c r="E3" s="123">
        <v>144538</v>
      </c>
      <c r="F3" s="123">
        <v>172000</v>
      </c>
      <c r="G3" s="124">
        <v>47</v>
      </c>
      <c r="H3" s="119" t="s">
        <v>51</v>
      </c>
      <c r="I3" s="108" t="s">
        <v>30</v>
      </c>
      <c r="J3" s="104" t="s">
        <v>201</v>
      </c>
    </row>
    <row r="4" spans="1:26" ht="132.6" customHeight="1">
      <c r="A4" s="90" t="s">
        <v>5</v>
      </c>
      <c r="B4" s="108" t="s">
        <v>73</v>
      </c>
      <c r="C4" s="121" t="s">
        <v>194</v>
      </c>
      <c r="D4" s="104" t="s">
        <v>199</v>
      </c>
      <c r="E4" s="123">
        <v>923529</v>
      </c>
      <c r="F4" s="123">
        <v>1099000</v>
      </c>
      <c r="G4" s="124">
        <v>299</v>
      </c>
      <c r="H4" s="119" t="s">
        <v>51</v>
      </c>
      <c r="I4" s="108" t="s">
        <v>30</v>
      </c>
      <c r="J4" s="104" t="s">
        <v>200</v>
      </c>
    </row>
    <row r="5" spans="1:26" ht="15" hidden="1" customHeight="1">
      <c r="A5" s="42"/>
      <c r="B5" s="70"/>
      <c r="C5" s="70"/>
      <c r="D5" s="70" t="s">
        <v>197</v>
      </c>
      <c r="E5" s="70"/>
      <c r="F5" s="70"/>
      <c r="G5" s="70"/>
      <c r="H5" s="70"/>
      <c r="I5" s="70"/>
      <c r="J5" s="70"/>
    </row>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spans="4:7" ht="12.75" customHeight="1"/>
    <row r="18" spans="4:7" ht="12.75" customHeight="1">
      <c r="D18" s="44"/>
      <c r="E18" s="44"/>
      <c r="F18" s="25"/>
      <c r="G18" s="25"/>
    </row>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7014-5E0A-4150-9B8B-4E9E2BFCA973}">
  <dimension ref="A1:Z55"/>
  <sheetViews>
    <sheetView topLeftCell="A45" zoomScale="80" zoomScaleNormal="80" workbookViewId="0">
      <selection activeCell="C9" sqref="C9"/>
    </sheetView>
  </sheetViews>
  <sheetFormatPr baseColWidth="10" defaultRowHeight="15"/>
  <cols>
    <col min="1" max="1" width="19.42578125" style="153" customWidth="1"/>
    <col min="2" max="2" width="23.140625" style="153" bestFit="1" customWidth="1"/>
    <col min="3" max="3" width="31.28515625" style="153" bestFit="1" customWidth="1"/>
    <col min="4" max="4" width="35.28515625" style="153" bestFit="1" customWidth="1"/>
    <col min="5" max="5" width="15.5703125" style="153" bestFit="1" customWidth="1"/>
    <col min="6" max="6" width="15.7109375" style="153" bestFit="1" customWidth="1"/>
    <col min="7" max="7" width="13.140625" style="153" bestFit="1" customWidth="1"/>
    <col min="8" max="8" width="10.85546875" style="153" bestFit="1" customWidth="1"/>
    <col min="9" max="9" width="15.42578125" style="153" bestFit="1" customWidth="1"/>
    <col min="10" max="10" width="39.85546875" style="153" customWidth="1"/>
    <col min="11" max="16384" width="11.42578125" style="153"/>
  </cols>
  <sheetData>
    <row r="1" spans="1:26" ht="12.75" customHeight="1">
      <c r="A1" s="25"/>
    </row>
    <row r="2" spans="1:26" ht="27.75" customHeight="1">
      <c r="D2" s="254" t="s">
        <v>352</v>
      </c>
      <c r="E2" s="255"/>
      <c r="F2" s="255"/>
      <c r="G2" s="255"/>
      <c r="H2" s="255"/>
    </row>
    <row r="3" spans="1:26" ht="12.75" customHeight="1"/>
    <row r="4" spans="1:26" ht="12.75" customHeight="1"/>
    <row r="5" spans="1:26" ht="43.5" customHeight="1">
      <c r="A5" s="256" t="s">
        <v>353</v>
      </c>
      <c r="B5" s="257"/>
      <c r="C5" s="257"/>
      <c r="D5" s="257"/>
      <c r="E5" s="257"/>
      <c r="F5" s="257"/>
      <c r="G5" s="257"/>
      <c r="H5" s="257"/>
      <c r="I5" s="257"/>
      <c r="J5" s="258"/>
    </row>
    <row r="6" spans="1:26" ht="15.75" customHeight="1"/>
    <row r="7" spans="1:26" ht="18" customHeight="1">
      <c r="A7" s="251" t="s">
        <v>354</v>
      </c>
      <c r="B7" s="252"/>
      <c r="C7" s="252"/>
      <c r="D7" s="252"/>
      <c r="E7" s="252"/>
      <c r="F7" s="252"/>
      <c r="G7" s="252"/>
      <c r="H7" s="252"/>
      <c r="I7" s="252"/>
      <c r="J7" s="253"/>
    </row>
    <row r="8" spans="1:26" ht="50.25" customHeight="1">
      <c r="A8" s="27" t="s">
        <v>1</v>
      </c>
      <c r="B8" s="28" t="s">
        <v>32</v>
      </c>
      <c r="C8" s="28" t="s">
        <v>33</v>
      </c>
      <c r="D8" s="28" t="s">
        <v>34</v>
      </c>
      <c r="E8" s="28" t="s">
        <v>35</v>
      </c>
      <c r="F8" s="29" t="s">
        <v>36</v>
      </c>
      <c r="G8" s="160" t="s">
        <v>37</v>
      </c>
      <c r="H8" s="28" t="s">
        <v>2</v>
      </c>
      <c r="I8" s="28" t="s">
        <v>38</v>
      </c>
      <c r="J8" s="28" t="s">
        <v>39</v>
      </c>
    </row>
    <row r="9" spans="1:26" ht="50.25" customHeight="1">
      <c r="A9" s="32" t="s">
        <v>3</v>
      </c>
      <c r="B9" s="108" t="s">
        <v>291</v>
      </c>
      <c r="C9" s="161" t="s">
        <v>292</v>
      </c>
      <c r="D9" s="108" t="s">
        <v>293</v>
      </c>
      <c r="E9" s="110">
        <v>18482.7</v>
      </c>
      <c r="F9" s="110">
        <v>21994.41</v>
      </c>
      <c r="G9" s="61">
        <v>5</v>
      </c>
      <c r="H9" s="119">
        <v>3685.53</v>
      </c>
      <c r="I9" s="108" t="s">
        <v>30</v>
      </c>
      <c r="J9" s="108" t="s">
        <v>294</v>
      </c>
    </row>
    <row r="10" spans="1:26" ht="50.25" customHeight="1">
      <c r="A10" s="32" t="s">
        <v>4</v>
      </c>
      <c r="B10" s="108" t="s">
        <v>291</v>
      </c>
      <c r="C10" s="112" t="s">
        <v>355</v>
      </c>
      <c r="D10" s="108" t="s">
        <v>356</v>
      </c>
      <c r="E10" s="110">
        <v>48717.17</v>
      </c>
      <c r="F10" s="162">
        <v>57973.43</v>
      </c>
      <c r="G10" s="61">
        <v>13.25</v>
      </c>
      <c r="H10" s="119">
        <v>3685.53</v>
      </c>
      <c r="I10" s="108" t="s">
        <v>30</v>
      </c>
      <c r="J10" s="108" t="s">
        <v>357</v>
      </c>
    </row>
    <row r="11" spans="1:26" ht="50.25" customHeight="1">
      <c r="A11" s="32" t="s">
        <v>5</v>
      </c>
      <c r="B11" s="108" t="s">
        <v>303</v>
      </c>
      <c r="C11" s="161" t="s">
        <v>304</v>
      </c>
      <c r="D11" s="108" t="s">
        <v>305</v>
      </c>
      <c r="E11" s="110">
        <v>146000</v>
      </c>
      <c r="F11" s="110">
        <v>93415</v>
      </c>
      <c r="G11" s="61">
        <v>23.35</v>
      </c>
      <c r="H11" s="119">
        <v>3685.53</v>
      </c>
      <c r="I11" s="108" t="s">
        <v>30</v>
      </c>
      <c r="J11" s="108" t="s">
        <v>306</v>
      </c>
    </row>
    <row r="12" spans="1:26" ht="50.25" customHeight="1">
      <c r="A12" s="163"/>
      <c r="B12" s="44"/>
      <c r="C12" s="164"/>
      <c r="D12" s="44"/>
      <c r="E12" s="165"/>
      <c r="F12" s="165"/>
      <c r="G12" s="166"/>
      <c r="H12" s="167"/>
      <c r="I12" s="44"/>
      <c r="J12" s="44"/>
    </row>
    <row r="13" spans="1:26" ht="15.75" customHeight="1">
      <c r="A13" s="251" t="s">
        <v>358</v>
      </c>
      <c r="B13" s="252"/>
      <c r="C13" s="252"/>
      <c r="D13" s="252"/>
      <c r="E13" s="252"/>
      <c r="F13" s="252"/>
      <c r="G13" s="252"/>
      <c r="H13" s="252"/>
      <c r="I13" s="252"/>
      <c r="J13" s="253"/>
    </row>
    <row r="14" spans="1:26" ht="75.75" customHeight="1">
      <c r="A14" s="27" t="s">
        <v>1</v>
      </c>
      <c r="B14" s="28" t="s">
        <v>32</v>
      </c>
      <c r="C14" s="28" t="s">
        <v>33</v>
      </c>
      <c r="D14" s="28" t="s">
        <v>34</v>
      </c>
      <c r="E14" s="28" t="s">
        <v>35</v>
      </c>
      <c r="F14" s="29" t="s">
        <v>36</v>
      </c>
      <c r="G14" s="160" t="s">
        <v>37</v>
      </c>
      <c r="H14" s="28" t="s">
        <v>2</v>
      </c>
      <c r="I14" s="28" t="s">
        <v>38</v>
      </c>
      <c r="J14" s="28" t="s">
        <v>39</v>
      </c>
      <c r="K14" s="31"/>
      <c r="L14" s="31"/>
      <c r="M14" s="31"/>
      <c r="N14" s="31"/>
      <c r="O14" s="31"/>
      <c r="P14" s="31"/>
      <c r="Q14" s="31"/>
      <c r="R14" s="31"/>
      <c r="S14" s="31"/>
      <c r="T14" s="31"/>
      <c r="U14" s="31"/>
      <c r="V14" s="31"/>
      <c r="W14" s="31"/>
      <c r="X14" s="31"/>
      <c r="Y14" s="31"/>
      <c r="Z14" s="31"/>
    </row>
    <row r="15" spans="1:26" ht="50.25" customHeight="1">
      <c r="A15" s="32" t="s">
        <v>3</v>
      </c>
      <c r="B15" s="108" t="s">
        <v>339</v>
      </c>
      <c r="C15" s="161" t="s">
        <v>359</v>
      </c>
      <c r="D15" s="108" t="s">
        <v>338</v>
      </c>
      <c r="E15" s="110">
        <v>18427.650000000001</v>
      </c>
      <c r="F15" s="110">
        <v>21928.9</v>
      </c>
      <c r="G15" s="61">
        <v>5</v>
      </c>
      <c r="H15" s="119">
        <v>3685.53</v>
      </c>
      <c r="I15" s="108" t="s">
        <v>30</v>
      </c>
      <c r="J15" s="108" t="s">
        <v>360</v>
      </c>
    </row>
    <row r="16" spans="1:26" ht="50.25" customHeight="1">
      <c r="A16" s="32" t="s">
        <v>4</v>
      </c>
      <c r="B16" s="108" t="s">
        <v>361</v>
      </c>
      <c r="C16" s="112" t="s">
        <v>362</v>
      </c>
      <c r="D16" s="108" t="s">
        <v>363</v>
      </c>
      <c r="E16" s="110">
        <v>73710.600000000006</v>
      </c>
      <c r="F16" s="162">
        <v>87715.61</v>
      </c>
      <c r="G16" s="61">
        <v>20</v>
      </c>
      <c r="H16" s="119">
        <v>3685.53</v>
      </c>
      <c r="I16" s="108" t="s">
        <v>30</v>
      </c>
      <c r="J16" s="108" t="s">
        <v>357</v>
      </c>
    </row>
    <row r="17" spans="1:10" ht="72.75" customHeight="1">
      <c r="A17" s="32" t="s">
        <v>5</v>
      </c>
      <c r="B17" s="108" t="s">
        <v>307</v>
      </c>
      <c r="C17" s="161" t="s">
        <v>308</v>
      </c>
      <c r="D17" s="108" t="s">
        <v>309</v>
      </c>
      <c r="E17" s="110">
        <v>147421.20000000001</v>
      </c>
      <c r="F17" s="110">
        <v>175431.22</v>
      </c>
      <c r="G17" s="61">
        <v>40</v>
      </c>
      <c r="H17" s="119">
        <v>3685.53</v>
      </c>
      <c r="I17" s="108" t="s">
        <v>30</v>
      </c>
      <c r="J17" s="108" t="s">
        <v>310</v>
      </c>
    </row>
    <row r="18" spans="1:10" ht="15" hidden="1" customHeight="1">
      <c r="A18" s="42"/>
      <c r="B18" s="70"/>
      <c r="C18" s="70"/>
      <c r="D18" s="70"/>
      <c r="E18" s="70"/>
      <c r="F18" s="70"/>
      <c r="G18" s="70"/>
      <c r="H18" s="70"/>
      <c r="I18" s="70"/>
      <c r="J18" s="70"/>
    </row>
    <row r="19" spans="1:10" ht="15" customHeight="1">
      <c r="A19" s="168"/>
      <c r="B19" s="169"/>
      <c r="C19" s="169"/>
      <c r="D19" s="169"/>
      <c r="E19" s="169"/>
      <c r="F19" s="169"/>
      <c r="G19" s="169"/>
      <c r="H19" s="169"/>
      <c r="I19" s="169"/>
      <c r="J19" s="170"/>
    </row>
    <row r="20" spans="1:10" ht="15" customHeight="1">
      <c r="A20" s="168"/>
      <c r="B20" s="169"/>
      <c r="C20" s="169"/>
      <c r="D20" s="169"/>
      <c r="E20" s="169"/>
      <c r="F20" s="169"/>
      <c r="G20" s="169"/>
      <c r="H20" s="169"/>
      <c r="I20" s="169"/>
      <c r="J20" s="170"/>
    </row>
    <row r="21" spans="1:10" ht="15.75" customHeight="1">
      <c r="A21" s="251" t="s">
        <v>364</v>
      </c>
      <c r="B21" s="252"/>
      <c r="C21" s="252"/>
      <c r="D21" s="252"/>
      <c r="E21" s="252"/>
      <c r="F21" s="252"/>
      <c r="G21" s="252"/>
      <c r="H21" s="252"/>
      <c r="I21" s="252"/>
      <c r="J21" s="253"/>
    </row>
    <row r="22" spans="1:10" ht="45" customHeight="1">
      <c r="A22" s="27" t="s">
        <v>1</v>
      </c>
      <c r="B22" s="28" t="s">
        <v>32</v>
      </c>
      <c r="C22" s="28" t="s">
        <v>33</v>
      </c>
      <c r="D22" s="28" t="s">
        <v>34</v>
      </c>
      <c r="E22" s="28" t="s">
        <v>35</v>
      </c>
      <c r="F22" s="29" t="s">
        <v>36</v>
      </c>
      <c r="G22" s="160" t="s">
        <v>37</v>
      </c>
      <c r="H22" s="28" t="s">
        <v>2</v>
      </c>
      <c r="I22" s="28" t="s">
        <v>38</v>
      </c>
      <c r="J22" s="28" t="s">
        <v>39</v>
      </c>
    </row>
    <row r="23" spans="1:10" ht="45" customHeight="1">
      <c r="A23" s="32" t="s">
        <v>3</v>
      </c>
      <c r="B23" s="108" t="s">
        <v>365</v>
      </c>
      <c r="C23" s="161" t="s">
        <v>366</v>
      </c>
      <c r="D23" s="108" t="s">
        <v>367</v>
      </c>
      <c r="E23" s="110">
        <v>153318.04</v>
      </c>
      <c r="F23" s="110">
        <v>182448.47</v>
      </c>
      <c r="G23" s="61">
        <v>41.6</v>
      </c>
      <c r="H23" s="119">
        <v>3685.53</v>
      </c>
      <c r="I23" s="108" t="s">
        <v>30</v>
      </c>
      <c r="J23" s="108" t="s">
        <v>368</v>
      </c>
    </row>
    <row r="24" spans="1:10" ht="64.5" customHeight="1">
      <c r="A24" s="32" t="s">
        <v>4</v>
      </c>
      <c r="B24" s="108" t="s">
        <v>299</v>
      </c>
      <c r="C24" s="112" t="s">
        <v>369</v>
      </c>
      <c r="D24" s="108" t="s">
        <v>370</v>
      </c>
      <c r="E24" s="110">
        <v>22113.45</v>
      </c>
      <c r="F24" s="162">
        <v>26315</v>
      </c>
      <c r="G24" s="61">
        <v>6</v>
      </c>
      <c r="H24" s="119">
        <v>3685.53</v>
      </c>
      <c r="I24" s="108" t="s">
        <v>30</v>
      </c>
      <c r="J24" s="108" t="s">
        <v>371</v>
      </c>
    </row>
    <row r="25" spans="1:10" ht="57" customHeight="1">
      <c r="A25" s="32" t="s">
        <v>5</v>
      </c>
      <c r="B25" s="108" t="s">
        <v>372</v>
      </c>
      <c r="C25" s="161" t="s">
        <v>373</v>
      </c>
      <c r="D25" s="108" t="s">
        <v>374</v>
      </c>
      <c r="E25" s="110">
        <v>132681.51</v>
      </c>
      <c r="F25" s="110">
        <v>157891</v>
      </c>
      <c r="G25" s="61">
        <v>36</v>
      </c>
      <c r="H25" s="119">
        <v>3685.53</v>
      </c>
      <c r="I25" s="108" t="s">
        <v>30</v>
      </c>
      <c r="J25" s="108" t="s">
        <v>375</v>
      </c>
    </row>
    <row r="26" spans="1:10" ht="57" customHeight="1">
      <c r="A26" s="171"/>
      <c r="B26" s="172"/>
      <c r="C26" s="173"/>
      <c r="D26" s="174"/>
      <c r="E26" s="175"/>
      <c r="F26" s="175"/>
      <c r="G26" s="176"/>
      <c r="H26" s="177"/>
      <c r="I26" s="174"/>
      <c r="J26" s="178"/>
    </row>
    <row r="27" spans="1:10" ht="18" customHeight="1">
      <c r="A27" s="251" t="s">
        <v>376</v>
      </c>
      <c r="B27" s="252"/>
      <c r="C27" s="252"/>
      <c r="D27" s="252"/>
      <c r="E27" s="252"/>
      <c r="F27" s="252"/>
      <c r="G27" s="252"/>
      <c r="H27" s="252"/>
      <c r="I27" s="252"/>
      <c r="J27" s="253"/>
    </row>
    <row r="28" spans="1:10" ht="46.5" customHeight="1">
      <c r="A28" s="27" t="s">
        <v>1</v>
      </c>
      <c r="B28" s="28" t="s">
        <v>32</v>
      </c>
      <c r="C28" s="28" t="s">
        <v>33</v>
      </c>
      <c r="D28" s="28" t="s">
        <v>34</v>
      </c>
      <c r="E28" s="28" t="s">
        <v>35</v>
      </c>
      <c r="F28" s="29" t="s">
        <v>36</v>
      </c>
      <c r="G28" s="160" t="s">
        <v>37</v>
      </c>
      <c r="H28" s="28" t="s">
        <v>2</v>
      </c>
      <c r="I28" s="28" t="s">
        <v>38</v>
      </c>
      <c r="J28" s="28" t="s">
        <v>39</v>
      </c>
    </row>
    <row r="29" spans="1:10" ht="46.5" customHeight="1">
      <c r="A29" s="32" t="s">
        <v>3</v>
      </c>
      <c r="B29" s="108" t="s">
        <v>377</v>
      </c>
      <c r="C29" s="161" t="s">
        <v>378</v>
      </c>
      <c r="D29" s="108" t="s">
        <v>379</v>
      </c>
      <c r="E29" s="110">
        <v>36858.39</v>
      </c>
      <c r="F29" s="110">
        <v>43861.48</v>
      </c>
      <c r="G29" s="61">
        <v>12</v>
      </c>
      <c r="H29" s="119">
        <v>3685.53</v>
      </c>
      <c r="I29" s="108" t="s">
        <v>30</v>
      </c>
      <c r="J29" s="108" t="s">
        <v>380</v>
      </c>
    </row>
    <row r="30" spans="1:10" ht="46.5" customHeight="1">
      <c r="A30" s="32" t="s">
        <v>4</v>
      </c>
      <c r="B30" s="108" t="s">
        <v>381</v>
      </c>
      <c r="C30" s="112" t="s">
        <v>382</v>
      </c>
      <c r="D30" s="108" t="s">
        <v>383</v>
      </c>
      <c r="E30" s="110">
        <v>37472.69</v>
      </c>
      <c r="F30" s="162">
        <v>44592.5</v>
      </c>
      <c r="G30" s="61">
        <v>12.5</v>
      </c>
      <c r="H30" s="119">
        <v>3685.53</v>
      </c>
      <c r="I30" s="108" t="s">
        <v>30</v>
      </c>
      <c r="J30" s="108" t="s">
        <v>384</v>
      </c>
    </row>
    <row r="31" spans="1:10" ht="46.5" customHeight="1">
      <c r="A31" s="32" t="s">
        <v>5</v>
      </c>
      <c r="B31" s="108" t="s">
        <v>385</v>
      </c>
      <c r="C31" s="161" t="s">
        <v>386</v>
      </c>
      <c r="D31" s="108" t="s">
        <v>387</v>
      </c>
      <c r="E31" s="110">
        <v>76788.3</v>
      </c>
      <c r="F31" s="110">
        <v>91378.08</v>
      </c>
      <c r="G31" s="61">
        <v>25</v>
      </c>
      <c r="H31" s="119">
        <v>3685.53</v>
      </c>
      <c r="I31" s="108" t="s">
        <v>30</v>
      </c>
      <c r="J31" s="108" t="s">
        <v>388</v>
      </c>
    </row>
    <row r="32" spans="1:10" ht="46.5" customHeight="1">
      <c r="A32" s="171"/>
      <c r="B32" s="172"/>
      <c r="C32" s="173"/>
      <c r="D32" s="172"/>
      <c r="E32" s="179"/>
      <c r="F32" s="179"/>
      <c r="G32" s="180"/>
      <c r="H32" s="181"/>
      <c r="I32" s="172"/>
      <c r="J32" s="178"/>
    </row>
    <row r="33" spans="1:10" ht="15" customHeight="1">
      <c r="A33" s="251" t="s">
        <v>389</v>
      </c>
      <c r="B33" s="252"/>
      <c r="C33" s="252"/>
      <c r="D33" s="252"/>
      <c r="E33" s="252"/>
      <c r="F33" s="252"/>
      <c r="G33" s="252"/>
      <c r="H33" s="252"/>
      <c r="I33" s="252"/>
      <c r="J33" s="253"/>
    </row>
    <row r="34" spans="1:10" ht="47.25" customHeight="1">
      <c r="A34" s="27" t="s">
        <v>1</v>
      </c>
      <c r="B34" s="28" t="s">
        <v>32</v>
      </c>
      <c r="C34" s="28" t="s">
        <v>33</v>
      </c>
      <c r="D34" s="28" t="s">
        <v>34</v>
      </c>
      <c r="E34" s="28" t="s">
        <v>35</v>
      </c>
      <c r="F34" s="29" t="s">
        <v>36</v>
      </c>
      <c r="G34" s="160" t="s">
        <v>37</v>
      </c>
      <c r="H34" s="28" t="s">
        <v>2</v>
      </c>
      <c r="I34" s="28" t="s">
        <v>38</v>
      </c>
      <c r="J34" s="28" t="s">
        <v>39</v>
      </c>
    </row>
    <row r="35" spans="1:10" ht="47.25" customHeight="1">
      <c r="A35" s="32" t="s">
        <v>3</v>
      </c>
      <c r="B35" s="108" t="s">
        <v>299</v>
      </c>
      <c r="C35" s="161" t="s">
        <v>300</v>
      </c>
      <c r="D35" s="108" t="s">
        <v>301</v>
      </c>
      <c r="E35" s="110">
        <v>0</v>
      </c>
      <c r="F35" s="110">
        <v>0</v>
      </c>
      <c r="G35" s="61">
        <v>0</v>
      </c>
      <c r="H35" s="119">
        <v>3685.53</v>
      </c>
      <c r="I35" s="108" t="s">
        <v>30</v>
      </c>
      <c r="J35" s="108" t="s">
        <v>302</v>
      </c>
    </row>
    <row r="36" spans="1:10" ht="47.25" customHeight="1">
      <c r="A36" s="32" t="s">
        <v>4</v>
      </c>
      <c r="B36" s="108" t="s">
        <v>295</v>
      </c>
      <c r="C36" s="112" t="s">
        <v>296</v>
      </c>
      <c r="D36" s="108" t="s">
        <v>297</v>
      </c>
      <c r="E36" s="110">
        <v>176900.84</v>
      </c>
      <c r="F36" s="162">
        <v>210512</v>
      </c>
      <c r="G36" s="61">
        <v>48</v>
      </c>
      <c r="H36" s="119">
        <v>3685.53</v>
      </c>
      <c r="I36" s="108" t="s">
        <v>30</v>
      </c>
      <c r="J36" s="108" t="s">
        <v>298</v>
      </c>
    </row>
    <row r="37" spans="1:10" ht="47.25" customHeight="1">
      <c r="A37" s="32" t="s">
        <v>5</v>
      </c>
      <c r="B37" s="108" t="s">
        <v>390</v>
      </c>
      <c r="C37" s="161" t="s">
        <v>391</v>
      </c>
      <c r="D37" s="108" t="s">
        <v>392</v>
      </c>
      <c r="E37" s="110">
        <v>767883</v>
      </c>
      <c r="F37" s="110">
        <v>913780.77</v>
      </c>
      <c r="G37" s="61">
        <v>250</v>
      </c>
      <c r="H37" s="119">
        <v>3685.53</v>
      </c>
      <c r="I37" s="108" t="s">
        <v>30</v>
      </c>
      <c r="J37" s="108" t="s">
        <v>393</v>
      </c>
    </row>
    <row r="38" spans="1:10" ht="47.25" customHeight="1">
      <c r="A38" s="171"/>
      <c r="B38" s="172"/>
      <c r="C38" s="173"/>
      <c r="D38" s="174"/>
      <c r="E38" s="175"/>
      <c r="F38" s="175"/>
      <c r="G38" s="176"/>
      <c r="H38" s="177"/>
      <c r="I38" s="174"/>
      <c r="J38" s="178"/>
    </row>
    <row r="39" spans="1:10" ht="17.25" customHeight="1">
      <c r="A39" s="251" t="s">
        <v>394</v>
      </c>
      <c r="B39" s="252"/>
      <c r="C39" s="252"/>
      <c r="D39" s="252"/>
      <c r="E39" s="252"/>
      <c r="F39" s="252"/>
      <c r="G39" s="252"/>
      <c r="H39" s="252"/>
      <c r="I39" s="252"/>
      <c r="J39" s="253"/>
    </row>
    <row r="40" spans="1:10" ht="43.5" customHeight="1">
      <c r="A40" s="27" t="s">
        <v>1</v>
      </c>
      <c r="B40" s="28" t="s">
        <v>32</v>
      </c>
      <c r="C40" s="28" t="s">
        <v>33</v>
      </c>
      <c r="D40" s="28" t="s">
        <v>34</v>
      </c>
      <c r="E40" s="28" t="s">
        <v>35</v>
      </c>
      <c r="F40" s="29" t="s">
        <v>36</v>
      </c>
      <c r="G40" s="160" t="s">
        <v>37</v>
      </c>
      <c r="H40" s="28" t="s">
        <v>2</v>
      </c>
      <c r="I40" s="28" t="s">
        <v>38</v>
      </c>
      <c r="J40" s="28" t="s">
        <v>39</v>
      </c>
    </row>
    <row r="41" spans="1:10" ht="43.5" customHeight="1">
      <c r="A41" s="32" t="s">
        <v>3</v>
      </c>
      <c r="B41" s="108" t="s">
        <v>395</v>
      </c>
      <c r="C41" s="161" t="s">
        <v>396</v>
      </c>
      <c r="D41" s="108" t="s">
        <v>397</v>
      </c>
      <c r="E41" s="110">
        <v>18426.89</v>
      </c>
      <c r="F41" s="110">
        <v>21928</v>
      </c>
      <c r="G41" s="61">
        <v>5</v>
      </c>
      <c r="H41" s="119">
        <v>3685.53</v>
      </c>
      <c r="I41" s="108" t="s">
        <v>30</v>
      </c>
      <c r="J41" s="108" t="s">
        <v>398</v>
      </c>
    </row>
    <row r="42" spans="1:10" ht="43.5" customHeight="1">
      <c r="A42" s="32" t="s">
        <v>4</v>
      </c>
      <c r="B42" s="108" t="s">
        <v>399</v>
      </c>
      <c r="C42" s="112" t="s">
        <v>400</v>
      </c>
      <c r="D42" s="108" t="s">
        <v>401</v>
      </c>
      <c r="E42" s="110">
        <v>0</v>
      </c>
      <c r="F42" s="162">
        <v>0</v>
      </c>
      <c r="G42" s="61">
        <v>0</v>
      </c>
      <c r="H42" s="119">
        <v>3685.53</v>
      </c>
      <c r="I42" s="108" t="s">
        <v>30</v>
      </c>
      <c r="J42" s="108" t="s">
        <v>402</v>
      </c>
    </row>
    <row r="43" spans="1:10" ht="43.5" customHeight="1">
      <c r="A43" s="32" t="s">
        <v>5</v>
      </c>
      <c r="B43" s="108" t="s">
        <v>403</v>
      </c>
      <c r="C43" s="161" t="s">
        <v>404</v>
      </c>
      <c r="D43" s="108" t="s">
        <v>405</v>
      </c>
      <c r="E43" s="110">
        <v>61430.64</v>
      </c>
      <c r="F43" s="110">
        <v>73102.460000000006</v>
      </c>
      <c r="G43" s="61">
        <v>20</v>
      </c>
      <c r="H43" s="119">
        <v>3685.53</v>
      </c>
      <c r="I43" s="108" t="s">
        <v>30</v>
      </c>
      <c r="J43" s="108" t="s">
        <v>406</v>
      </c>
    </row>
    <row r="44" spans="1:10" ht="43.5" customHeight="1">
      <c r="A44" s="171"/>
      <c r="B44" s="172"/>
      <c r="C44" s="173"/>
      <c r="D44" s="174"/>
      <c r="E44" s="175"/>
      <c r="F44" s="182"/>
      <c r="G44" s="182"/>
      <c r="H44" s="177"/>
      <c r="I44" s="174"/>
      <c r="J44" s="178"/>
    </row>
    <row r="45" spans="1:10" ht="18" customHeight="1">
      <c r="A45" s="251" t="s">
        <v>407</v>
      </c>
      <c r="B45" s="252"/>
      <c r="C45" s="252"/>
      <c r="D45" s="252"/>
      <c r="E45" s="252"/>
      <c r="F45" s="252"/>
      <c r="G45" s="252"/>
      <c r="H45" s="252"/>
      <c r="I45" s="252"/>
      <c r="J45" s="253"/>
    </row>
    <row r="46" spans="1:10" ht="41.25" customHeight="1">
      <c r="A46" s="27" t="s">
        <v>1</v>
      </c>
      <c r="B46" s="28" t="s">
        <v>32</v>
      </c>
      <c r="C46" s="28" t="s">
        <v>33</v>
      </c>
      <c r="D46" s="28" t="s">
        <v>34</v>
      </c>
      <c r="E46" s="28" t="s">
        <v>35</v>
      </c>
      <c r="F46" s="29" t="s">
        <v>36</v>
      </c>
      <c r="G46" s="160" t="s">
        <v>37</v>
      </c>
      <c r="H46" s="28" t="s">
        <v>2</v>
      </c>
      <c r="I46" s="28" t="s">
        <v>38</v>
      </c>
      <c r="J46" s="28" t="s">
        <v>39</v>
      </c>
    </row>
    <row r="47" spans="1:10" ht="41.25" customHeight="1">
      <c r="A47" s="32" t="s">
        <v>3</v>
      </c>
      <c r="B47" s="108" t="s">
        <v>408</v>
      </c>
      <c r="C47" s="161" t="s">
        <v>409</v>
      </c>
      <c r="D47" s="108" t="s">
        <v>410</v>
      </c>
      <c r="E47" s="110">
        <v>0</v>
      </c>
      <c r="F47" s="110">
        <v>0</v>
      </c>
      <c r="G47" s="61">
        <v>0</v>
      </c>
      <c r="H47" s="119">
        <v>3685.53</v>
      </c>
      <c r="I47" s="108" t="s">
        <v>30</v>
      </c>
      <c r="J47" s="108" t="s">
        <v>411</v>
      </c>
    </row>
    <row r="48" spans="1:10" ht="41.25" customHeight="1">
      <c r="A48" s="32" t="s">
        <v>4</v>
      </c>
      <c r="B48" s="108" t="s">
        <v>412</v>
      </c>
      <c r="C48" s="112" t="s">
        <v>413</v>
      </c>
      <c r="D48" s="108" t="s">
        <v>414</v>
      </c>
      <c r="E48" s="110">
        <v>109377.25</v>
      </c>
      <c r="F48" s="110">
        <v>130158.93</v>
      </c>
      <c r="G48" s="61">
        <v>35.61</v>
      </c>
      <c r="H48" s="119">
        <v>3685.53</v>
      </c>
      <c r="I48" s="108" t="s">
        <v>30</v>
      </c>
      <c r="J48" s="108" t="s">
        <v>415</v>
      </c>
    </row>
    <row r="49" spans="1:10" ht="41.25" customHeight="1">
      <c r="A49" s="32" t="s">
        <v>5</v>
      </c>
      <c r="B49" s="108" t="s">
        <v>416</v>
      </c>
      <c r="C49" s="161" t="s">
        <v>417</v>
      </c>
      <c r="D49" s="108" t="s">
        <v>418</v>
      </c>
      <c r="E49" s="110">
        <v>76788.3</v>
      </c>
      <c r="F49" s="110">
        <v>91378.08</v>
      </c>
      <c r="G49" s="61">
        <v>25</v>
      </c>
      <c r="H49" s="119">
        <v>3685.53</v>
      </c>
      <c r="I49" s="108" t="s">
        <v>30</v>
      </c>
      <c r="J49" s="108" t="s">
        <v>419</v>
      </c>
    </row>
    <row r="50" spans="1:10" ht="41.25" customHeight="1">
      <c r="A50" s="171"/>
      <c r="B50" s="172"/>
      <c r="C50" s="173"/>
      <c r="D50" s="174"/>
      <c r="E50" s="175"/>
      <c r="F50" s="175"/>
      <c r="G50" s="176"/>
      <c r="H50" s="177"/>
      <c r="I50" s="174"/>
      <c r="J50" s="178"/>
    </row>
    <row r="51" spans="1:10" ht="16.5" customHeight="1">
      <c r="A51" s="251" t="s">
        <v>420</v>
      </c>
      <c r="B51" s="252"/>
      <c r="C51" s="252"/>
      <c r="D51" s="252"/>
      <c r="E51" s="252"/>
      <c r="F51" s="252"/>
      <c r="G51" s="252"/>
      <c r="H51" s="252"/>
      <c r="I51" s="252"/>
      <c r="J51" s="253"/>
    </row>
    <row r="52" spans="1:10" ht="45" customHeight="1">
      <c r="A52" s="27" t="s">
        <v>1</v>
      </c>
      <c r="B52" s="28" t="s">
        <v>32</v>
      </c>
      <c r="C52" s="28" t="s">
        <v>33</v>
      </c>
      <c r="D52" s="28" t="s">
        <v>34</v>
      </c>
      <c r="E52" s="28" t="s">
        <v>35</v>
      </c>
      <c r="F52" s="29" t="s">
        <v>36</v>
      </c>
      <c r="G52" s="160" t="s">
        <v>37</v>
      </c>
      <c r="H52" s="28" t="s">
        <v>2</v>
      </c>
      <c r="I52" s="28" t="s">
        <v>38</v>
      </c>
      <c r="J52" s="28" t="s">
        <v>39</v>
      </c>
    </row>
    <row r="53" spans="1:10" ht="45" customHeight="1">
      <c r="A53" s="32" t="s">
        <v>3</v>
      </c>
      <c r="B53" s="108" t="s">
        <v>421</v>
      </c>
      <c r="C53" s="161" t="s">
        <v>422</v>
      </c>
      <c r="D53" s="108" t="s">
        <v>423</v>
      </c>
      <c r="E53" s="110">
        <v>46072.98</v>
      </c>
      <c r="F53" s="110">
        <v>54826.85</v>
      </c>
      <c r="G53" s="61">
        <v>15</v>
      </c>
      <c r="H53" s="119">
        <v>3685.53</v>
      </c>
      <c r="I53" s="108" t="s">
        <v>30</v>
      </c>
      <c r="J53" s="108" t="s">
        <v>424</v>
      </c>
    </row>
    <row r="54" spans="1:10" ht="45" customHeight="1">
      <c r="A54" s="32" t="s">
        <v>4</v>
      </c>
      <c r="B54" s="108" t="s">
        <v>425</v>
      </c>
      <c r="C54" s="112" t="s">
        <v>426</v>
      </c>
      <c r="D54" s="108" t="s">
        <v>427</v>
      </c>
      <c r="E54" s="110">
        <v>73710.080000000002</v>
      </c>
      <c r="F54" s="110">
        <v>87715</v>
      </c>
      <c r="G54" s="61">
        <v>20</v>
      </c>
      <c r="H54" s="119">
        <v>3685.53</v>
      </c>
      <c r="I54" s="108" t="s">
        <v>30</v>
      </c>
      <c r="J54" s="108" t="s">
        <v>428</v>
      </c>
    </row>
    <row r="55" spans="1:10" ht="45" customHeight="1">
      <c r="A55" s="32" t="s">
        <v>5</v>
      </c>
      <c r="B55" s="108" t="s">
        <v>429</v>
      </c>
      <c r="C55" s="161" t="s">
        <v>430</v>
      </c>
      <c r="D55" s="108" t="s">
        <v>401</v>
      </c>
      <c r="E55" s="110">
        <v>0</v>
      </c>
      <c r="F55" s="110">
        <v>0</v>
      </c>
      <c r="G55" s="61">
        <v>0</v>
      </c>
      <c r="H55" s="119">
        <v>3685.53</v>
      </c>
      <c r="I55" s="108" t="s">
        <v>30</v>
      </c>
      <c r="J55" s="108" t="s">
        <v>431</v>
      </c>
    </row>
  </sheetData>
  <mergeCells count="10">
    <mergeCell ref="A33:J33"/>
    <mergeCell ref="A39:J39"/>
    <mergeCell ref="A45:J45"/>
    <mergeCell ref="A51:J51"/>
    <mergeCell ref="D2:H2"/>
    <mergeCell ref="A5:J5"/>
    <mergeCell ref="A7:J7"/>
    <mergeCell ref="A13:J13"/>
    <mergeCell ref="A21:J21"/>
    <mergeCell ref="A27:J27"/>
  </mergeCells>
  <hyperlinks>
    <hyperlink ref="C9" r:id="rId1" location="managed-data-services" xr:uid="{39F89A81-81E5-4CE5-97F6-295B913D5E50}"/>
    <hyperlink ref="C10" r:id="rId2" xr:uid="{3A49FA96-AB35-48FC-B01B-6D10B1C67397}"/>
    <hyperlink ref="C11" r:id="rId3" xr:uid="{321EA9DA-22FC-4831-ADB3-BC677C36A9A0}"/>
    <hyperlink ref="C15" r:id="rId4" xr:uid="{FB93D297-9338-4037-9344-3D635228462D}"/>
    <hyperlink ref="C16" r:id="rId5" xr:uid="{A3165261-2336-4568-8BF2-D8C9E4878FC1}"/>
    <hyperlink ref="C17" r:id="rId6" xr:uid="{7407BF37-B199-4D2A-9D42-65F66A6862AE}"/>
    <hyperlink ref="C23" r:id="rId7" xr:uid="{5959EA0C-96C9-44FE-805A-1BAB3C7B96FA}"/>
    <hyperlink ref="C24" r:id="rId8" xr:uid="{DD17683F-5BF4-445B-AB88-EDD958AD98D2}"/>
    <hyperlink ref="C25" r:id="rId9" xr:uid="{582B0A8B-0660-47A8-82C4-797AF472529F}"/>
    <hyperlink ref="C29" r:id="rId10" xr:uid="{1FE02134-6969-4A5D-AFBA-3220EA77D2F0}"/>
    <hyperlink ref="C30" r:id="rId11" xr:uid="{78ECC9F9-5AE8-4297-890C-C3A4BF2033CB}"/>
    <hyperlink ref="C31" r:id="rId12" xr:uid="{95F5570A-B464-426C-BDCA-C9BE2D7DF6EC}"/>
    <hyperlink ref="C35" r:id="rId13" xr:uid="{2208CF06-3A8F-49A9-BDE3-9839319B3D19}"/>
    <hyperlink ref="C36" r:id="rId14" xr:uid="{863B2B7F-C8C1-4620-8CD8-2D423F3C11C9}"/>
    <hyperlink ref="C37" r:id="rId15" location="pricing" xr:uid="{46B1909F-2B7F-43CB-9348-FCFD48BD8F63}"/>
    <hyperlink ref="C41" r:id="rId16" location="compute" xr:uid="{C2BE1A12-2921-45EA-83D7-24195F4A08DD}"/>
    <hyperlink ref="C42" r:id="rId17" xr:uid="{9CF20189-6D1D-4BBD-9401-32D432E654DA}"/>
    <hyperlink ref="C43" r:id="rId18" xr:uid="{4A64FDEB-368F-49E9-B5E1-6024A7B06F6F}"/>
    <hyperlink ref="C47" r:id="rId19" xr:uid="{08CB4554-9480-4B15-BE80-367AE8F1F307}"/>
    <hyperlink ref="C48" r:id="rId20" xr:uid="{44C75202-2486-49AA-8ACE-22421D1C6E63}"/>
    <hyperlink ref="C49" r:id="rId21" xr:uid="{D13C7B6C-2508-43ED-836E-CC6EBE6CE375}"/>
    <hyperlink ref="C53" r:id="rId22" xr:uid="{11093A3D-D55B-40AE-B264-E66654C4EA2D}"/>
    <hyperlink ref="C54" r:id="rId23" xr:uid="{804113FD-19B8-46C3-BE23-14DB697A74B4}"/>
    <hyperlink ref="C55" r:id="rId24" xr:uid="{51C6D84A-43CB-46EE-B898-4DBF59A04D46}"/>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A301-A6DF-4D51-94EF-EC5D4C83208F}">
  <dimension ref="A1:Z987"/>
  <sheetViews>
    <sheetView zoomScale="80" zoomScaleNormal="80" workbookViewId="0"/>
  </sheetViews>
  <sheetFormatPr baseColWidth="10" defaultColWidth="12.7109375" defaultRowHeight="15"/>
  <cols>
    <col min="1" max="2" width="19.140625" style="153" customWidth="1"/>
    <col min="3" max="3" width="31.42578125" style="153" customWidth="1"/>
    <col min="4" max="4" width="26.28515625" style="153" customWidth="1"/>
    <col min="5" max="6" width="17" style="153" customWidth="1"/>
    <col min="7" max="7" width="18" style="153" customWidth="1"/>
    <col min="8" max="8" width="17" style="153" customWidth="1"/>
    <col min="9" max="9" width="19.140625" style="153" customWidth="1"/>
    <col min="10" max="10" width="21.42578125" style="153" customWidth="1"/>
    <col min="11" max="11" width="33.140625" style="153" customWidth="1"/>
    <col min="12" max="26" width="10" style="153" customWidth="1"/>
    <col min="27" max="16384" width="12.7109375" style="153"/>
  </cols>
  <sheetData>
    <row r="1" spans="1:26" ht="12.75" customHeight="1">
      <c r="A1" s="25"/>
    </row>
    <row r="2" spans="1:26" ht="27.75" customHeight="1">
      <c r="D2" s="254" t="s">
        <v>352</v>
      </c>
      <c r="E2" s="255"/>
      <c r="F2" s="255"/>
      <c r="G2" s="255"/>
      <c r="H2" s="255"/>
    </row>
    <row r="3" spans="1:26" ht="12.75" customHeight="1"/>
    <row r="4" spans="1:26" ht="12.75" customHeight="1"/>
    <row r="5" spans="1:26" ht="43.5" customHeight="1">
      <c r="A5" s="256" t="s">
        <v>353</v>
      </c>
      <c r="B5" s="257"/>
      <c r="C5" s="257"/>
      <c r="D5" s="257"/>
      <c r="E5" s="257"/>
      <c r="F5" s="257"/>
      <c r="G5" s="257"/>
      <c r="H5" s="257"/>
      <c r="I5" s="257"/>
      <c r="J5" s="257"/>
      <c r="K5" s="258"/>
    </row>
    <row r="6" spans="1:26" ht="15.75" customHeight="1"/>
    <row r="7" spans="1:26" ht="18" customHeight="1">
      <c r="A7" s="259" t="s">
        <v>432</v>
      </c>
      <c r="B7" s="260"/>
      <c r="C7" s="260"/>
      <c r="D7" s="260"/>
      <c r="E7" s="260"/>
      <c r="F7" s="260"/>
      <c r="G7" s="260"/>
      <c r="H7" s="260"/>
      <c r="I7" s="260"/>
      <c r="J7" s="260"/>
      <c r="K7" s="261"/>
    </row>
    <row r="8" spans="1:26" ht="50.25" customHeight="1">
      <c r="A8" s="27" t="s">
        <v>1</v>
      </c>
      <c r="B8" s="183" t="s">
        <v>32</v>
      </c>
      <c r="C8" s="183" t="s">
        <v>33</v>
      </c>
      <c r="D8" s="183" t="s">
        <v>34</v>
      </c>
      <c r="E8" s="183" t="s">
        <v>35</v>
      </c>
      <c r="F8" s="72" t="s">
        <v>36</v>
      </c>
      <c r="G8" s="73" t="s">
        <v>37</v>
      </c>
      <c r="H8" s="183" t="s">
        <v>2</v>
      </c>
      <c r="I8" s="183" t="s">
        <v>38</v>
      </c>
      <c r="J8" s="183" t="s">
        <v>433</v>
      </c>
      <c r="K8" s="183" t="s">
        <v>39</v>
      </c>
    </row>
    <row r="9" spans="1:26" ht="50.25" customHeight="1">
      <c r="A9" s="79" t="s">
        <v>3</v>
      </c>
      <c r="B9" s="105" t="s">
        <v>31</v>
      </c>
      <c r="C9" s="184" t="s">
        <v>434</v>
      </c>
      <c r="D9" s="105" t="s">
        <v>435</v>
      </c>
      <c r="E9" s="97">
        <v>2800000</v>
      </c>
      <c r="F9" s="97">
        <v>3332000</v>
      </c>
      <c r="G9" s="97">
        <v>820</v>
      </c>
      <c r="H9" s="185" t="s">
        <v>51</v>
      </c>
      <c r="I9" s="105" t="s">
        <v>30</v>
      </c>
      <c r="J9" s="105" t="s">
        <v>436</v>
      </c>
      <c r="K9" s="105" t="s">
        <v>437</v>
      </c>
    </row>
    <row r="10" spans="1:26" ht="50.25" customHeight="1">
      <c r="A10" s="79" t="s">
        <v>4</v>
      </c>
      <c r="B10" s="105" t="s">
        <v>42</v>
      </c>
      <c r="C10" s="184" t="s">
        <v>438</v>
      </c>
      <c r="D10" s="105" t="s">
        <v>439</v>
      </c>
      <c r="E10" s="97">
        <v>2600000</v>
      </c>
      <c r="F10" s="97">
        <v>3094000</v>
      </c>
      <c r="G10" s="97">
        <v>760</v>
      </c>
      <c r="H10" s="185" t="s">
        <v>51</v>
      </c>
      <c r="I10" s="105" t="s">
        <v>30</v>
      </c>
      <c r="J10" s="105" t="s">
        <v>436</v>
      </c>
      <c r="K10" s="105" t="s">
        <v>440</v>
      </c>
    </row>
    <row r="11" spans="1:26" ht="50.25" customHeight="1">
      <c r="A11" s="79" t="s">
        <v>5</v>
      </c>
      <c r="B11" s="105" t="s">
        <v>441</v>
      </c>
      <c r="C11" s="184" t="s">
        <v>442</v>
      </c>
      <c r="D11" s="105" t="s">
        <v>443</v>
      </c>
      <c r="E11" s="97">
        <v>3000000</v>
      </c>
      <c r="F11" s="97">
        <v>3570000</v>
      </c>
      <c r="G11" s="97">
        <v>880</v>
      </c>
      <c r="H11" s="185" t="s">
        <v>51</v>
      </c>
      <c r="I11" s="105" t="s">
        <v>30</v>
      </c>
      <c r="J11" s="105" t="s">
        <v>436</v>
      </c>
      <c r="K11" s="105" t="s">
        <v>444</v>
      </c>
    </row>
    <row r="12" spans="1:26" ht="50.25" customHeight="1">
      <c r="A12" s="79"/>
      <c r="B12" s="186"/>
      <c r="D12" s="186"/>
      <c r="E12" s="187"/>
      <c r="F12" s="187"/>
      <c r="G12" s="187"/>
      <c r="H12" s="188"/>
      <c r="I12" s="186"/>
      <c r="J12" s="186"/>
      <c r="K12" s="102"/>
    </row>
    <row r="13" spans="1:26" ht="15.75" customHeight="1">
      <c r="A13" s="259" t="s">
        <v>445</v>
      </c>
      <c r="B13" s="260"/>
      <c r="C13" s="260"/>
      <c r="D13" s="260"/>
      <c r="E13" s="260"/>
      <c r="F13" s="260"/>
      <c r="G13" s="260"/>
      <c r="H13" s="260"/>
      <c r="I13" s="260"/>
      <c r="J13" s="260"/>
      <c r="K13" s="261"/>
    </row>
    <row r="14" spans="1:26" ht="75.75" customHeight="1">
      <c r="A14" s="27" t="s">
        <v>1</v>
      </c>
      <c r="B14" s="183" t="s">
        <v>32</v>
      </c>
      <c r="C14" s="183" t="s">
        <v>33</v>
      </c>
      <c r="D14" s="183" t="s">
        <v>34</v>
      </c>
      <c r="E14" s="183" t="s">
        <v>35</v>
      </c>
      <c r="F14" s="72" t="s">
        <v>36</v>
      </c>
      <c r="G14" s="73" t="s">
        <v>37</v>
      </c>
      <c r="H14" s="183" t="s">
        <v>2</v>
      </c>
      <c r="I14" s="183" t="s">
        <v>38</v>
      </c>
      <c r="J14" s="183" t="s">
        <v>433</v>
      </c>
      <c r="K14" s="183" t="s">
        <v>39</v>
      </c>
      <c r="L14" s="31"/>
      <c r="M14" s="31"/>
      <c r="N14" s="31"/>
      <c r="O14" s="31"/>
      <c r="P14" s="31"/>
      <c r="Q14" s="31"/>
      <c r="R14" s="31"/>
      <c r="S14" s="31"/>
      <c r="T14" s="31"/>
      <c r="U14" s="31"/>
      <c r="V14" s="31"/>
      <c r="W14" s="31"/>
      <c r="X14" s="31"/>
      <c r="Y14" s="31"/>
      <c r="Z14" s="31"/>
    </row>
    <row r="15" spans="1:26" ht="50.25" customHeight="1">
      <c r="A15" s="79" t="s">
        <v>3</v>
      </c>
      <c r="B15" s="105" t="s">
        <v>332</v>
      </c>
      <c r="C15" s="184" t="s">
        <v>446</v>
      </c>
      <c r="D15" s="105" t="s">
        <v>447</v>
      </c>
      <c r="E15" s="97">
        <v>1014201.68</v>
      </c>
      <c r="F15" s="97">
        <v>1206900</v>
      </c>
      <c r="G15" s="97" t="s">
        <v>448</v>
      </c>
      <c r="H15" s="185">
        <v>3685.53</v>
      </c>
      <c r="I15" s="105" t="s">
        <v>30</v>
      </c>
      <c r="J15" s="105" t="s">
        <v>449</v>
      </c>
      <c r="K15" s="105" t="s">
        <v>450</v>
      </c>
    </row>
    <row r="16" spans="1:26" ht="50.25" customHeight="1">
      <c r="A16" s="79" t="s">
        <v>4</v>
      </c>
      <c r="B16" s="105" t="s">
        <v>31</v>
      </c>
      <c r="C16" s="184" t="s">
        <v>451</v>
      </c>
      <c r="D16" s="105" t="s">
        <v>447</v>
      </c>
      <c r="E16" s="97">
        <v>630168.06999999995</v>
      </c>
      <c r="F16" s="97">
        <v>749900</v>
      </c>
      <c r="G16" s="97" t="s">
        <v>452</v>
      </c>
      <c r="H16" s="185">
        <v>3685.53</v>
      </c>
      <c r="I16" s="105" t="s">
        <v>30</v>
      </c>
      <c r="J16" s="105" t="s">
        <v>436</v>
      </c>
      <c r="K16" s="105" t="s">
        <v>453</v>
      </c>
    </row>
    <row r="17" spans="1:11" ht="72.75" customHeight="1">
      <c r="A17" s="79" t="s">
        <v>5</v>
      </c>
      <c r="B17" s="105" t="s">
        <v>328</v>
      </c>
      <c r="C17" s="184" t="s">
        <v>454</v>
      </c>
      <c r="D17" s="105" t="s">
        <v>447</v>
      </c>
      <c r="E17" s="97">
        <v>755462.18</v>
      </c>
      <c r="F17" s="97">
        <v>899000</v>
      </c>
      <c r="G17" s="97" t="s">
        <v>455</v>
      </c>
      <c r="H17" s="185">
        <v>3685.53</v>
      </c>
      <c r="I17" s="105" t="s">
        <v>30</v>
      </c>
      <c r="J17" s="105" t="s">
        <v>436</v>
      </c>
      <c r="K17" s="105" t="s">
        <v>456</v>
      </c>
    </row>
    <row r="18" spans="1:11" ht="15" hidden="1" customHeight="1">
      <c r="A18" s="42"/>
      <c r="B18" s="70"/>
      <c r="C18" s="70"/>
      <c r="D18" s="70"/>
      <c r="E18" s="70"/>
      <c r="F18" s="70"/>
      <c r="G18" s="70"/>
      <c r="H18" s="70"/>
      <c r="I18" s="70"/>
      <c r="J18" s="70"/>
    </row>
    <row r="19" spans="1:11" ht="15" customHeight="1">
      <c r="A19" s="168"/>
      <c r="B19" s="169"/>
      <c r="C19" s="169"/>
      <c r="D19" s="169"/>
      <c r="E19" s="169"/>
      <c r="F19" s="169"/>
      <c r="G19" s="169"/>
      <c r="H19" s="169"/>
      <c r="I19" s="169"/>
      <c r="J19" s="169"/>
    </row>
    <row r="20" spans="1:11" ht="15.75" customHeight="1">
      <c r="A20" s="259" t="s">
        <v>457</v>
      </c>
      <c r="B20" s="260"/>
      <c r="C20" s="260"/>
      <c r="D20" s="260"/>
      <c r="E20" s="260"/>
      <c r="F20" s="260"/>
      <c r="G20" s="260"/>
      <c r="H20" s="260"/>
      <c r="I20" s="260"/>
      <c r="J20" s="260"/>
      <c r="K20" s="261"/>
    </row>
    <row r="21" spans="1:11" ht="45" customHeight="1">
      <c r="A21" s="27" t="s">
        <v>1</v>
      </c>
      <c r="B21" s="183" t="s">
        <v>32</v>
      </c>
      <c r="C21" s="183" t="s">
        <v>33</v>
      </c>
      <c r="D21" s="183" t="s">
        <v>34</v>
      </c>
      <c r="E21" s="183" t="s">
        <v>35</v>
      </c>
      <c r="F21" s="72" t="s">
        <v>36</v>
      </c>
      <c r="G21" s="73" t="s">
        <v>37</v>
      </c>
      <c r="H21" s="183" t="s">
        <v>2</v>
      </c>
      <c r="I21" s="183" t="s">
        <v>38</v>
      </c>
      <c r="J21" s="183" t="s">
        <v>433</v>
      </c>
      <c r="K21" s="183" t="s">
        <v>39</v>
      </c>
    </row>
    <row r="22" spans="1:11" ht="60.75" customHeight="1">
      <c r="A22" s="79" t="s">
        <v>3</v>
      </c>
      <c r="B22" s="105" t="s">
        <v>80</v>
      </c>
      <c r="C22" s="184" t="s">
        <v>458</v>
      </c>
      <c r="D22" s="105" t="s">
        <v>459</v>
      </c>
      <c r="E22" s="97">
        <v>510085.3</v>
      </c>
      <c r="F22" s="97">
        <v>607001.51</v>
      </c>
      <c r="G22" s="97">
        <v>164.99</v>
      </c>
      <c r="H22" s="185">
        <v>3685.53</v>
      </c>
      <c r="I22" s="105" t="s">
        <v>30</v>
      </c>
      <c r="J22" s="105" t="s">
        <v>460</v>
      </c>
      <c r="K22" s="105" t="s">
        <v>461</v>
      </c>
    </row>
    <row r="23" spans="1:11" ht="64.5" customHeight="1">
      <c r="A23" s="79" t="s">
        <v>4</v>
      </c>
      <c r="B23" s="105" t="s">
        <v>332</v>
      </c>
      <c r="C23" s="184" t="s">
        <v>462</v>
      </c>
      <c r="D23" s="105" t="s">
        <v>463</v>
      </c>
      <c r="E23" s="97">
        <v>378151</v>
      </c>
      <c r="F23" s="97">
        <v>450000</v>
      </c>
      <c r="G23" s="97">
        <v>122</v>
      </c>
      <c r="H23" s="185">
        <v>3685.53</v>
      </c>
      <c r="I23" s="105" t="s">
        <v>30</v>
      </c>
      <c r="J23" s="105" t="s">
        <v>460</v>
      </c>
      <c r="K23" s="105" t="s">
        <v>464</v>
      </c>
    </row>
    <row r="24" spans="1:11" ht="57" customHeight="1">
      <c r="A24" s="79" t="s">
        <v>5</v>
      </c>
      <c r="B24" s="105" t="s">
        <v>465</v>
      </c>
      <c r="C24" s="184" t="s">
        <v>466</v>
      </c>
      <c r="D24" s="105" t="s">
        <v>467</v>
      </c>
      <c r="E24" s="97">
        <v>546218.49</v>
      </c>
      <c r="F24" s="97">
        <v>650000</v>
      </c>
      <c r="G24" s="97">
        <v>178.29</v>
      </c>
      <c r="H24" s="185">
        <v>3685.53</v>
      </c>
      <c r="I24" s="105" t="s">
        <v>30</v>
      </c>
      <c r="J24" s="105" t="s">
        <v>468</v>
      </c>
      <c r="K24" s="105" t="s">
        <v>469</v>
      </c>
    </row>
    <row r="25" spans="1:11" ht="57" customHeight="1">
      <c r="A25" s="171"/>
      <c r="B25" s="186"/>
      <c r="C25" s="189"/>
      <c r="D25" s="186"/>
      <c r="E25" s="190"/>
      <c r="F25" s="190"/>
      <c r="G25" s="190"/>
      <c r="H25" s="191"/>
      <c r="I25" s="186"/>
      <c r="J25" s="186"/>
      <c r="K25" s="102"/>
    </row>
    <row r="26" spans="1:11" ht="18" customHeight="1">
      <c r="A26" s="259" t="s">
        <v>470</v>
      </c>
      <c r="B26" s="260"/>
      <c r="C26" s="260"/>
      <c r="D26" s="260"/>
      <c r="E26" s="260"/>
      <c r="F26" s="260"/>
      <c r="G26" s="260"/>
      <c r="H26" s="260"/>
      <c r="I26" s="260"/>
      <c r="J26" s="260"/>
      <c r="K26" s="261"/>
    </row>
    <row r="27" spans="1:11" ht="46.5" customHeight="1">
      <c r="A27" s="27" t="s">
        <v>1</v>
      </c>
      <c r="B27" s="183" t="s">
        <v>32</v>
      </c>
      <c r="C27" s="183" t="s">
        <v>33</v>
      </c>
      <c r="D27" s="183" t="s">
        <v>34</v>
      </c>
      <c r="E27" s="183" t="s">
        <v>35</v>
      </c>
      <c r="F27" s="72" t="s">
        <v>36</v>
      </c>
      <c r="G27" s="73" t="s">
        <v>37</v>
      </c>
      <c r="H27" s="183" t="s">
        <v>2</v>
      </c>
      <c r="I27" s="183" t="s">
        <v>38</v>
      </c>
      <c r="J27" s="183" t="s">
        <v>433</v>
      </c>
      <c r="K27" s="183" t="s">
        <v>39</v>
      </c>
    </row>
    <row r="28" spans="1:11" ht="61.5" customHeight="1">
      <c r="A28" s="79" t="s">
        <v>3</v>
      </c>
      <c r="B28" s="105" t="s">
        <v>471</v>
      </c>
      <c r="C28" s="184" t="s">
        <v>472</v>
      </c>
      <c r="D28" s="105" t="s">
        <v>473</v>
      </c>
      <c r="E28" s="97">
        <v>739411.76</v>
      </c>
      <c r="F28" s="97">
        <v>879900</v>
      </c>
      <c r="G28" s="97" t="s">
        <v>474</v>
      </c>
      <c r="H28" s="185">
        <v>3685.53</v>
      </c>
      <c r="I28" s="105" t="s">
        <v>30</v>
      </c>
      <c r="J28" s="105" t="s">
        <v>436</v>
      </c>
      <c r="K28" s="105" t="s">
        <v>475</v>
      </c>
    </row>
    <row r="29" spans="1:11" ht="51" customHeight="1">
      <c r="A29" s="79" t="s">
        <v>4</v>
      </c>
      <c r="B29" s="105" t="s">
        <v>476</v>
      </c>
      <c r="C29" s="184" t="s">
        <v>477</v>
      </c>
      <c r="D29" s="105" t="s">
        <v>478</v>
      </c>
      <c r="E29" s="97">
        <v>474105.04</v>
      </c>
      <c r="F29" s="97">
        <v>564185</v>
      </c>
      <c r="G29" s="97" t="s">
        <v>479</v>
      </c>
      <c r="H29" s="185">
        <v>3685.53</v>
      </c>
      <c r="I29" s="105" t="s">
        <v>30</v>
      </c>
      <c r="J29" s="105" t="s">
        <v>449</v>
      </c>
      <c r="K29" s="105" t="s">
        <v>480</v>
      </c>
    </row>
    <row r="30" spans="1:11" ht="46.5" customHeight="1">
      <c r="A30" s="79" t="s">
        <v>5</v>
      </c>
      <c r="B30" s="105" t="s">
        <v>481</v>
      </c>
      <c r="C30" s="184" t="s">
        <v>482</v>
      </c>
      <c r="D30" s="105" t="s">
        <v>483</v>
      </c>
      <c r="E30" s="97">
        <v>767452.1</v>
      </c>
      <c r="F30" s="97">
        <v>913268</v>
      </c>
      <c r="G30" s="97" t="s">
        <v>484</v>
      </c>
      <c r="H30" s="185">
        <v>3685.53</v>
      </c>
      <c r="I30" s="105" t="s">
        <v>30</v>
      </c>
      <c r="J30" s="105" t="s">
        <v>449</v>
      </c>
      <c r="K30" s="105" t="s">
        <v>485</v>
      </c>
    </row>
    <row r="31" spans="1:11" ht="46.5" customHeight="1">
      <c r="A31" s="171"/>
      <c r="B31" s="186"/>
      <c r="C31" s="189"/>
      <c r="D31" s="186"/>
      <c r="E31" s="187"/>
      <c r="F31" s="190"/>
      <c r="G31" s="187"/>
      <c r="H31" s="191"/>
      <c r="I31" s="186"/>
      <c r="J31" s="186"/>
      <c r="K31" s="102"/>
    </row>
    <row r="32" spans="1:11" ht="15" customHeight="1">
      <c r="A32" s="259" t="s">
        <v>486</v>
      </c>
      <c r="B32" s="260"/>
      <c r="C32" s="260"/>
      <c r="D32" s="260"/>
      <c r="E32" s="260"/>
      <c r="F32" s="260"/>
      <c r="G32" s="260"/>
      <c r="H32" s="260"/>
      <c r="I32" s="260"/>
      <c r="J32" s="260"/>
      <c r="K32" s="261"/>
    </row>
    <row r="33" spans="1:11" ht="47.25" customHeight="1">
      <c r="A33" s="27" t="s">
        <v>1</v>
      </c>
      <c r="B33" s="183" t="s">
        <v>32</v>
      </c>
      <c r="C33" s="183" t="s">
        <v>33</v>
      </c>
      <c r="D33" s="183" t="s">
        <v>34</v>
      </c>
      <c r="E33" s="183" t="s">
        <v>35</v>
      </c>
      <c r="F33" s="72" t="s">
        <v>36</v>
      </c>
      <c r="G33" s="73" t="s">
        <v>37</v>
      </c>
      <c r="H33" s="183" t="s">
        <v>2</v>
      </c>
      <c r="I33" s="183" t="s">
        <v>38</v>
      </c>
      <c r="J33" s="183" t="s">
        <v>433</v>
      </c>
      <c r="K33" s="183" t="s">
        <v>39</v>
      </c>
    </row>
    <row r="34" spans="1:11" ht="47.25" customHeight="1">
      <c r="A34" s="79" t="s">
        <v>3</v>
      </c>
      <c r="B34" s="105" t="s">
        <v>487</v>
      </c>
      <c r="C34" s="184" t="s">
        <v>488</v>
      </c>
      <c r="D34" s="105" t="s">
        <v>489</v>
      </c>
      <c r="E34" s="97">
        <v>0</v>
      </c>
      <c r="F34" s="97">
        <v>0</v>
      </c>
      <c r="G34" s="97">
        <v>0</v>
      </c>
      <c r="H34" s="185">
        <v>3685.53</v>
      </c>
      <c r="I34" s="105" t="s">
        <v>30</v>
      </c>
      <c r="J34" s="105" t="s">
        <v>499</v>
      </c>
      <c r="K34" s="105" t="s">
        <v>490</v>
      </c>
    </row>
    <row r="35" spans="1:11" ht="47.25" customHeight="1">
      <c r="A35" s="79" t="s">
        <v>4</v>
      </c>
      <c r="B35" s="105" t="s">
        <v>491</v>
      </c>
      <c r="C35" s="184" t="s">
        <v>492</v>
      </c>
      <c r="D35" s="105" t="s">
        <v>493</v>
      </c>
      <c r="E35" s="97">
        <v>33529.410000000003</v>
      </c>
      <c r="F35" s="97">
        <v>39900</v>
      </c>
      <c r="G35" s="97">
        <v>10.93</v>
      </c>
      <c r="H35" s="185">
        <v>3685.53</v>
      </c>
      <c r="I35" s="105" t="s">
        <v>30</v>
      </c>
      <c r="J35" s="105" t="s">
        <v>499</v>
      </c>
      <c r="K35" s="105" t="s">
        <v>494</v>
      </c>
    </row>
    <row r="36" spans="1:11" ht="47.25" customHeight="1">
      <c r="A36" s="79" t="s">
        <v>5</v>
      </c>
      <c r="B36" s="105" t="s">
        <v>495</v>
      </c>
      <c r="C36" s="184" t="s">
        <v>496</v>
      </c>
      <c r="D36" s="105" t="s">
        <v>497</v>
      </c>
      <c r="E36" s="97">
        <v>0</v>
      </c>
      <c r="F36" s="97">
        <v>0</v>
      </c>
      <c r="G36" s="97">
        <v>0</v>
      </c>
      <c r="H36" s="185">
        <v>3685.53</v>
      </c>
      <c r="I36" s="105" t="s">
        <v>30</v>
      </c>
      <c r="J36" s="105" t="s">
        <v>499</v>
      </c>
      <c r="K36" s="105" t="s">
        <v>498</v>
      </c>
    </row>
    <row r="37" spans="1:11" ht="12.75" customHeight="1">
      <c r="E37" s="192"/>
    </row>
    <row r="38" spans="1:11" ht="12.75" customHeight="1"/>
    <row r="39" spans="1:11" ht="12.75" customHeight="1"/>
    <row r="40" spans="1:11" ht="12.75" customHeight="1"/>
    <row r="41" spans="1:11" ht="12.75" customHeight="1"/>
    <row r="42" spans="1:11" ht="12.75" customHeight="1"/>
    <row r="43" spans="1:11" ht="12.75" customHeight="1"/>
    <row r="44" spans="1:11" ht="12.75" customHeight="1"/>
    <row r="45" spans="1:11" ht="12.75" customHeight="1"/>
    <row r="46" spans="1:11" ht="12.75" customHeight="1"/>
    <row r="47" spans="1:11" ht="12.75" customHeight="1"/>
    <row r="48" spans="1:11" ht="12.75" customHeight="1"/>
    <row r="49" s="153" customFormat="1" ht="12.75" customHeight="1"/>
    <row r="50" s="153" customFormat="1" ht="12.75" customHeight="1"/>
    <row r="51" s="153" customFormat="1" ht="12.75" customHeight="1"/>
    <row r="52" s="153" customFormat="1" ht="12.75" customHeight="1"/>
    <row r="53" s="153" customFormat="1" ht="12.75" customHeight="1"/>
    <row r="54" s="153" customFormat="1" ht="12.75" customHeight="1"/>
    <row r="55" s="153" customFormat="1" ht="12.75" customHeight="1"/>
    <row r="56" s="153" customFormat="1" ht="12.75" customHeight="1"/>
    <row r="57" s="153" customFormat="1" ht="12.75" customHeight="1"/>
    <row r="58" s="153" customFormat="1" ht="12.75" customHeight="1"/>
    <row r="59" s="153" customFormat="1" ht="12.75" customHeight="1"/>
    <row r="60" s="153" customFormat="1" ht="12.75" customHeight="1"/>
    <row r="61" s="153" customFormat="1" ht="12.75" customHeight="1"/>
    <row r="62" s="153" customFormat="1" ht="12.75" customHeight="1"/>
    <row r="63" s="153" customFormat="1" ht="12.75" customHeight="1"/>
    <row r="64" s="153" customFormat="1" ht="12.75" customHeight="1"/>
    <row r="65" s="153" customFormat="1" ht="12.75" customHeight="1"/>
    <row r="66" s="153" customFormat="1" ht="12.75" customHeight="1"/>
    <row r="67" s="153" customFormat="1" ht="12.75" customHeight="1"/>
    <row r="68" s="153" customFormat="1" ht="12.75" customHeight="1"/>
    <row r="69" s="153" customFormat="1" ht="12.75" customHeight="1"/>
    <row r="70" s="153" customFormat="1" ht="12.75" customHeight="1"/>
    <row r="71" s="153" customFormat="1" ht="12.75" customHeight="1"/>
    <row r="72" s="153" customFormat="1" ht="12.75" customHeight="1"/>
    <row r="73" s="153" customFormat="1" ht="12.75" customHeight="1"/>
    <row r="74" s="153" customFormat="1" ht="12.75" customHeight="1"/>
    <row r="75" s="153" customFormat="1" ht="12.75" customHeight="1"/>
    <row r="76" s="153" customFormat="1" ht="12.75" customHeight="1"/>
    <row r="77" s="153" customFormat="1" ht="12.75" customHeight="1"/>
    <row r="78" s="153" customFormat="1" ht="12.75" customHeight="1"/>
    <row r="79" s="153" customFormat="1" ht="12.75" customHeight="1"/>
    <row r="80" s="153" customFormat="1" ht="12.75" customHeight="1"/>
    <row r="81" s="153" customFormat="1" ht="12.75" customHeight="1"/>
    <row r="82" s="153" customFormat="1" ht="12.75" customHeight="1"/>
    <row r="83" s="153" customFormat="1" ht="12.75" customHeight="1"/>
    <row r="84" s="153" customFormat="1" ht="12.75" customHeight="1"/>
    <row r="85" s="153" customFormat="1" ht="12.75" customHeight="1"/>
    <row r="86" s="153" customFormat="1" ht="12.75" customHeight="1"/>
    <row r="87" s="153" customFormat="1" ht="12.75" customHeight="1"/>
    <row r="88" s="153" customFormat="1" ht="12.75" customHeight="1"/>
    <row r="89" s="153" customFormat="1" ht="12.75" customHeight="1"/>
    <row r="90" s="153" customFormat="1" ht="12.75" customHeight="1"/>
    <row r="91" s="153" customFormat="1" ht="12.75" customHeight="1"/>
    <row r="92" s="153" customFormat="1" ht="12.75" customHeight="1"/>
    <row r="93" s="153" customFormat="1" ht="12.75" customHeight="1"/>
    <row r="94" s="153" customFormat="1" ht="12.75" customHeight="1"/>
    <row r="95" s="153" customFormat="1" ht="12.75" customHeight="1"/>
    <row r="96" s="153" customFormat="1" ht="12.75" customHeight="1"/>
    <row r="97" s="153" customFormat="1" ht="12.75" customHeight="1"/>
    <row r="98" s="153" customFormat="1" ht="12.75" customHeight="1"/>
    <row r="99" s="153" customFormat="1" ht="12.75" customHeight="1"/>
    <row r="100" s="153" customFormat="1" ht="12.75" customHeight="1"/>
    <row r="101" s="153" customFormat="1" ht="12.75" customHeight="1"/>
    <row r="102" s="153" customFormat="1" ht="12.75" customHeight="1"/>
    <row r="103" s="153" customFormat="1" ht="12.75" customHeight="1"/>
    <row r="104" s="153" customFormat="1" ht="12.75" customHeight="1"/>
    <row r="105" s="153" customFormat="1" ht="12.75" customHeight="1"/>
    <row r="106" s="153" customFormat="1" ht="12.75" customHeight="1"/>
    <row r="107" s="153" customFormat="1" ht="12.75" customHeight="1"/>
    <row r="108" s="153" customFormat="1" ht="12.75" customHeight="1"/>
    <row r="109" s="153" customFormat="1" ht="12.75" customHeight="1"/>
    <row r="110" s="153" customFormat="1" ht="12.75" customHeight="1"/>
    <row r="111" s="153" customFormat="1" ht="12.75" customHeight="1"/>
    <row r="112" s="153" customFormat="1" ht="12.75" customHeight="1"/>
    <row r="113" s="153" customFormat="1" ht="12.75" customHeight="1"/>
    <row r="114" s="153" customFormat="1" ht="12.75" customHeight="1"/>
    <row r="115" s="153" customFormat="1" ht="12.75" customHeight="1"/>
    <row r="116" s="153" customFormat="1" ht="12.75" customHeight="1"/>
    <row r="117" s="153" customFormat="1" ht="12.75" customHeight="1"/>
    <row r="118" s="153" customFormat="1" ht="12.75" customHeight="1"/>
    <row r="119" s="153" customFormat="1" ht="12.75" customHeight="1"/>
    <row r="120" s="153" customFormat="1" ht="12.75" customHeight="1"/>
    <row r="121" s="153" customFormat="1" ht="12.75" customHeight="1"/>
    <row r="122" s="153" customFormat="1" ht="12.75" customHeight="1"/>
    <row r="123" s="153" customFormat="1" ht="12.75" customHeight="1"/>
    <row r="124" s="153" customFormat="1" ht="12.75" customHeight="1"/>
    <row r="125" s="153" customFormat="1" ht="12.75" customHeight="1"/>
    <row r="126" s="153" customFormat="1" ht="12.75" customHeight="1"/>
    <row r="127" s="153" customFormat="1" ht="12.75" customHeight="1"/>
    <row r="128" s="153" customFormat="1" ht="12.75" customHeight="1"/>
    <row r="129" s="153" customFormat="1" ht="12.75" customHeight="1"/>
    <row r="130" s="153" customFormat="1" ht="12.75" customHeight="1"/>
    <row r="131" s="153" customFormat="1" ht="12.75" customHeight="1"/>
    <row r="132" s="153" customFormat="1" ht="12.75" customHeight="1"/>
    <row r="133" s="153" customFormat="1" ht="12.75" customHeight="1"/>
    <row r="134" s="153" customFormat="1" ht="12.75" customHeight="1"/>
    <row r="135" s="153" customFormat="1" ht="12.75" customHeight="1"/>
    <row r="136" s="153" customFormat="1" ht="12.75" customHeight="1"/>
    <row r="137" s="153" customFormat="1" ht="12.75" customHeight="1"/>
    <row r="138" s="153" customFormat="1" ht="12.75" customHeight="1"/>
    <row r="139" s="153" customFormat="1" ht="12.75" customHeight="1"/>
    <row r="140" s="153" customFormat="1" ht="12.75" customHeight="1"/>
    <row r="141" s="153" customFormat="1" ht="12.75" customHeight="1"/>
    <row r="142" s="153" customFormat="1" ht="12.75" customHeight="1"/>
    <row r="143" s="153" customFormat="1" ht="12.75" customHeight="1"/>
    <row r="144" s="153" customFormat="1" ht="12.75" customHeight="1"/>
    <row r="145" s="153" customFormat="1" ht="12.75" customHeight="1"/>
    <row r="146" s="153" customFormat="1" ht="12.75" customHeight="1"/>
    <row r="147" s="153" customFormat="1" ht="12.75" customHeight="1"/>
    <row r="148" s="153" customFormat="1" ht="12.75" customHeight="1"/>
    <row r="149" s="153" customFormat="1" ht="12.75" customHeight="1"/>
    <row r="150" s="153" customFormat="1" ht="12.75" customHeight="1"/>
    <row r="151" s="153" customFormat="1" ht="12.75" customHeight="1"/>
    <row r="152" s="153" customFormat="1" ht="12.75" customHeight="1"/>
    <row r="153" s="153" customFormat="1" ht="12.75" customHeight="1"/>
    <row r="154" s="153" customFormat="1" ht="12.75" customHeight="1"/>
    <row r="155" s="153" customFormat="1" ht="12.75" customHeight="1"/>
    <row r="156" s="153" customFormat="1" ht="12.75" customHeight="1"/>
    <row r="157" s="153" customFormat="1" ht="12.75" customHeight="1"/>
    <row r="158" s="153" customFormat="1" ht="12.75" customHeight="1"/>
    <row r="159" s="153" customFormat="1" ht="12.75" customHeight="1"/>
    <row r="160" s="153" customFormat="1" ht="12.75" customHeight="1"/>
    <row r="161" s="153" customFormat="1" ht="12.75" customHeight="1"/>
    <row r="162" s="153" customFormat="1" ht="12.75" customHeight="1"/>
    <row r="163" s="153" customFormat="1" ht="12.75" customHeight="1"/>
    <row r="164" s="153" customFormat="1" ht="12.75" customHeight="1"/>
    <row r="165" s="153" customFormat="1" ht="12.75" customHeight="1"/>
    <row r="166" s="153" customFormat="1" ht="12.75" customHeight="1"/>
    <row r="167" s="153" customFormat="1" ht="12.75" customHeight="1"/>
    <row r="168" s="153" customFormat="1" ht="12.75" customHeight="1"/>
    <row r="169" s="153" customFormat="1" ht="12.75" customHeight="1"/>
    <row r="170" s="153" customFormat="1" ht="12.75" customHeight="1"/>
    <row r="171" s="153" customFormat="1" ht="12.75" customHeight="1"/>
    <row r="172" s="153" customFormat="1" ht="12.75" customHeight="1"/>
    <row r="173" s="153" customFormat="1" ht="12.75" customHeight="1"/>
    <row r="174" s="153" customFormat="1" ht="12.75" customHeight="1"/>
    <row r="175" s="153" customFormat="1" ht="12.75" customHeight="1"/>
    <row r="176" s="153" customFormat="1" ht="12.75" customHeight="1"/>
    <row r="177" s="153" customFormat="1" ht="12.75" customHeight="1"/>
    <row r="178" s="153" customFormat="1" ht="12.75" customHeight="1"/>
    <row r="179" s="153" customFormat="1" ht="12.75" customHeight="1"/>
    <row r="180" s="153" customFormat="1" ht="12.75" customHeight="1"/>
    <row r="181" s="153" customFormat="1" ht="12.75" customHeight="1"/>
    <row r="182" s="153" customFormat="1" ht="12.75" customHeight="1"/>
    <row r="183" s="153" customFormat="1" ht="12.75" customHeight="1"/>
    <row r="184" s="153" customFormat="1" ht="12.75" customHeight="1"/>
    <row r="185" s="153" customFormat="1" ht="12.75" customHeight="1"/>
    <row r="186" s="153" customFormat="1" ht="12.75" customHeight="1"/>
    <row r="187" s="153" customFormat="1" ht="12.75" customHeight="1"/>
    <row r="188" s="153" customFormat="1" ht="12.75" customHeight="1"/>
    <row r="189" s="153" customFormat="1" ht="12.75" customHeight="1"/>
    <row r="190" s="153" customFormat="1" ht="12.75" customHeight="1"/>
    <row r="191" s="153" customFormat="1" ht="12.75" customHeight="1"/>
    <row r="192" s="153" customFormat="1" ht="12.75" customHeight="1"/>
    <row r="193" s="153" customFormat="1" ht="12.75" customHeight="1"/>
    <row r="194" s="153" customFormat="1" ht="12.75" customHeight="1"/>
    <row r="195" s="153" customFormat="1" ht="12.75" customHeight="1"/>
    <row r="196" s="153" customFormat="1" ht="12.75" customHeight="1"/>
    <row r="197" s="153" customFormat="1" ht="12.75" customHeight="1"/>
    <row r="198" s="153" customFormat="1" ht="12.75" customHeight="1"/>
    <row r="199" s="153" customFormat="1" ht="12.75" customHeight="1"/>
    <row r="200" s="153" customFormat="1" ht="12.75" customHeight="1"/>
    <row r="201" s="153" customFormat="1" ht="12.75" customHeight="1"/>
    <row r="202" s="153" customFormat="1" ht="12.75" customHeight="1"/>
    <row r="203" s="153" customFormat="1" ht="12.75" customHeight="1"/>
    <row r="204" s="153" customFormat="1" ht="12.75" customHeight="1"/>
    <row r="205" s="153" customFormat="1" ht="12.75" customHeight="1"/>
    <row r="206" s="153" customFormat="1" ht="12.75" customHeight="1"/>
    <row r="207" s="153" customFormat="1" ht="12.75" customHeight="1"/>
    <row r="208" s="153" customFormat="1" ht="12.75" customHeight="1"/>
    <row r="209" s="153" customFormat="1" ht="12.75" customHeight="1"/>
    <row r="210" s="153" customFormat="1" ht="12.75" customHeight="1"/>
    <row r="211" s="153" customFormat="1" ht="12.75" customHeight="1"/>
    <row r="212" s="153" customFormat="1" ht="12.75" customHeight="1"/>
    <row r="213" s="153" customFormat="1" ht="12.75" customHeight="1"/>
    <row r="214" s="153" customFormat="1" ht="12.75" customHeight="1"/>
    <row r="215" s="153" customFormat="1" ht="12.75" customHeight="1"/>
    <row r="216" s="153" customFormat="1" ht="12.75" customHeight="1"/>
    <row r="217" s="153" customFormat="1" ht="12.75" customHeight="1"/>
    <row r="218" s="153" customFormat="1" ht="12.75" customHeight="1"/>
    <row r="219" s="153" customFormat="1" ht="12.75" customHeight="1"/>
    <row r="220" s="153" customFormat="1" ht="12.75" customHeight="1"/>
    <row r="221" s="153" customFormat="1" ht="12.75" customHeight="1"/>
    <row r="222" s="153" customFormat="1" ht="12.75" customHeight="1"/>
    <row r="223" s="153" customFormat="1" ht="12.75" customHeight="1"/>
    <row r="224" s="153" customFormat="1" ht="12.75" customHeight="1"/>
    <row r="225" s="153" customFormat="1" ht="12.75" customHeight="1"/>
    <row r="226" s="153" customFormat="1" ht="12.75" customHeight="1"/>
    <row r="227" s="153" customFormat="1" ht="12.75" customHeight="1"/>
    <row r="228" s="153" customFormat="1" ht="12.75" customHeight="1"/>
    <row r="229" s="153" customFormat="1" ht="12.75" customHeight="1"/>
    <row r="230" s="153" customFormat="1" ht="12.75" customHeight="1"/>
    <row r="231" s="153" customFormat="1" ht="12.75" customHeight="1"/>
    <row r="232" s="153" customFormat="1" ht="12.75" customHeight="1"/>
    <row r="233" s="153" customFormat="1" ht="12.75" customHeight="1"/>
    <row r="234" s="153" customFormat="1" ht="12.75" customHeight="1"/>
    <row r="235" s="153" customFormat="1" ht="12.75" customHeight="1"/>
    <row r="236" s="153" customFormat="1" ht="12.75" customHeight="1"/>
    <row r="237" s="153" customFormat="1" ht="12.75" customHeight="1"/>
    <row r="238" s="153" customFormat="1" ht="12.75" customHeight="1"/>
    <row r="239" s="153" customFormat="1" ht="12.75" customHeight="1"/>
    <row r="240" s="153" customFormat="1" ht="12.75" customHeight="1"/>
    <row r="241" s="153" customFormat="1" ht="12.75" customHeight="1"/>
    <row r="242" s="153" customFormat="1" ht="12.75" customHeight="1"/>
    <row r="243" s="153" customFormat="1" ht="12.75" customHeight="1"/>
    <row r="244" s="153" customFormat="1" ht="12.75" customHeight="1"/>
    <row r="245" s="153" customFormat="1" ht="12.75" customHeight="1"/>
    <row r="246" s="153" customFormat="1" ht="12.75" customHeight="1"/>
    <row r="247" s="153" customFormat="1" ht="12.75" customHeight="1"/>
    <row r="248" s="153" customFormat="1" ht="12.75" customHeight="1"/>
    <row r="249" s="153" customFormat="1" ht="12.75" customHeight="1"/>
    <row r="250" s="153" customFormat="1" ht="12.75" customHeight="1"/>
    <row r="251" s="153" customFormat="1" ht="12.75" customHeight="1"/>
    <row r="252" s="153" customFormat="1" ht="12.75" customHeight="1"/>
    <row r="253" s="153" customFormat="1" ht="12.75" customHeight="1"/>
    <row r="254" s="153" customFormat="1" ht="12.75" customHeight="1"/>
    <row r="255" s="153" customFormat="1" ht="12.75" customHeight="1"/>
    <row r="256" s="153" customFormat="1" ht="12.75" customHeight="1"/>
    <row r="257" s="153" customFormat="1" ht="12.75" customHeight="1"/>
    <row r="258" s="153" customFormat="1" ht="12.75" customHeight="1"/>
    <row r="259" s="153" customFormat="1" ht="12.75" customHeight="1"/>
    <row r="260" s="153" customFormat="1" ht="12.75" customHeight="1"/>
    <row r="261" s="153" customFormat="1" ht="12.75" customHeight="1"/>
    <row r="262" s="153" customFormat="1" ht="12.75" customHeight="1"/>
    <row r="263" s="153" customFormat="1" ht="12.75" customHeight="1"/>
    <row r="264" s="153" customFormat="1" ht="12.75" customHeight="1"/>
    <row r="265" s="153" customFormat="1" ht="12.75" customHeight="1"/>
    <row r="266" s="153" customFormat="1" ht="12.75" customHeight="1"/>
    <row r="267" s="153" customFormat="1" ht="12.75" customHeight="1"/>
    <row r="268" s="153" customFormat="1" ht="12.75" customHeight="1"/>
    <row r="269" s="153" customFormat="1" ht="12.75" customHeight="1"/>
    <row r="270" s="153" customFormat="1" ht="12.75" customHeight="1"/>
    <row r="271" s="153" customFormat="1" ht="12.75" customHeight="1"/>
    <row r="272" s="153" customFormat="1" ht="12.75" customHeight="1"/>
    <row r="273" s="153" customFormat="1" ht="12.75" customHeight="1"/>
    <row r="274" s="153" customFormat="1" ht="12.75" customHeight="1"/>
    <row r="275" s="153" customFormat="1" ht="12.75" customHeight="1"/>
    <row r="276" s="153" customFormat="1" ht="12.75" customHeight="1"/>
    <row r="277" s="153" customFormat="1" ht="12.75" customHeight="1"/>
    <row r="278" s="153" customFormat="1" ht="12.75" customHeight="1"/>
    <row r="279" s="153" customFormat="1" ht="12.75" customHeight="1"/>
    <row r="280" s="153" customFormat="1" ht="12.75" customHeight="1"/>
    <row r="281" s="153" customFormat="1" ht="12.75" customHeight="1"/>
    <row r="282" s="153" customFormat="1" ht="12.75" customHeight="1"/>
    <row r="283" s="153" customFormat="1" ht="12.75" customHeight="1"/>
    <row r="284" s="153" customFormat="1" ht="12.75" customHeight="1"/>
    <row r="285" s="153" customFormat="1" ht="12.75" customHeight="1"/>
    <row r="286" s="153" customFormat="1" ht="12.75" customHeight="1"/>
    <row r="287" s="153" customFormat="1" ht="12.75" customHeight="1"/>
    <row r="288" s="153" customFormat="1" ht="12.75" customHeight="1"/>
    <row r="289" s="153" customFormat="1" ht="12.75" customHeight="1"/>
    <row r="290" s="153" customFormat="1" ht="12.75" customHeight="1"/>
    <row r="291" s="153" customFormat="1" ht="12.75" customHeight="1"/>
    <row r="292" s="153" customFormat="1" ht="12.75" customHeight="1"/>
    <row r="293" s="153" customFormat="1" ht="12.75" customHeight="1"/>
    <row r="294" s="153" customFormat="1" ht="12.75" customHeight="1"/>
    <row r="295" s="153" customFormat="1" ht="12.75" customHeight="1"/>
    <row r="296" s="153" customFormat="1" ht="12.75" customHeight="1"/>
    <row r="297" s="153" customFormat="1" ht="12.75" customHeight="1"/>
    <row r="298" s="153" customFormat="1" ht="12.75" customHeight="1"/>
    <row r="299" s="153" customFormat="1" ht="12.75" customHeight="1"/>
    <row r="300" s="153" customFormat="1" ht="12.75" customHeight="1"/>
    <row r="301" s="153" customFormat="1" ht="12.75" customHeight="1"/>
    <row r="302" s="153" customFormat="1" ht="12.75" customHeight="1"/>
    <row r="303" s="153" customFormat="1" ht="12.75" customHeight="1"/>
    <row r="304" s="153" customFormat="1" ht="12.75" customHeight="1"/>
    <row r="305" s="153" customFormat="1" ht="12.75" customHeight="1"/>
    <row r="306" s="153" customFormat="1" ht="12.75" customHeight="1"/>
    <row r="307" s="153" customFormat="1" ht="12.75" customHeight="1"/>
    <row r="308" s="153" customFormat="1" ht="12.75" customHeight="1"/>
    <row r="309" s="153" customFormat="1" ht="12.75" customHeight="1"/>
    <row r="310" s="153" customFormat="1" ht="12.75" customHeight="1"/>
    <row r="311" s="153" customFormat="1" ht="12.75" customHeight="1"/>
    <row r="312" s="153" customFormat="1" ht="12.75" customHeight="1"/>
    <row r="313" s="153" customFormat="1" ht="12.75" customHeight="1"/>
    <row r="314" s="153" customFormat="1" ht="12.75" customHeight="1"/>
    <row r="315" s="153" customFormat="1" ht="12.75" customHeight="1"/>
    <row r="316" s="153" customFormat="1" ht="12.75" customHeight="1"/>
    <row r="317" s="153" customFormat="1" ht="12.75" customHeight="1"/>
    <row r="318" s="153" customFormat="1" ht="12.75" customHeight="1"/>
    <row r="319" s="153" customFormat="1" ht="12.75" customHeight="1"/>
    <row r="320" s="153" customFormat="1" ht="12.75" customHeight="1"/>
    <row r="321" s="153" customFormat="1" ht="12.75" customHeight="1"/>
    <row r="322" s="153" customFormat="1" ht="12.75" customHeight="1"/>
    <row r="323" s="153" customFormat="1" ht="12.75" customHeight="1"/>
    <row r="324" s="153" customFormat="1" ht="12.75" customHeight="1"/>
    <row r="325" s="153" customFormat="1" ht="12.75" customHeight="1"/>
    <row r="326" s="153" customFormat="1" ht="12.75" customHeight="1"/>
    <row r="327" s="153" customFormat="1" ht="12.75" customHeight="1"/>
    <row r="328" s="153" customFormat="1" ht="12.75" customHeight="1"/>
    <row r="329" s="153" customFormat="1" ht="12.75" customHeight="1"/>
    <row r="330" s="153" customFormat="1" ht="12.75" customHeight="1"/>
    <row r="331" s="153" customFormat="1" ht="12.75" customHeight="1"/>
    <row r="332" s="153" customFormat="1" ht="12.75" customHeight="1"/>
    <row r="333" s="153" customFormat="1" ht="12.75" customHeight="1"/>
    <row r="334" s="153" customFormat="1" ht="12.75" customHeight="1"/>
    <row r="335" s="153" customFormat="1" ht="12.75" customHeight="1"/>
    <row r="336" s="153" customFormat="1" ht="12.75" customHeight="1"/>
    <row r="337" s="153" customFormat="1" ht="12.75" customHeight="1"/>
    <row r="338" s="153" customFormat="1" ht="12.75" customHeight="1"/>
    <row r="339" s="153" customFormat="1" ht="12.75" customHeight="1"/>
    <row r="340" s="153" customFormat="1" ht="12.75" customHeight="1"/>
    <row r="341" s="153" customFormat="1" ht="12.75" customHeight="1"/>
    <row r="342" s="153" customFormat="1" ht="12.75" customHeight="1"/>
    <row r="343" s="153" customFormat="1" ht="12.75" customHeight="1"/>
    <row r="344" s="153" customFormat="1" ht="12.75" customHeight="1"/>
    <row r="345" s="153" customFormat="1" ht="12.75" customHeight="1"/>
    <row r="346" s="153" customFormat="1" ht="12.75" customHeight="1"/>
    <row r="347" s="153" customFormat="1" ht="12.75" customHeight="1"/>
    <row r="348" s="153" customFormat="1" ht="12.75" customHeight="1"/>
    <row r="349" s="153" customFormat="1" ht="12.75" customHeight="1"/>
    <row r="350" s="153" customFormat="1" ht="12.75" customHeight="1"/>
    <row r="351" s="153" customFormat="1" ht="12.75" customHeight="1"/>
    <row r="352" s="153" customFormat="1" ht="12.75" customHeight="1"/>
    <row r="353" s="153" customFormat="1" ht="12.75" customHeight="1"/>
    <row r="354" s="153" customFormat="1" ht="12.75" customHeight="1"/>
    <row r="355" s="153" customFormat="1" ht="12.75" customHeight="1"/>
    <row r="356" s="153" customFormat="1" ht="12.75" customHeight="1"/>
    <row r="357" s="153" customFormat="1" ht="12.75" customHeight="1"/>
    <row r="358" s="153" customFormat="1" ht="12.75" customHeight="1"/>
    <row r="359" s="153" customFormat="1" ht="12.75" customHeight="1"/>
    <row r="360" s="153" customFormat="1" ht="12.75" customHeight="1"/>
    <row r="361" s="153" customFormat="1" ht="12.75" customHeight="1"/>
    <row r="362" s="153" customFormat="1" ht="12.75" customHeight="1"/>
    <row r="363" s="153" customFormat="1" ht="12.75" customHeight="1"/>
    <row r="364" s="153" customFormat="1" ht="12.75" customHeight="1"/>
    <row r="365" s="153" customFormat="1" ht="12.75" customHeight="1"/>
    <row r="366" s="153" customFormat="1" ht="12.75" customHeight="1"/>
    <row r="367" s="153" customFormat="1" ht="12.75" customHeight="1"/>
    <row r="368" s="153" customFormat="1" ht="12.75" customHeight="1"/>
    <row r="369" s="153" customFormat="1" ht="12.75" customHeight="1"/>
    <row r="370" s="153" customFormat="1" ht="12.75" customHeight="1"/>
    <row r="371" s="153" customFormat="1" ht="12.75" customHeight="1"/>
    <row r="372" s="153" customFormat="1" ht="12.75" customHeight="1"/>
    <row r="373" s="153" customFormat="1" ht="12.75" customHeight="1"/>
    <row r="374" s="153" customFormat="1" ht="12.75" customHeight="1"/>
    <row r="375" s="153" customFormat="1" ht="12.75" customHeight="1"/>
    <row r="376" s="153" customFormat="1" ht="12.75" customHeight="1"/>
    <row r="377" s="153" customFormat="1" ht="12.75" customHeight="1"/>
    <row r="378" s="153" customFormat="1" ht="12.75" customHeight="1"/>
    <row r="379" s="153" customFormat="1" ht="12.75" customHeight="1"/>
    <row r="380" s="153" customFormat="1" ht="12.75" customHeight="1"/>
    <row r="381" s="153" customFormat="1" ht="12.75" customHeight="1"/>
    <row r="382" s="153" customFormat="1" ht="12.75" customHeight="1"/>
    <row r="383" s="153" customFormat="1" ht="12.75" customHeight="1"/>
    <row r="384" s="153" customFormat="1" ht="12.75" customHeight="1"/>
    <row r="385" s="153" customFormat="1" ht="12.75" customHeight="1"/>
    <row r="386" s="153" customFormat="1" ht="12.75" customHeight="1"/>
    <row r="387" s="153" customFormat="1" ht="12.75" customHeight="1"/>
    <row r="388" s="153" customFormat="1" ht="12.75" customHeight="1"/>
    <row r="389" s="153" customFormat="1" ht="12.75" customHeight="1"/>
    <row r="390" s="153" customFormat="1" ht="12.75" customHeight="1"/>
    <row r="391" s="153" customFormat="1" ht="12.75" customHeight="1"/>
    <row r="392" s="153" customFormat="1" ht="12.75" customHeight="1"/>
    <row r="393" s="153" customFormat="1" ht="12.75" customHeight="1"/>
    <row r="394" s="153" customFormat="1" ht="12.75" customHeight="1"/>
    <row r="395" s="153" customFormat="1" ht="12.75" customHeight="1"/>
    <row r="396" s="153" customFormat="1" ht="12.75" customHeight="1"/>
    <row r="397" s="153" customFormat="1" ht="12.75" customHeight="1"/>
    <row r="398" s="153" customFormat="1" ht="12.75" customHeight="1"/>
    <row r="399" s="153" customFormat="1" ht="12.75" customHeight="1"/>
    <row r="400" s="153" customFormat="1" ht="12.75" customHeight="1"/>
    <row r="401" s="153" customFormat="1" ht="12.75" customHeight="1"/>
    <row r="402" s="153" customFormat="1" ht="12.75" customHeight="1"/>
    <row r="403" s="153" customFormat="1" ht="12.75" customHeight="1"/>
    <row r="404" s="153" customFormat="1" ht="12.75" customHeight="1"/>
    <row r="405" s="153" customFormat="1" ht="12.75" customHeight="1"/>
    <row r="406" s="153" customFormat="1" ht="12.75" customHeight="1"/>
    <row r="407" s="153" customFormat="1" ht="12.75" customHeight="1"/>
    <row r="408" s="153" customFormat="1" ht="12.75" customHeight="1"/>
    <row r="409" s="153" customFormat="1" ht="12.75" customHeight="1"/>
    <row r="410" s="153" customFormat="1" ht="12.75" customHeight="1"/>
    <row r="411" s="153" customFormat="1" ht="12.75" customHeight="1"/>
    <row r="412" s="153" customFormat="1" ht="12.75" customHeight="1"/>
    <row r="413" s="153" customFormat="1" ht="12.75" customHeight="1"/>
    <row r="414" s="153" customFormat="1" ht="12.75" customHeight="1"/>
    <row r="415" s="153" customFormat="1" ht="12.75" customHeight="1"/>
    <row r="416" s="153" customFormat="1" ht="12.75" customHeight="1"/>
    <row r="417" s="153" customFormat="1" ht="12.75" customHeight="1"/>
    <row r="418" s="153" customFormat="1" ht="12.75" customHeight="1"/>
    <row r="419" s="153" customFormat="1" ht="12.75" customHeight="1"/>
    <row r="420" s="153" customFormat="1" ht="12.75" customHeight="1"/>
    <row r="421" s="153" customFormat="1" ht="12.75" customHeight="1"/>
    <row r="422" s="153" customFormat="1" ht="12.75" customHeight="1"/>
    <row r="423" s="153" customFormat="1" ht="12.75" customHeight="1"/>
    <row r="424" s="153" customFormat="1" ht="12.75" customHeight="1"/>
    <row r="425" s="153" customFormat="1" ht="12.75" customHeight="1"/>
    <row r="426" s="153" customFormat="1" ht="12.75" customHeight="1"/>
    <row r="427" s="153" customFormat="1" ht="12.75" customHeight="1"/>
    <row r="428" s="153" customFormat="1" ht="12.75" customHeight="1"/>
    <row r="429" s="153" customFormat="1" ht="12.75" customHeight="1"/>
    <row r="430" s="153" customFormat="1" ht="12.75" customHeight="1"/>
    <row r="431" s="153" customFormat="1" ht="12.75" customHeight="1"/>
    <row r="432" s="153" customFormat="1" ht="12.75" customHeight="1"/>
    <row r="433" s="153" customFormat="1" ht="12.75" customHeight="1"/>
    <row r="434" s="153" customFormat="1" ht="12.75" customHeight="1"/>
    <row r="435" s="153" customFormat="1" ht="12.75" customHeight="1"/>
    <row r="436" s="153" customFormat="1" ht="12.75" customHeight="1"/>
    <row r="437" s="153" customFormat="1" ht="12.75" customHeight="1"/>
    <row r="438" s="153" customFormat="1" ht="12.75" customHeight="1"/>
    <row r="439" s="153" customFormat="1" ht="12.75" customHeight="1"/>
    <row r="440" s="153" customFormat="1" ht="12.75" customHeight="1"/>
    <row r="441" s="153" customFormat="1" ht="12.75" customHeight="1"/>
    <row r="442" s="153" customFormat="1" ht="12.75" customHeight="1"/>
    <row r="443" s="153" customFormat="1" ht="12.75" customHeight="1"/>
    <row r="444" s="153" customFormat="1" ht="12.75" customHeight="1"/>
    <row r="445" s="153" customFormat="1" ht="12.75" customHeight="1"/>
    <row r="446" s="153" customFormat="1" ht="12.75" customHeight="1"/>
    <row r="447" s="153" customFormat="1" ht="12.75" customHeight="1"/>
    <row r="448" s="153" customFormat="1" ht="12.75" customHeight="1"/>
    <row r="449" s="153" customFormat="1" ht="12.75" customHeight="1"/>
    <row r="450" s="153" customFormat="1" ht="12.75" customHeight="1"/>
    <row r="451" s="153" customFormat="1" ht="12.75" customHeight="1"/>
    <row r="452" s="153" customFormat="1" ht="12.75" customHeight="1"/>
    <row r="453" s="153" customFormat="1" ht="12.75" customHeight="1"/>
    <row r="454" s="153" customFormat="1" ht="12.75" customHeight="1"/>
    <row r="455" s="153" customFormat="1" ht="12.75" customHeight="1"/>
    <row r="456" s="153" customFormat="1" ht="12.75" customHeight="1"/>
    <row r="457" s="153" customFormat="1" ht="12.75" customHeight="1"/>
    <row r="458" s="153" customFormat="1" ht="12.75" customHeight="1"/>
    <row r="459" s="153" customFormat="1" ht="12.75" customHeight="1"/>
    <row r="460" s="153" customFormat="1" ht="12.75" customHeight="1"/>
    <row r="461" s="153" customFormat="1" ht="12.75" customHeight="1"/>
    <row r="462" s="153" customFormat="1" ht="12.75" customHeight="1"/>
    <row r="463" s="153" customFormat="1" ht="12.75" customHeight="1"/>
    <row r="464" s="153" customFormat="1" ht="12.75" customHeight="1"/>
    <row r="465" s="153" customFormat="1" ht="12.75" customHeight="1"/>
    <row r="466" s="153" customFormat="1" ht="12.75" customHeight="1"/>
    <row r="467" s="153" customFormat="1" ht="12.75" customHeight="1"/>
    <row r="468" s="153" customFormat="1" ht="12.75" customHeight="1"/>
    <row r="469" s="153" customFormat="1" ht="12.75" customHeight="1"/>
    <row r="470" s="153" customFormat="1" ht="12.75" customHeight="1"/>
    <row r="471" s="153" customFormat="1" ht="12.75" customHeight="1"/>
    <row r="472" s="153" customFormat="1" ht="12.75" customHeight="1"/>
    <row r="473" s="153" customFormat="1" ht="12.75" customHeight="1"/>
    <row r="474" s="153" customFormat="1" ht="12.75" customHeight="1"/>
    <row r="475" s="153" customFormat="1" ht="12.75" customHeight="1"/>
    <row r="476" s="153" customFormat="1" ht="12.75" customHeight="1"/>
    <row r="477" s="153" customFormat="1" ht="12.75" customHeight="1"/>
    <row r="478" s="153" customFormat="1" ht="12.75" customHeight="1"/>
    <row r="479" s="153" customFormat="1" ht="12.75" customHeight="1"/>
    <row r="480" s="153" customFormat="1" ht="12.75" customHeight="1"/>
    <row r="481" s="153" customFormat="1" ht="12.75" customHeight="1"/>
    <row r="482" s="153" customFormat="1" ht="12.75" customHeight="1"/>
    <row r="483" s="153" customFormat="1" ht="12.75" customHeight="1"/>
    <row r="484" s="153" customFormat="1" ht="12.75" customHeight="1"/>
    <row r="485" s="153" customFormat="1" ht="12.75" customHeight="1"/>
    <row r="486" s="153" customFormat="1" ht="12.75" customHeight="1"/>
    <row r="487" s="153" customFormat="1" ht="12.75" customHeight="1"/>
    <row r="488" s="153" customFormat="1" ht="12.75" customHeight="1"/>
    <row r="489" s="153" customFormat="1" ht="12.75" customHeight="1"/>
    <row r="490" s="153" customFormat="1" ht="12.75" customHeight="1"/>
    <row r="491" s="153" customFormat="1" ht="12.75" customHeight="1"/>
    <row r="492" s="153" customFormat="1" ht="12.75" customHeight="1"/>
    <row r="493" s="153" customFormat="1" ht="12.75" customHeight="1"/>
    <row r="494" s="153" customFormat="1" ht="12.75" customHeight="1"/>
    <row r="495" s="153" customFormat="1" ht="12.75" customHeight="1"/>
    <row r="496" s="153" customFormat="1" ht="12.75" customHeight="1"/>
    <row r="497" s="153" customFormat="1" ht="12.75" customHeight="1"/>
    <row r="498" s="153" customFormat="1" ht="12.75" customHeight="1"/>
    <row r="499" s="153" customFormat="1" ht="12.75" customHeight="1"/>
    <row r="500" s="153" customFormat="1" ht="12.75" customHeight="1"/>
    <row r="501" s="153" customFormat="1" ht="12.75" customHeight="1"/>
    <row r="502" s="153" customFormat="1" ht="12.75" customHeight="1"/>
    <row r="503" s="153" customFormat="1" ht="12.75" customHeight="1"/>
    <row r="504" s="153" customFormat="1" ht="12.75" customHeight="1"/>
    <row r="505" s="153" customFormat="1" ht="12.75" customHeight="1"/>
    <row r="506" s="153" customFormat="1" ht="12.75" customHeight="1"/>
    <row r="507" s="153" customFormat="1" ht="12.75" customHeight="1"/>
    <row r="508" s="153" customFormat="1" ht="12.75" customHeight="1"/>
    <row r="509" s="153" customFormat="1" ht="12.75" customHeight="1"/>
    <row r="510" s="153" customFormat="1" ht="12.75" customHeight="1"/>
    <row r="511" s="153" customFormat="1" ht="12.75" customHeight="1"/>
    <row r="512" s="153" customFormat="1" ht="12.75" customHeight="1"/>
    <row r="513" s="153" customFormat="1" ht="12.75" customHeight="1"/>
    <row r="514" s="153" customFormat="1" ht="12.75" customHeight="1"/>
    <row r="515" s="153" customFormat="1" ht="12.75" customHeight="1"/>
    <row r="516" s="153" customFormat="1" ht="12.75" customHeight="1"/>
    <row r="517" s="153" customFormat="1" ht="12.75" customHeight="1"/>
    <row r="518" s="153" customFormat="1" ht="12.75" customHeight="1"/>
    <row r="519" s="153" customFormat="1" ht="12.75" customHeight="1"/>
    <row r="520" s="153" customFormat="1" ht="12.75" customHeight="1"/>
    <row r="521" s="153" customFormat="1" ht="12.75" customHeight="1"/>
    <row r="522" s="153" customFormat="1" ht="12.75" customHeight="1"/>
    <row r="523" s="153" customFormat="1" ht="12.75" customHeight="1"/>
    <row r="524" s="153" customFormat="1" ht="12.75" customHeight="1"/>
    <row r="525" s="153" customFormat="1" ht="12.75" customHeight="1"/>
    <row r="526" s="153" customFormat="1" ht="12.75" customHeight="1"/>
    <row r="527" s="153" customFormat="1" ht="12.75" customHeight="1"/>
    <row r="528" s="153" customFormat="1" ht="12.75" customHeight="1"/>
    <row r="529" s="153" customFormat="1" ht="12.75" customHeight="1"/>
    <row r="530" s="153" customFormat="1" ht="12.75" customHeight="1"/>
    <row r="531" s="153" customFormat="1" ht="12.75" customHeight="1"/>
    <row r="532" s="153" customFormat="1" ht="12.75" customHeight="1"/>
    <row r="533" s="153" customFormat="1" ht="12.75" customHeight="1"/>
    <row r="534" s="153" customFormat="1" ht="12.75" customHeight="1"/>
    <row r="535" s="153" customFormat="1" ht="12.75" customHeight="1"/>
    <row r="536" s="153" customFormat="1" ht="12.75" customHeight="1"/>
    <row r="537" s="153" customFormat="1" ht="12.75" customHeight="1"/>
    <row r="538" s="153" customFormat="1" ht="12.75" customHeight="1"/>
    <row r="539" s="153" customFormat="1" ht="12.75" customHeight="1"/>
    <row r="540" s="153" customFormat="1" ht="12.75" customHeight="1"/>
    <row r="541" s="153" customFormat="1" ht="12.75" customHeight="1"/>
    <row r="542" s="153" customFormat="1" ht="12.75" customHeight="1"/>
    <row r="543" s="153" customFormat="1" ht="12.75" customHeight="1"/>
    <row r="544" s="153" customFormat="1" ht="12.75" customHeight="1"/>
    <row r="545" s="153" customFormat="1" ht="12.75" customHeight="1"/>
    <row r="546" s="153" customFormat="1" ht="12.75" customHeight="1"/>
    <row r="547" s="153" customFormat="1" ht="12.75" customHeight="1"/>
    <row r="548" s="153" customFormat="1" ht="12.75" customHeight="1"/>
    <row r="549" s="153" customFormat="1" ht="12.75" customHeight="1"/>
    <row r="550" s="153" customFormat="1" ht="12.75" customHeight="1"/>
    <row r="551" s="153" customFormat="1" ht="12.75" customHeight="1"/>
    <row r="552" s="153" customFormat="1" ht="12.75" customHeight="1"/>
    <row r="553" s="153" customFormat="1" ht="12.75" customHeight="1"/>
    <row r="554" s="153" customFormat="1" ht="12.75" customHeight="1"/>
    <row r="555" s="153" customFormat="1" ht="12.75" customHeight="1"/>
    <row r="556" s="153" customFormat="1" ht="12.75" customHeight="1"/>
    <row r="557" s="153" customFormat="1" ht="12.75" customHeight="1"/>
    <row r="558" s="153" customFormat="1" ht="12.75" customHeight="1"/>
    <row r="559" s="153" customFormat="1" ht="12.75" customHeight="1"/>
    <row r="560" s="153" customFormat="1" ht="12.75" customHeight="1"/>
    <row r="561" s="153" customFormat="1" ht="12.75" customHeight="1"/>
    <row r="562" s="153" customFormat="1" ht="12.75" customHeight="1"/>
    <row r="563" s="153" customFormat="1" ht="12.75" customHeight="1"/>
    <row r="564" s="153" customFormat="1" ht="12.75" customHeight="1"/>
    <row r="565" s="153" customFormat="1" ht="12.75" customHeight="1"/>
    <row r="566" s="153" customFormat="1" ht="12.75" customHeight="1"/>
    <row r="567" s="153" customFormat="1" ht="12.75" customHeight="1"/>
    <row r="568" s="153" customFormat="1" ht="12.75" customHeight="1"/>
    <row r="569" s="153" customFormat="1" ht="12.75" customHeight="1"/>
    <row r="570" s="153" customFormat="1" ht="12.75" customHeight="1"/>
    <row r="571" s="153" customFormat="1" ht="12.75" customHeight="1"/>
    <row r="572" s="153" customFormat="1" ht="12.75" customHeight="1"/>
    <row r="573" s="153" customFormat="1" ht="12.75" customHeight="1"/>
    <row r="574" s="153" customFormat="1" ht="12.75" customHeight="1"/>
    <row r="575" s="153" customFormat="1" ht="12.75" customHeight="1"/>
    <row r="576" s="153" customFormat="1" ht="12.75" customHeight="1"/>
    <row r="577" s="153" customFormat="1" ht="12.75" customHeight="1"/>
    <row r="578" s="153" customFormat="1" ht="12.75" customHeight="1"/>
    <row r="579" s="153" customFormat="1" ht="12.75" customHeight="1"/>
    <row r="580" s="153" customFormat="1" ht="12.75" customHeight="1"/>
    <row r="581" s="153" customFormat="1" ht="12.75" customHeight="1"/>
    <row r="582" s="153" customFormat="1" ht="12.75" customHeight="1"/>
    <row r="583" s="153" customFormat="1" ht="12.75" customHeight="1"/>
    <row r="584" s="153" customFormat="1" ht="12.75" customHeight="1"/>
    <row r="585" s="153" customFormat="1" ht="12.75" customHeight="1"/>
    <row r="586" s="153" customFormat="1" ht="12.75" customHeight="1"/>
    <row r="587" s="153" customFormat="1" ht="12.75" customHeight="1"/>
    <row r="588" s="153" customFormat="1" ht="12.75" customHeight="1"/>
    <row r="589" s="153" customFormat="1" ht="12.75" customHeight="1"/>
    <row r="590" s="153" customFormat="1" ht="12.75" customHeight="1"/>
    <row r="591" s="153" customFormat="1" ht="12.75" customHeight="1"/>
    <row r="592" s="153" customFormat="1" ht="12.75" customHeight="1"/>
    <row r="593" s="153" customFormat="1" ht="12.75" customHeight="1"/>
    <row r="594" s="153" customFormat="1" ht="12.75" customHeight="1"/>
    <row r="595" s="153" customFormat="1" ht="12.75" customHeight="1"/>
    <row r="596" s="153" customFormat="1" ht="12.75" customHeight="1"/>
    <row r="597" s="153" customFormat="1" ht="12.75" customHeight="1"/>
    <row r="598" s="153" customFormat="1" ht="12.75" customHeight="1"/>
    <row r="599" s="153" customFormat="1" ht="12.75" customHeight="1"/>
    <row r="600" s="153" customFormat="1" ht="12.75" customHeight="1"/>
    <row r="601" s="153" customFormat="1" ht="12.75" customHeight="1"/>
    <row r="602" s="153" customFormat="1" ht="12.75" customHeight="1"/>
    <row r="603" s="153" customFormat="1" ht="12.75" customHeight="1"/>
    <row r="604" s="153" customFormat="1" ht="12.75" customHeight="1"/>
    <row r="605" s="153" customFormat="1" ht="12.75" customHeight="1"/>
    <row r="606" s="153" customFormat="1" ht="12.75" customHeight="1"/>
    <row r="607" s="153" customFormat="1" ht="12.75" customHeight="1"/>
    <row r="608" s="153" customFormat="1" ht="12.75" customHeight="1"/>
    <row r="609" s="153" customFormat="1" ht="12.75" customHeight="1"/>
    <row r="610" s="153" customFormat="1" ht="12.75" customHeight="1"/>
    <row r="611" s="153" customFormat="1" ht="12.75" customHeight="1"/>
    <row r="612" s="153" customFormat="1" ht="12.75" customHeight="1"/>
    <row r="613" s="153" customFormat="1" ht="12.75" customHeight="1"/>
    <row r="614" s="153" customFormat="1" ht="12.75" customHeight="1"/>
    <row r="615" s="153" customFormat="1" ht="12.75" customHeight="1"/>
    <row r="616" s="153" customFormat="1" ht="12.75" customHeight="1"/>
    <row r="617" s="153" customFormat="1" ht="12.75" customHeight="1"/>
    <row r="618" s="153" customFormat="1" ht="12.75" customHeight="1"/>
    <row r="619" s="153" customFormat="1" ht="12.75" customHeight="1"/>
    <row r="620" s="153" customFormat="1" ht="12.75" customHeight="1"/>
    <row r="621" s="153" customFormat="1" ht="12.75" customHeight="1"/>
    <row r="622" s="153" customFormat="1" ht="12.75" customHeight="1"/>
    <row r="623" s="153" customFormat="1" ht="12.75" customHeight="1"/>
    <row r="624" s="153" customFormat="1" ht="12.75" customHeight="1"/>
    <row r="625" s="153" customFormat="1" ht="12.75" customHeight="1"/>
    <row r="626" s="153" customFormat="1" ht="12.75" customHeight="1"/>
    <row r="627" s="153" customFormat="1" ht="12.75" customHeight="1"/>
    <row r="628" s="153" customFormat="1" ht="12.75" customHeight="1"/>
    <row r="629" s="153" customFormat="1" ht="12.75" customHeight="1"/>
    <row r="630" s="153" customFormat="1" ht="12.75" customHeight="1"/>
    <row r="631" s="153" customFormat="1" ht="12.75" customHeight="1"/>
    <row r="632" s="153" customFormat="1" ht="12.75" customHeight="1"/>
    <row r="633" s="153" customFormat="1" ht="12.75" customHeight="1"/>
    <row r="634" s="153" customFormat="1" ht="12.75" customHeight="1"/>
    <row r="635" s="153" customFormat="1" ht="12.75" customHeight="1"/>
    <row r="636" s="153" customFormat="1" ht="12.75" customHeight="1"/>
    <row r="637" s="153" customFormat="1" ht="12.75" customHeight="1"/>
    <row r="638" s="153" customFormat="1" ht="12.75" customHeight="1"/>
    <row r="639" s="153" customFormat="1" ht="12.75" customHeight="1"/>
    <row r="640" s="153" customFormat="1" ht="12.75" customHeight="1"/>
    <row r="641" s="153" customFormat="1" ht="12.75" customHeight="1"/>
    <row r="642" s="153" customFormat="1" ht="12.75" customHeight="1"/>
    <row r="643" s="153" customFormat="1" ht="12.75" customHeight="1"/>
    <row r="644" s="153" customFormat="1" ht="12.75" customHeight="1"/>
    <row r="645" s="153" customFormat="1" ht="12.75" customHeight="1"/>
    <row r="646" s="153" customFormat="1" ht="12.75" customHeight="1"/>
    <row r="647" s="153" customFormat="1" ht="12.75" customHeight="1"/>
    <row r="648" s="153" customFormat="1" ht="12.75" customHeight="1"/>
    <row r="649" s="153" customFormat="1" ht="12.75" customHeight="1"/>
    <row r="650" s="153" customFormat="1" ht="12.75" customHeight="1"/>
    <row r="651" s="153" customFormat="1" ht="12.75" customHeight="1"/>
    <row r="652" s="153" customFormat="1" ht="12.75" customHeight="1"/>
    <row r="653" s="153" customFormat="1" ht="12.75" customHeight="1"/>
    <row r="654" s="153" customFormat="1" ht="12.75" customHeight="1"/>
    <row r="655" s="153" customFormat="1" ht="12.75" customHeight="1"/>
    <row r="656" s="153" customFormat="1" ht="12.75" customHeight="1"/>
    <row r="657" s="153" customFormat="1" ht="12.75" customHeight="1"/>
    <row r="658" s="153" customFormat="1" ht="12.75" customHeight="1"/>
    <row r="659" s="153" customFormat="1" ht="12.75" customHeight="1"/>
    <row r="660" s="153" customFormat="1" ht="12.75" customHeight="1"/>
    <row r="661" s="153" customFormat="1" ht="12.75" customHeight="1"/>
    <row r="662" s="153" customFormat="1" ht="12.75" customHeight="1"/>
    <row r="663" s="153" customFormat="1" ht="12.75" customHeight="1"/>
    <row r="664" s="153" customFormat="1" ht="12.75" customHeight="1"/>
    <row r="665" s="153" customFormat="1" ht="12.75" customHeight="1"/>
    <row r="666" s="153" customFormat="1" ht="12.75" customHeight="1"/>
    <row r="667" s="153" customFormat="1" ht="12.75" customHeight="1"/>
    <row r="668" s="153" customFormat="1" ht="12.75" customHeight="1"/>
    <row r="669" s="153" customFormat="1" ht="12.75" customHeight="1"/>
    <row r="670" s="153" customFormat="1" ht="12.75" customHeight="1"/>
    <row r="671" s="153" customFormat="1" ht="12.75" customHeight="1"/>
    <row r="672" s="153" customFormat="1" ht="12.75" customHeight="1"/>
    <row r="673" s="153" customFormat="1" ht="12.75" customHeight="1"/>
    <row r="674" s="153" customFormat="1" ht="12.75" customHeight="1"/>
    <row r="675" s="153" customFormat="1" ht="12.75" customHeight="1"/>
    <row r="676" s="153" customFormat="1" ht="12.75" customHeight="1"/>
    <row r="677" s="153" customFormat="1" ht="12.75" customHeight="1"/>
    <row r="678" s="153" customFormat="1" ht="12.75" customHeight="1"/>
    <row r="679" s="153" customFormat="1" ht="12.75" customHeight="1"/>
    <row r="680" s="153" customFormat="1" ht="12.75" customHeight="1"/>
    <row r="681" s="153" customFormat="1" ht="12.75" customHeight="1"/>
    <row r="682" s="153" customFormat="1" ht="12.75" customHeight="1"/>
    <row r="683" s="153" customFormat="1" ht="12.75" customHeight="1"/>
    <row r="684" s="153" customFormat="1" ht="12.75" customHeight="1"/>
    <row r="685" s="153" customFormat="1" ht="12.75" customHeight="1"/>
    <row r="686" s="153" customFormat="1" ht="12.75" customHeight="1"/>
    <row r="687" s="153" customFormat="1" ht="12.75" customHeight="1"/>
    <row r="688" s="153" customFormat="1" ht="12.75" customHeight="1"/>
    <row r="689" s="153" customFormat="1" ht="12.75" customHeight="1"/>
    <row r="690" s="153" customFormat="1" ht="12.75" customHeight="1"/>
    <row r="691" s="153" customFormat="1" ht="12.75" customHeight="1"/>
    <row r="692" s="153" customFormat="1" ht="12.75" customHeight="1"/>
    <row r="693" s="153" customFormat="1" ht="12.75" customHeight="1"/>
    <row r="694" s="153" customFormat="1" ht="12.75" customHeight="1"/>
    <row r="695" s="153" customFormat="1" ht="12.75" customHeight="1"/>
    <row r="696" s="153" customFormat="1" ht="12.75" customHeight="1"/>
    <row r="697" s="153" customFormat="1" ht="12.75" customHeight="1"/>
    <row r="698" s="153" customFormat="1" ht="12.75" customHeight="1"/>
    <row r="699" s="153" customFormat="1" ht="12.75" customHeight="1"/>
    <row r="700" s="153" customFormat="1" ht="12.75" customHeight="1"/>
    <row r="701" s="153" customFormat="1" ht="12.75" customHeight="1"/>
    <row r="702" s="153" customFormat="1" ht="12.75" customHeight="1"/>
    <row r="703" s="153" customFormat="1" ht="12.75" customHeight="1"/>
    <row r="704" s="153" customFormat="1" ht="12.75" customHeight="1"/>
    <row r="705" s="153" customFormat="1" ht="12.75" customHeight="1"/>
    <row r="706" s="153" customFormat="1" ht="12.75" customHeight="1"/>
    <row r="707" s="153" customFormat="1" ht="12.75" customHeight="1"/>
    <row r="708" s="153" customFormat="1" ht="12.75" customHeight="1"/>
    <row r="709" s="153" customFormat="1" ht="12.75" customHeight="1"/>
    <row r="710" s="153" customFormat="1" ht="12.75" customHeight="1"/>
    <row r="711" s="153" customFormat="1" ht="12.75" customHeight="1"/>
    <row r="712" s="153" customFormat="1" ht="12.75" customHeight="1"/>
    <row r="713" s="153" customFormat="1" ht="12.75" customHeight="1"/>
    <row r="714" s="153" customFormat="1" ht="12.75" customHeight="1"/>
    <row r="715" s="153" customFormat="1" ht="12.75" customHeight="1"/>
    <row r="716" s="153" customFormat="1" ht="12.75" customHeight="1"/>
    <row r="717" s="153" customFormat="1" ht="12.75" customHeight="1"/>
    <row r="718" s="153" customFormat="1" ht="12.75" customHeight="1"/>
    <row r="719" s="153" customFormat="1" ht="12.75" customHeight="1"/>
    <row r="720" s="153" customFormat="1" ht="12.75" customHeight="1"/>
    <row r="721" s="153" customFormat="1" ht="12.75" customHeight="1"/>
    <row r="722" s="153" customFormat="1" ht="12.75" customHeight="1"/>
    <row r="723" s="153" customFormat="1" ht="12.75" customHeight="1"/>
    <row r="724" s="153" customFormat="1" ht="12.75" customHeight="1"/>
    <row r="725" s="153" customFormat="1" ht="12.75" customHeight="1"/>
    <row r="726" s="153" customFormat="1" ht="12.75" customHeight="1"/>
    <row r="727" s="153" customFormat="1" ht="12.75" customHeight="1"/>
    <row r="728" s="153" customFormat="1" ht="12.75" customHeight="1"/>
    <row r="729" s="153" customFormat="1" ht="12.75" customHeight="1"/>
    <row r="730" s="153" customFormat="1" ht="12.75" customHeight="1"/>
    <row r="731" s="153" customFormat="1" ht="12.75" customHeight="1"/>
    <row r="732" s="153" customFormat="1" ht="12.75" customHeight="1"/>
    <row r="733" s="153" customFormat="1" ht="12.75" customHeight="1"/>
    <row r="734" s="153" customFormat="1" ht="12.75" customHeight="1"/>
    <row r="735" s="153" customFormat="1" ht="12.75" customHeight="1"/>
    <row r="736" s="153" customFormat="1" ht="12.75" customHeight="1"/>
    <row r="737" s="153" customFormat="1" ht="12.75" customHeight="1"/>
    <row r="738" s="153" customFormat="1" ht="12.75" customHeight="1"/>
    <row r="739" s="153" customFormat="1" ht="12.75" customHeight="1"/>
    <row r="740" s="153" customFormat="1" ht="12.75" customHeight="1"/>
    <row r="741" s="153" customFormat="1" ht="12.75" customHeight="1"/>
    <row r="742" s="153" customFormat="1" ht="12.75" customHeight="1"/>
    <row r="743" s="153" customFormat="1" ht="12.75" customHeight="1"/>
    <row r="744" s="153" customFormat="1" ht="12.75" customHeight="1"/>
    <row r="745" s="153" customFormat="1" ht="12.75" customHeight="1"/>
    <row r="746" s="153" customFormat="1" ht="12.75" customHeight="1"/>
    <row r="747" s="153" customFormat="1" ht="12.75" customHeight="1"/>
    <row r="748" s="153" customFormat="1" ht="12.75" customHeight="1"/>
    <row r="749" s="153" customFormat="1" ht="12.75" customHeight="1"/>
    <row r="750" s="153" customFormat="1" ht="12.75" customHeight="1"/>
    <row r="751" s="153" customFormat="1" ht="12.75" customHeight="1"/>
    <row r="752" s="153" customFormat="1" ht="12.75" customHeight="1"/>
    <row r="753" s="153" customFormat="1" ht="12.75" customHeight="1"/>
    <row r="754" s="153" customFormat="1" ht="12.75" customHeight="1"/>
    <row r="755" s="153" customFormat="1" ht="12.75" customHeight="1"/>
    <row r="756" s="153" customFormat="1" ht="12.75" customHeight="1"/>
    <row r="757" s="153" customFormat="1" ht="12.75" customHeight="1"/>
    <row r="758" s="153" customFormat="1" ht="12.75" customHeight="1"/>
    <row r="759" s="153" customFormat="1" ht="12.75" customHeight="1"/>
    <row r="760" s="153" customFormat="1" ht="12.75" customHeight="1"/>
    <row r="761" s="153" customFormat="1" ht="12.75" customHeight="1"/>
    <row r="762" s="153" customFormat="1" ht="12.75" customHeight="1"/>
    <row r="763" s="153" customFormat="1" ht="12.75" customHeight="1"/>
    <row r="764" s="153" customFormat="1" ht="12.75" customHeight="1"/>
    <row r="765" s="153" customFormat="1" ht="12.75" customHeight="1"/>
    <row r="766" s="153" customFormat="1" ht="12.75" customHeight="1"/>
    <row r="767" s="153" customFormat="1" ht="12.75" customHeight="1"/>
    <row r="768" s="153" customFormat="1" ht="12.75" customHeight="1"/>
    <row r="769" s="153" customFormat="1" ht="12.75" customHeight="1"/>
    <row r="770" s="153" customFormat="1" ht="12.75" customHeight="1"/>
    <row r="771" s="153" customFormat="1" ht="12.75" customHeight="1"/>
    <row r="772" s="153" customFormat="1" ht="12.75" customHeight="1"/>
    <row r="773" s="153" customFormat="1" ht="12.75" customHeight="1"/>
    <row r="774" s="153" customFormat="1" ht="12.75" customHeight="1"/>
    <row r="775" s="153" customFormat="1" ht="12.75" customHeight="1"/>
    <row r="776" s="153" customFormat="1" ht="12.75" customHeight="1"/>
    <row r="777" s="153" customFormat="1" ht="12.75" customHeight="1"/>
    <row r="778" s="153" customFormat="1" ht="12.75" customHeight="1"/>
    <row r="779" s="153" customFormat="1" ht="12.75" customHeight="1"/>
    <row r="780" s="153" customFormat="1" ht="12.75" customHeight="1"/>
    <row r="781" s="153" customFormat="1" ht="12.75" customHeight="1"/>
    <row r="782" s="153" customFormat="1" ht="12.75" customHeight="1"/>
    <row r="783" s="153" customFormat="1" ht="12.75" customHeight="1"/>
    <row r="784" s="153" customFormat="1" ht="12.75" customHeight="1"/>
    <row r="785" s="153" customFormat="1" ht="12.75" customHeight="1"/>
    <row r="786" s="153" customFormat="1" ht="12.75" customHeight="1"/>
    <row r="787" s="153" customFormat="1" ht="12.75" customHeight="1"/>
    <row r="788" s="153" customFormat="1" ht="12.75" customHeight="1"/>
    <row r="789" s="153" customFormat="1" ht="12.75" customHeight="1"/>
    <row r="790" s="153" customFormat="1" ht="12.75" customHeight="1"/>
    <row r="791" s="153" customFormat="1" ht="12.75" customHeight="1"/>
    <row r="792" s="153" customFormat="1" ht="12.75" customHeight="1"/>
    <row r="793" s="153" customFormat="1" ht="12.75" customHeight="1"/>
    <row r="794" s="153" customFormat="1" ht="12.75" customHeight="1"/>
    <row r="795" s="153" customFormat="1" ht="12.75" customHeight="1"/>
    <row r="796" s="153" customFormat="1" ht="12.75" customHeight="1"/>
    <row r="797" s="153" customFormat="1" ht="12.75" customHeight="1"/>
    <row r="798" s="153" customFormat="1" ht="12.75" customHeight="1"/>
    <row r="799" s="153" customFormat="1" ht="12.75" customHeight="1"/>
    <row r="800" s="153" customFormat="1" ht="12.75" customHeight="1"/>
    <row r="801" s="153" customFormat="1" ht="12.75" customHeight="1"/>
    <row r="802" s="153" customFormat="1" ht="12.75" customHeight="1"/>
    <row r="803" s="153" customFormat="1" ht="12.75" customHeight="1"/>
    <row r="804" s="153" customFormat="1" ht="12.75" customHeight="1"/>
    <row r="805" s="153" customFormat="1" ht="12.75" customHeight="1"/>
    <row r="806" s="153" customFormat="1" ht="12.75" customHeight="1"/>
    <row r="807" s="153" customFormat="1" ht="12.75" customHeight="1"/>
    <row r="808" s="153" customFormat="1" ht="12.75" customHeight="1"/>
    <row r="809" s="153" customFormat="1" ht="12.75" customHeight="1"/>
    <row r="810" s="153" customFormat="1" ht="12.75" customHeight="1"/>
    <row r="811" s="153" customFormat="1" ht="12.75" customHeight="1"/>
    <row r="812" s="153" customFormat="1" ht="12.75" customHeight="1"/>
    <row r="813" s="153" customFormat="1" ht="12.75" customHeight="1"/>
    <row r="814" s="153" customFormat="1" ht="12.75" customHeight="1"/>
    <row r="815" s="153" customFormat="1" ht="12.75" customHeight="1"/>
    <row r="816" s="153" customFormat="1" ht="12.75" customHeight="1"/>
    <row r="817" s="153" customFormat="1" ht="12.75" customHeight="1"/>
    <row r="818" s="153" customFormat="1" ht="12.75" customHeight="1"/>
    <row r="819" s="153" customFormat="1" ht="12.75" customHeight="1"/>
    <row r="820" s="153" customFormat="1" ht="12.75" customHeight="1"/>
    <row r="821" s="153" customFormat="1" ht="12.75" customHeight="1"/>
    <row r="822" s="153" customFormat="1" ht="12.75" customHeight="1"/>
    <row r="823" s="153" customFormat="1" ht="12.75" customHeight="1"/>
    <row r="824" s="153" customFormat="1" ht="12.75" customHeight="1"/>
    <row r="825" s="153" customFormat="1" ht="12.75" customHeight="1"/>
    <row r="826" s="153" customFormat="1" ht="12.75" customHeight="1"/>
    <row r="827" s="153" customFormat="1" ht="12.75" customHeight="1"/>
    <row r="828" s="153" customFormat="1" ht="12.75" customHeight="1"/>
    <row r="829" s="153" customFormat="1" ht="12.75" customHeight="1"/>
    <row r="830" s="153" customFormat="1" ht="12.75" customHeight="1"/>
    <row r="831" s="153" customFormat="1" ht="12.75" customHeight="1"/>
    <row r="832" s="153" customFormat="1" ht="12.75" customHeight="1"/>
    <row r="833" s="153" customFormat="1" ht="12.75" customHeight="1"/>
    <row r="834" s="153" customFormat="1" ht="12.75" customHeight="1"/>
    <row r="835" s="153" customFormat="1" ht="12.75" customHeight="1"/>
    <row r="836" s="153" customFormat="1" ht="12.75" customHeight="1"/>
    <row r="837" s="153" customFormat="1" ht="12.75" customHeight="1"/>
    <row r="838" s="153" customFormat="1" ht="12.75" customHeight="1"/>
    <row r="839" s="153" customFormat="1" ht="12.75" customHeight="1"/>
    <row r="840" s="153" customFormat="1" ht="12.75" customHeight="1"/>
    <row r="841" s="153" customFormat="1" ht="12.75" customHeight="1"/>
    <row r="842" s="153" customFormat="1" ht="12.75" customHeight="1"/>
    <row r="843" s="153" customFormat="1" ht="12.75" customHeight="1"/>
    <row r="844" s="153" customFormat="1" ht="12.75" customHeight="1"/>
    <row r="845" s="153" customFormat="1" ht="12.75" customHeight="1"/>
    <row r="846" s="153" customFormat="1" ht="12.75" customHeight="1"/>
    <row r="847" s="153" customFormat="1" ht="12.75" customHeight="1"/>
    <row r="848" s="153" customFormat="1" ht="12.75" customHeight="1"/>
    <row r="849" s="153" customFormat="1" ht="12.75" customHeight="1"/>
    <row r="850" s="153" customFormat="1" ht="12.75" customHeight="1"/>
    <row r="851" s="153" customFormat="1" ht="12.75" customHeight="1"/>
    <row r="852" s="153" customFormat="1" ht="12.75" customHeight="1"/>
    <row r="853" s="153" customFormat="1" ht="12.75" customHeight="1"/>
    <row r="854" s="153" customFormat="1" ht="12.75" customHeight="1"/>
    <row r="855" s="153" customFormat="1" ht="12.75" customHeight="1"/>
    <row r="856" s="153" customFormat="1" ht="12.75" customHeight="1"/>
    <row r="857" s="153" customFormat="1" ht="12.75" customHeight="1"/>
    <row r="858" s="153" customFormat="1" ht="12.75" customHeight="1"/>
    <row r="859" s="153" customFormat="1" ht="12.75" customHeight="1"/>
    <row r="860" s="153" customFormat="1" ht="12.75" customHeight="1"/>
    <row r="861" s="153" customFormat="1" ht="12.75" customHeight="1"/>
    <row r="862" s="153" customFormat="1" ht="12.75" customHeight="1"/>
    <row r="863" s="153" customFormat="1" ht="12.75" customHeight="1"/>
    <row r="864" s="153" customFormat="1" ht="12.75" customHeight="1"/>
    <row r="865" s="153" customFormat="1" ht="12.75" customHeight="1"/>
    <row r="866" s="153" customFormat="1" ht="12.75" customHeight="1"/>
    <row r="867" s="153" customFormat="1" ht="12.75" customHeight="1"/>
    <row r="868" s="153" customFormat="1" ht="12.75" customHeight="1"/>
    <row r="869" s="153" customFormat="1" ht="12.75" customHeight="1"/>
    <row r="870" s="153" customFormat="1" ht="12.75" customHeight="1"/>
    <row r="871" s="153" customFormat="1" ht="12.75" customHeight="1"/>
    <row r="872" s="153" customFormat="1" ht="12.75" customHeight="1"/>
    <row r="873" s="153" customFormat="1" ht="12.75" customHeight="1"/>
    <row r="874" s="153" customFormat="1" ht="12.75" customHeight="1"/>
    <row r="875" s="153" customFormat="1" ht="12.75" customHeight="1"/>
    <row r="876" s="153" customFormat="1" ht="12.75" customHeight="1"/>
    <row r="877" s="153" customFormat="1" ht="12.75" customHeight="1"/>
    <row r="878" s="153" customFormat="1" ht="12.75" customHeight="1"/>
    <row r="879" s="153" customFormat="1" ht="12.75" customHeight="1"/>
    <row r="880" s="153" customFormat="1" ht="12.75" customHeight="1"/>
    <row r="881" s="153" customFormat="1" ht="12.75" customHeight="1"/>
    <row r="882" s="153" customFormat="1" ht="12.75" customHeight="1"/>
    <row r="883" s="153" customFormat="1" ht="12.75" customHeight="1"/>
    <row r="884" s="153" customFormat="1" ht="12.75" customHeight="1"/>
    <row r="885" s="153" customFormat="1" ht="12.75" customHeight="1"/>
    <row r="886" s="153" customFormat="1" ht="12.75" customHeight="1"/>
    <row r="887" s="153" customFormat="1" ht="12.75" customHeight="1"/>
    <row r="888" s="153" customFormat="1" ht="12.75" customHeight="1"/>
    <row r="889" s="153" customFormat="1" ht="12.75" customHeight="1"/>
    <row r="890" s="153" customFormat="1" ht="12.75" customHeight="1"/>
    <row r="891" s="153" customFormat="1" ht="12.75" customHeight="1"/>
    <row r="892" s="153" customFormat="1" ht="12.75" customHeight="1"/>
    <row r="893" s="153" customFormat="1" ht="12.75" customHeight="1"/>
    <row r="894" s="153" customFormat="1" ht="12.75" customHeight="1"/>
    <row r="895" s="153" customFormat="1" ht="12.75" customHeight="1"/>
    <row r="896" s="153" customFormat="1" ht="12.75" customHeight="1"/>
    <row r="897" s="153" customFormat="1" ht="12.75" customHeight="1"/>
    <row r="898" s="153" customFormat="1" ht="12.75" customHeight="1"/>
    <row r="899" s="153" customFormat="1" ht="12.75" customHeight="1"/>
    <row r="900" s="153" customFormat="1" ht="12.75" customHeight="1"/>
    <row r="901" s="153" customFormat="1" ht="12.75" customHeight="1"/>
    <row r="902" s="153" customFormat="1" ht="12.75" customHeight="1"/>
    <row r="903" s="153" customFormat="1" ht="12.75" customHeight="1"/>
    <row r="904" s="153" customFormat="1" ht="12.75" customHeight="1"/>
    <row r="905" s="153" customFormat="1" ht="12.75" customHeight="1"/>
    <row r="906" s="153" customFormat="1" ht="12.75" customHeight="1"/>
    <row r="907" s="153" customFormat="1" ht="12.75" customHeight="1"/>
    <row r="908" s="153" customFormat="1" ht="12.75" customHeight="1"/>
    <row r="909" s="153" customFormat="1" ht="12.75" customHeight="1"/>
    <row r="910" s="153" customFormat="1" ht="12.75" customHeight="1"/>
    <row r="911" s="153" customFormat="1" ht="12.75" customHeight="1"/>
    <row r="912" s="153" customFormat="1" ht="12.75" customHeight="1"/>
    <row r="913" s="153" customFormat="1" ht="12.75" customHeight="1"/>
    <row r="914" s="153" customFormat="1" ht="12.75" customHeight="1"/>
    <row r="915" s="153" customFormat="1" ht="12.75" customHeight="1"/>
    <row r="916" s="153" customFormat="1" ht="12.75" customHeight="1"/>
    <row r="917" s="153" customFormat="1" ht="12.75" customHeight="1"/>
    <row r="918" s="153" customFormat="1" ht="12.75" customHeight="1"/>
    <row r="919" s="153" customFormat="1" ht="12.75" customHeight="1"/>
    <row r="920" s="153" customFormat="1" ht="12.75" customHeight="1"/>
    <row r="921" s="153" customFormat="1" ht="12.75" customHeight="1"/>
    <row r="922" s="153" customFormat="1" ht="12.75" customHeight="1"/>
    <row r="923" s="153" customFormat="1" ht="12.75" customHeight="1"/>
    <row r="924" s="153" customFormat="1" ht="12.75" customHeight="1"/>
    <row r="925" s="153" customFormat="1" ht="12.75" customHeight="1"/>
    <row r="926" s="153" customFormat="1" ht="12.75" customHeight="1"/>
    <row r="927" s="153" customFormat="1" ht="12.75" customHeight="1"/>
    <row r="928" s="153" customFormat="1" ht="12.75" customHeight="1"/>
    <row r="929" s="153" customFormat="1" ht="12.75" customHeight="1"/>
    <row r="930" s="153" customFormat="1" ht="12.75" customHeight="1"/>
    <row r="931" s="153" customFormat="1" ht="12.75" customHeight="1"/>
    <row r="932" s="153" customFormat="1" ht="12.75" customHeight="1"/>
    <row r="933" s="153" customFormat="1" ht="12.75" customHeight="1"/>
    <row r="934" s="153" customFormat="1" ht="12.75" customHeight="1"/>
    <row r="935" s="153" customFormat="1" ht="12.75" customHeight="1"/>
    <row r="936" s="153" customFormat="1" ht="12.75" customHeight="1"/>
    <row r="937" s="153" customFormat="1" ht="12.75" customHeight="1"/>
    <row r="938" s="153" customFormat="1" ht="12.75" customHeight="1"/>
    <row r="939" s="153" customFormat="1" ht="12.75" customHeight="1"/>
    <row r="940" s="153" customFormat="1" ht="12.75" customHeight="1"/>
    <row r="941" s="153" customFormat="1" ht="12.75" customHeight="1"/>
    <row r="942" s="153" customFormat="1" ht="12.75" customHeight="1"/>
    <row r="943" s="153" customFormat="1" ht="12.75" customHeight="1"/>
    <row r="944" s="153" customFormat="1" ht="12.75" customHeight="1"/>
    <row r="945" s="153" customFormat="1" ht="12.75" customHeight="1"/>
    <row r="946" s="153" customFormat="1" ht="12.75" customHeight="1"/>
    <row r="947" s="153" customFormat="1" ht="12.75" customHeight="1"/>
    <row r="948" s="153" customFormat="1" ht="12.75" customHeight="1"/>
    <row r="949" s="153" customFormat="1" ht="12.75" customHeight="1"/>
    <row r="950" s="153" customFormat="1" ht="12.75" customHeight="1"/>
    <row r="951" s="153" customFormat="1" ht="12.75" customHeight="1"/>
    <row r="952" s="153" customFormat="1" ht="12.75" customHeight="1"/>
    <row r="953" s="153" customFormat="1" ht="12.75" customHeight="1"/>
    <row r="954" s="153" customFormat="1" ht="12.75" customHeight="1"/>
    <row r="955" s="153" customFormat="1" ht="12.75" customHeight="1"/>
    <row r="956" s="153" customFormat="1" ht="12.75" customHeight="1"/>
    <row r="957" s="153" customFormat="1" ht="12.75" customHeight="1"/>
    <row r="958" s="153" customFormat="1" ht="12.75" customHeight="1"/>
    <row r="959" s="153" customFormat="1" ht="12.75" customHeight="1"/>
    <row r="960" s="153" customFormat="1" ht="12.75" customHeight="1"/>
    <row r="961" s="153" customFormat="1" ht="12.75" customHeight="1"/>
    <row r="962" s="153" customFormat="1" ht="12.75" customHeight="1"/>
    <row r="963" s="153" customFormat="1" ht="12.75" customHeight="1"/>
    <row r="964" s="153" customFormat="1" ht="12.75" customHeight="1"/>
    <row r="965" s="153" customFormat="1" ht="12.75" customHeight="1"/>
    <row r="966" s="153" customFormat="1" ht="12.75" customHeight="1"/>
    <row r="967" s="153" customFormat="1" ht="12.75" customHeight="1"/>
    <row r="968" s="153" customFormat="1" ht="12.75" customHeight="1"/>
    <row r="969" s="153" customFormat="1" ht="12.75" customHeight="1"/>
    <row r="970" s="153" customFormat="1" ht="12.75" customHeight="1"/>
    <row r="971" s="153" customFormat="1" ht="12.75" customHeight="1"/>
    <row r="972" s="153" customFormat="1" ht="12.75" customHeight="1"/>
    <row r="973" s="153" customFormat="1" ht="12.75" customHeight="1"/>
    <row r="974" s="153" customFormat="1" ht="12.75" customHeight="1"/>
    <row r="975" s="153" customFormat="1" ht="12.75" customHeight="1"/>
    <row r="976" s="153" customFormat="1" ht="12.75" customHeight="1"/>
    <row r="977" s="153" customFormat="1" ht="12.75" customHeight="1"/>
    <row r="978" s="153" customFormat="1" ht="12.75" customHeight="1"/>
    <row r="979" s="153" customFormat="1" ht="12.75" customHeight="1"/>
    <row r="980" s="153" customFormat="1" ht="12.75" customHeight="1"/>
    <row r="981" s="153" customFormat="1" ht="12.75" customHeight="1"/>
    <row r="982" s="153" customFormat="1" ht="12.75" customHeight="1"/>
    <row r="983" s="153" customFormat="1" ht="12.75" customHeight="1"/>
    <row r="984" s="153" customFormat="1" ht="12.75" customHeight="1"/>
    <row r="985" s="153" customFormat="1" ht="12.75" customHeight="1"/>
    <row r="986" s="153" customFormat="1" ht="12.75" customHeight="1"/>
    <row r="987" s="153" customFormat="1" ht="12.75" customHeight="1"/>
  </sheetData>
  <mergeCells count="7">
    <mergeCell ref="A32:K32"/>
    <mergeCell ref="D2:H2"/>
    <mergeCell ref="A5:K5"/>
    <mergeCell ref="A7:K7"/>
    <mergeCell ref="A13:K13"/>
    <mergeCell ref="A20:K20"/>
    <mergeCell ref="A26:K26"/>
  </mergeCells>
  <hyperlinks>
    <hyperlink ref="C15" r:id="rId1" xr:uid="{BD798CD6-6574-415D-9F85-9CA85BA13F6C}"/>
    <hyperlink ref="C16" r:id="rId2" xr:uid="{A2B5841E-6EE2-4075-BD63-67EFFAC5D8CA}"/>
    <hyperlink ref="C17" r:id="rId3" xr:uid="{BD6E69D5-CA8A-4670-AE83-DF317326D275}"/>
    <hyperlink ref="C22" r:id="rId4" xr:uid="{2D2D402D-1B08-4994-B60D-C3EBBE980E19}"/>
    <hyperlink ref="C23" r:id="rId5" xr:uid="{D8202373-05C6-4476-8ECE-8C870F49F9AC}"/>
    <hyperlink ref="C24" r:id="rId6" xr:uid="{207B556E-D796-4880-BDDC-63AB5A3DF933}"/>
    <hyperlink ref="C28" r:id="rId7" xr:uid="{1384E867-F431-4D90-A614-61A170FA50FA}"/>
    <hyperlink ref="C29" r:id="rId8" xr:uid="{B29B251F-DB6C-4E05-A13F-309EB29E16A8}"/>
    <hyperlink ref="C30" r:id="rId9" xr:uid="{F11D39C4-A7B0-499D-9482-0C5612D3BC90}"/>
    <hyperlink ref="C34" r:id="rId10" xr:uid="{F2CF96EF-DA62-415C-805B-C603CDE872F4}"/>
    <hyperlink ref="C35" r:id="rId11" xr:uid="{11BF7340-D3D3-49E3-87C4-DB9EE351F9C8}"/>
    <hyperlink ref="C36" r:id="rId12" xr:uid="{4A1D81FA-0C59-4242-A9CD-35F22645302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CE20-BFA6-471B-8717-BDBCBD361811}">
  <dimension ref="A1:L93"/>
  <sheetViews>
    <sheetView zoomScale="80" zoomScaleNormal="80" workbookViewId="0">
      <selection sqref="A1:J1"/>
    </sheetView>
  </sheetViews>
  <sheetFormatPr baseColWidth="10" defaultRowHeight="14.25"/>
  <cols>
    <col min="1" max="16384" width="11.42578125" style="193"/>
  </cols>
  <sheetData>
    <row r="1" spans="1:10">
      <c r="A1" s="267" t="s">
        <v>207</v>
      </c>
      <c r="B1" s="267"/>
      <c r="C1" s="267"/>
      <c r="D1" s="267"/>
      <c r="E1" s="267"/>
      <c r="F1" s="267"/>
      <c r="G1" s="267"/>
      <c r="H1" s="267"/>
      <c r="I1" s="267"/>
      <c r="J1" s="267"/>
    </row>
    <row r="2" spans="1:10">
      <c r="A2" s="267" t="s">
        <v>208</v>
      </c>
      <c r="B2" s="267"/>
      <c r="C2" s="267"/>
      <c r="D2" s="267"/>
      <c r="E2" s="267" t="s">
        <v>209</v>
      </c>
      <c r="F2" s="267"/>
      <c r="G2" s="267"/>
      <c r="H2" s="268" t="s">
        <v>210</v>
      </c>
      <c r="I2" s="269"/>
      <c r="J2" s="270"/>
    </row>
    <row r="3" spans="1:10">
      <c r="A3" s="262"/>
      <c r="B3" s="262"/>
      <c r="C3" s="262"/>
      <c r="D3" s="262"/>
      <c r="E3" s="262" t="s">
        <v>211</v>
      </c>
      <c r="F3" s="262"/>
      <c r="G3" s="262"/>
      <c r="H3" s="262" t="s">
        <v>212</v>
      </c>
      <c r="I3" s="262"/>
      <c r="J3" s="262"/>
    </row>
    <row r="4" spans="1:10">
      <c r="A4" s="262"/>
      <c r="B4" s="262"/>
      <c r="C4" s="262"/>
      <c r="D4" s="262"/>
      <c r="E4" s="264" t="s">
        <v>213</v>
      </c>
      <c r="F4" s="265"/>
      <c r="G4" s="266"/>
      <c r="H4" s="262" t="s">
        <v>214</v>
      </c>
      <c r="I4" s="262"/>
      <c r="J4" s="262"/>
    </row>
    <row r="5" spans="1:10">
      <c r="A5" s="262"/>
      <c r="B5" s="262"/>
      <c r="C5" s="262"/>
      <c r="D5" s="262"/>
      <c r="E5" s="262" t="s">
        <v>215</v>
      </c>
      <c r="F5" s="262"/>
      <c r="G5" s="262"/>
      <c r="H5" s="271">
        <v>2000000</v>
      </c>
      <c r="I5" s="262"/>
      <c r="J5" s="262"/>
    </row>
    <row r="6" spans="1:10">
      <c r="A6" s="262"/>
      <c r="B6" s="262"/>
      <c r="C6" s="262"/>
      <c r="D6" s="262"/>
      <c r="E6" s="262" t="s">
        <v>216</v>
      </c>
      <c r="F6" s="262"/>
      <c r="G6" s="262"/>
      <c r="H6" s="262" t="s">
        <v>217</v>
      </c>
      <c r="I6" s="262"/>
      <c r="J6" s="262"/>
    </row>
    <row r="7" spans="1:10">
      <c r="A7" s="262"/>
      <c r="B7" s="262"/>
      <c r="C7" s="262"/>
      <c r="D7" s="262"/>
      <c r="E7" s="262" t="s">
        <v>218</v>
      </c>
      <c r="F7" s="262"/>
      <c r="G7" s="262"/>
      <c r="H7" s="262" t="s">
        <v>219</v>
      </c>
      <c r="I7" s="262"/>
      <c r="J7" s="262"/>
    </row>
    <row r="8" spans="1:10">
      <c r="A8" s="262"/>
      <c r="B8" s="262"/>
      <c r="C8" s="262"/>
      <c r="D8" s="262"/>
      <c r="E8" s="262" t="s">
        <v>220</v>
      </c>
      <c r="F8" s="262"/>
      <c r="G8" s="262"/>
      <c r="H8" s="262" t="s">
        <v>221</v>
      </c>
      <c r="I8" s="262"/>
      <c r="J8" s="262"/>
    </row>
    <row r="9" spans="1:10">
      <c r="A9" s="262"/>
      <c r="B9" s="262"/>
      <c r="C9" s="262"/>
      <c r="D9" s="262"/>
      <c r="E9" s="262" t="s">
        <v>222</v>
      </c>
      <c r="F9" s="262"/>
      <c r="G9" s="262"/>
      <c r="H9" s="262" t="s">
        <v>223</v>
      </c>
      <c r="I9" s="262"/>
      <c r="J9" s="262"/>
    </row>
    <row r="10" spans="1:10">
      <c r="A10" s="262"/>
      <c r="B10" s="262"/>
      <c r="C10" s="262"/>
      <c r="D10" s="262"/>
      <c r="E10" s="262" t="s">
        <v>224</v>
      </c>
      <c r="F10" s="262"/>
      <c r="G10" s="262"/>
      <c r="H10" s="262" t="s">
        <v>225</v>
      </c>
      <c r="I10" s="262"/>
      <c r="J10" s="262"/>
    </row>
    <row r="11" spans="1:10">
      <c r="A11" s="262"/>
      <c r="B11" s="262"/>
      <c r="C11" s="262"/>
      <c r="D11" s="262"/>
      <c r="E11" s="262" t="s">
        <v>226</v>
      </c>
      <c r="F11" s="262"/>
      <c r="G11" s="262"/>
      <c r="H11" s="262" t="s">
        <v>227</v>
      </c>
      <c r="I11" s="262"/>
      <c r="J11" s="262"/>
    </row>
    <row r="15" spans="1:10">
      <c r="A15" s="267" t="s">
        <v>207</v>
      </c>
      <c r="B15" s="267"/>
      <c r="C15" s="267"/>
      <c r="D15" s="267"/>
      <c r="E15" s="267"/>
      <c r="F15" s="267"/>
      <c r="G15" s="267"/>
      <c r="H15" s="267"/>
      <c r="I15" s="267"/>
      <c r="J15" s="267"/>
    </row>
    <row r="16" spans="1:10">
      <c r="A16" s="268" t="s">
        <v>208</v>
      </c>
      <c r="B16" s="269"/>
      <c r="C16" s="269"/>
      <c r="D16" s="270"/>
      <c r="E16" s="268" t="s">
        <v>209</v>
      </c>
      <c r="F16" s="269"/>
      <c r="G16" s="270"/>
      <c r="H16" s="268" t="s">
        <v>210</v>
      </c>
      <c r="I16" s="269"/>
      <c r="J16" s="270"/>
    </row>
    <row r="17" spans="1:10">
      <c r="A17" s="275"/>
      <c r="B17" s="276"/>
      <c r="C17" s="276"/>
      <c r="D17" s="277"/>
      <c r="E17" s="264" t="s">
        <v>211</v>
      </c>
      <c r="F17" s="265"/>
      <c r="G17" s="266"/>
      <c r="H17" s="262" t="s">
        <v>228</v>
      </c>
      <c r="I17" s="262"/>
      <c r="J17" s="262"/>
    </row>
    <row r="18" spans="1:10">
      <c r="A18" s="278"/>
      <c r="B18" s="279"/>
      <c r="C18" s="279"/>
      <c r="D18" s="280"/>
      <c r="E18" s="264" t="s">
        <v>213</v>
      </c>
      <c r="F18" s="265"/>
      <c r="G18" s="266"/>
      <c r="H18" s="262" t="s">
        <v>229</v>
      </c>
      <c r="I18" s="262"/>
      <c r="J18" s="262"/>
    </row>
    <row r="19" spans="1:10">
      <c r="A19" s="278"/>
      <c r="B19" s="279"/>
      <c r="C19" s="279"/>
      <c r="D19" s="280"/>
      <c r="E19" s="264" t="s">
        <v>215</v>
      </c>
      <c r="F19" s="265"/>
      <c r="G19" s="266"/>
      <c r="H19" s="271">
        <v>2500000</v>
      </c>
      <c r="I19" s="262"/>
      <c r="J19" s="262"/>
    </row>
    <row r="20" spans="1:10">
      <c r="A20" s="278"/>
      <c r="B20" s="279"/>
      <c r="C20" s="279"/>
      <c r="D20" s="280"/>
      <c r="E20" s="264" t="s">
        <v>216</v>
      </c>
      <c r="F20" s="265"/>
      <c r="G20" s="266"/>
      <c r="H20" s="262" t="s">
        <v>217</v>
      </c>
      <c r="I20" s="262"/>
      <c r="J20" s="262"/>
    </row>
    <row r="21" spans="1:10">
      <c r="A21" s="278"/>
      <c r="B21" s="279"/>
      <c r="C21" s="279"/>
      <c r="D21" s="280"/>
      <c r="E21" s="264" t="s">
        <v>218</v>
      </c>
      <c r="F21" s="265"/>
      <c r="G21" s="266"/>
      <c r="H21" s="262" t="s">
        <v>219</v>
      </c>
      <c r="I21" s="262"/>
      <c r="J21" s="262"/>
    </row>
    <row r="22" spans="1:10">
      <c r="A22" s="278"/>
      <c r="B22" s="279"/>
      <c r="C22" s="279"/>
      <c r="D22" s="280"/>
      <c r="E22" s="264" t="s">
        <v>220</v>
      </c>
      <c r="F22" s="265"/>
      <c r="G22" s="266"/>
      <c r="H22" s="262" t="s">
        <v>221</v>
      </c>
      <c r="I22" s="262"/>
      <c r="J22" s="262"/>
    </row>
    <row r="23" spans="1:10">
      <c r="A23" s="278"/>
      <c r="B23" s="279"/>
      <c r="C23" s="279"/>
      <c r="D23" s="280"/>
      <c r="E23" s="264" t="s">
        <v>222</v>
      </c>
      <c r="F23" s="265"/>
      <c r="G23" s="266"/>
      <c r="H23" s="262" t="s">
        <v>223</v>
      </c>
      <c r="I23" s="262"/>
      <c r="J23" s="262"/>
    </row>
    <row r="24" spans="1:10">
      <c r="A24" s="278"/>
      <c r="B24" s="279"/>
      <c r="C24" s="279"/>
      <c r="D24" s="280"/>
      <c r="E24" s="264" t="s">
        <v>224</v>
      </c>
      <c r="F24" s="265"/>
      <c r="G24" s="266"/>
      <c r="H24" s="262" t="s">
        <v>230</v>
      </c>
      <c r="I24" s="262"/>
      <c r="J24" s="262"/>
    </row>
    <row r="25" spans="1:10">
      <c r="A25" s="281"/>
      <c r="B25" s="282"/>
      <c r="C25" s="282"/>
      <c r="D25" s="283"/>
      <c r="E25" s="264" t="s">
        <v>226</v>
      </c>
      <c r="F25" s="265"/>
      <c r="G25" s="266"/>
      <c r="H25" s="262" t="s">
        <v>231</v>
      </c>
      <c r="I25" s="262"/>
      <c r="J25" s="262"/>
    </row>
    <row r="29" spans="1:10">
      <c r="A29" s="267" t="s">
        <v>207</v>
      </c>
      <c r="B29" s="267"/>
      <c r="C29" s="267"/>
      <c r="D29" s="267"/>
      <c r="E29" s="267"/>
      <c r="F29" s="267"/>
      <c r="G29" s="267"/>
      <c r="H29" s="267"/>
      <c r="I29" s="267"/>
      <c r="J29" s="267"/>
    </row>
    <row r="30" spans="1:10">
      <c r="A30" s="268" t="s">
        <v>208</v>
      </c>
      <c r="B30" s="269"/>
      <c r="C30" s="269"/>
      <c r="D30" s="270"/>
      <c r="E30" s="268" t="s">
        <v>209</v>
      </c>
      <c r="F30" s="269"/>
      <c r="G30" s="270"/>
      <c r="H30" s="268" t="s">
        <v>210</v>
      </c>
      <c r="I30" s="269"/>
      <c r="J30" s="270"/>
    </row>
    <row r="31" spans="1:10">
      <c r="A31" s="275"/>
      <c r="B31" s="276"/>
      <c r="C31" s="276"/>
      <c r="D31" s="277"/>
      <c r="E31" s="264" t="s">
        <v>211</v>
      </c>
      <c r="F31" s="265"/>
      <c r="G31" s="266"/>
      <c r="H31" s="262" t="s">
        <v>232</v>
      </c>
      <c r="I31" s="262"/>
      <c r="J31" s="262"/>
    </row>
    <row r="32" spans="1:10">
      <c r="A32" s="278"/>
      <c r="B32" s="279"/>
      <c r="C32" s="279"/>
      <c r="D32" s="280"/>
      <c r="E32" s="264" t="s">
        <v>213</v>
      </c>
      <c r="F32" s="265"/>
      <c r="G32" s="266"/>
      <c r="H32" s="262" t="s">
        <v>233</v>
      </c>
      <c r="I32" s="262"/>
      <c r="J32" s="262"/>
    </row>
    <row r="33" spans="1:10">
      <c r="A33" s="278"/>
      <c r="B33" s="279"/>
      <c r="C33" s="279"/>
      <c r="D33" s="280"/>
      <c r="E33" s="264" t="s">
        <v>215</v>
      </c>
      <c r="F33" s="265"/>
      <c r="G33" s="266"/>
      <c r="H33" s="271">
        <v>3800000</v>
      </c>
      <c r="I33" s="262"/>
      <c r="J33" s="262"/>
    </row>
    <row r="34" spans="1:10">
      <c r="A34" s="278"/>
      <c r="B34" s="279"/>
      <c r="C34" s="279"/>
      <c r="D34" s="280"/>
      <c r="E34" s="264" t="s">
        <v>216</v>
      </c>
      <c r="F34" s="265"/>
      <c r="G34" s="266"/>
      <c r="H34" s="262" t="s">
        <v>217</v>
      </c>
      <c r="I34" s="262"/>
      <c r="J34" s="262"/>
    </row>
    <row r="35" spans="1:10">
      <c r="A35" s="278"/>
      <c r="B35" s="279"/>
      <c r="C35" s="279"/>
      <c r="D35" s="280"/>
      <c r="E35" s="264" t="s">
        <v>218</v>
      </c>
      <c r="F35" s="265"/>
      <c r="G35" s="266"/>
      <c r="H35" s="262" t="s">
        <v>219</v>
      </c>
      <c r="I35" s="262"/>
      <c r="J35" s="262"/>
    </row>
    <row r="36" spans="1:10">
      <c r="A36" s="278"/>
      <c r="B36" s="279"/>
      <c r="C36" s="279"/>
      <c r="D36" s="280"/>
      <c r="E36" s="264" t="s">
        <v>220</v>
      </c>
      <c r="F36" s="265"/>
      <c r="G36" s="266"/>
      <c r="H36" s="262" t="s">
        <v>221</v>
      </c>
      <c r="I36" s="262"/>
      <c r="J36" s="262"/>
    </row>
    <row r="37" spans="1:10">
      <c r="A37" s="278"/>
      <c r="B37" s="279"/>
      <c r="C37" s="279"/>
      <c r="D37" s="280"/>
      <c r="E37" s="264" t="s">
        <v>222</v>
      </c>
      <c r="F37" s="265"/>
      <c r="G37" s="266"/>
      <c r="H37" s="262" t="s">
        <v>223</v>
      </c>
      <c r="I37" s="262"/>
      <c r="J37" s="262"/>
    </row>
    <row r="38" spans="1:10">
      <c r="A38" s="278"/>
      <c r="B38" s="279"/>
      <c r="C38" s="279"/>
      <c r="D38" s="280"/>
      <c r="E38" s="264" t="s">
        <v>224</v>
      </c>
      <c r="F38" s="265"/>
      <c r="G38" s="266"/>
      <c r="H38" s="262" t="s">
        <v>234</v>
      </c>
      <c r="I38" s="262"/>
      <c r="J38" s="262"/>
    </row>
    <row r="39" spans="1:10">
      <c r="A39" s="281"/>
      <c r="B39" s="282"/>
      <c r="C39" s="282"/>
      <c r="D39" s="283"/>
      <c r="E39" s="264" t="s">
        <v>226</v>
      </c>
      <c r="F39" s="265"/>
      <c r="G39" s="266"/>
      <c r="H39" s="262" t="s">
        <v>235</v>
      </c>
      <c r="I39" s="262"/>
      <c r="J39" s="262"/>
    </row>
    <row r="43" spans="1:10">
      <c r="A43" s="267" t="s">
        <v>207</v>
      </c>
      <c r="B43" s="267"/>
      <c r="C43" s="267"/>
      <c r="D43" s="267"/>
      <c r="E43" s="267"/>
      <c r="F43" s="267"/>
      <c r="G43" s="267"/>
      <c r="H43" s="267"/>
      <c r="I43" s="267"/>
      <c r="J43" s="267"/>
    </row>
    <row r="44" spans="1:10">
      <c r="A44" s="268" t="s">
        <v>208</v>
      </c>
      <c r="B44" s="269"/>
      <c r="C44" s="269"/>
      <c r="D44" s="270"/>
      <c r="E44" s="284" t="s">
        <v>209</v>
      </c>
      <c r="F44" s="285"/>
      <c r="G44" s="286"/>
      <c r="H44" s="284" t="s">
        <v>210</v>
      </c>
      <c r="I44" s="285"/>
      <c r="J44" s="286"/>
    </row>
    <row r="45" spans="1:10">
      <c r="A45" s="275"/>
      <c r="B45" s="276"/>
      <c r="C45" s="276"/>
      <c r="D45" s="277"/>
      <c r="E45" s="272" t="s">
        <v>211</v>
      </c>
      <c r="F45" s="273"/>
      <c r="G45" s="274"/>
      <c r="H45" s="272" t="s">
        <v>232</v>
      </c>
      <c r="I45" s="273"/>
      <c r="J45" s="274"/>
    </row>
    <row r="46" spans="1:10">
      <c r="A46" s="278"/>
      <c r="B46" s="279"/>
      <c r="C46" s="279"/>
      <c r="D46" s="280"/>
      <c r="E46" s="272" t="s">
        <v>236</v>
      </c>
      <c r="F46" s="273"/>
      <c r="G46" s="274"/>
      <c r="H46" s="287">
        <v>1750905</v>
      </c>
      <c r="I46" s="288"/>
      <c r="J46" s="289"/>
    </row>
    <row r="47" spans="1:10">
      <c r="A47" s="278"/>
      <c r="B47" s="279"/>
      <c r="C47" s="279"/>
      <c r="D47" s="280"/>
      <c r="E47" s="272" t="s">
        <v>237</v>
      </c>
      <c r="F47" s="273"/>
      <c r="G47" s="274"/>
      <c r="H47" s="290">
        <v>249095</v>
      </c>
      <c r="I47" s="288"/>
      <c r="J47" s="289"/>
    </row>
    <row r="48" spans="1:10">
      <c r="A48" s="278"/>
      <c r="B48" s="279"/>
      <c r="C48" s="279"/>
      <c r="D48" s="280"/>
      <c r="E48" s="272" t="s">
        <v>238</v>
      </c>
      <c r="F48" s="273"/>
      <c r="G48" s="274"/>
      <c r="H48" s="287">
        <v>2000000</v>
      </c>
      <c r="I48" s="288"/>
      <c r="J48" s="289"/>
    </row>
    <row r="49" spans="1:10">
      <c r="A49" s="278"/>
      <c r="B49" s="279"/>
      <c r="C49" s="279"/>
      <c r="D49" s="280"/>
      <c r="E49" s="272" t="s">
        <v>239</v>
      </c>
      <c r="F49" s="273"/>
      <c r="G49" s="274"/>
      <c r="H49" s="272" t="s">
        <v>240</v>
      </c>
      <c r="I49" s="273"/>
      <c r="J49" s="274"/>
    </row>
    <row r="50" spans="1:10">
      <c r="A50" s="278"/>
      <c r="B50" s="279"/>
      <c r="C50" s="279"/>
      <c r="D50" s="280"/>
      <c r="E50" s="272" t="s">
        <v>220</v>
      </c>
      <c r="F50" s="273"/>
      <c r="G50" s="274"/>
      <c r="H50" s="272" t="s">
        <v>221</v>
      </c>
      <c r="I50" s="273"/>
      <c r="J50" s="274"/>
    </row>
    <row r="51" spans="1:10">
      <c r="A51" s="278"/>
      <c r="B51" s="279"/>
      <c r="C51" s="279"/>
      <c r="D51" s="280"/>
      <c r="E51" s="272" t="s">
        <v>241</v>
      </c>
      <c r="F51" s="273"/>
      <c r="G51" s="274"/>
      <c r="H51" s="272" t="s">
        <v>242</v>
      </c>
      <c r="I51" s="273"/>
      <c r="J51" s="274"/>
    </row>
    <row r="52" spans="1:10">
      <c r="A52" s="278"/>
      <c r="B52" s="279"/>
      <c r="C52" s="279"/>
      <c r="D52" s="280"/>
      <c r="E52" s="272" t="s">
        <v>222</v>
      </c>
      <c r="F52" s="273"/>
      <c r="G52" s="274"/>
      <c r="H52" s="272" t="s">
        <v>243</v>
      </c>
      <c r="I52" s="273"/>
      <c r="J52" s="274"/>
    </row>
    <row r="53" spans="1:10">
      <c r="A53" s="278"/>
      <c r="B53" s="279"/>
      <c r="C53" s="279"/>
      <c r="D53" s="280"/>
      <c r="E53" s="272" t="s">
        <v>244</v>
      </c>
      <c r="F53" s="273"/>
      <c r="G53" s="274"/>
      <c r="H53" s="272" t="s">
        <v>245</v>
      </c>
      <c r="I53" s="273"/>
      <c r="J53" s="274"/>
    </row>
    <row r="54" spans="1:10">
      <c r="A54" s="281"/>
      <c r="B54" s="282"/>
      <c r="C54" s="282"/>
      <c r="D54" s="283"/>
      <c r="E54" s="272" t="s">
        <v>246</v>
      </c>
      <c r="F54" s="273"/>
      <c r="G54" s="274"/>
      <c r="H54" s="287">
        <v>7959</v>
      </c>
      <c r="I54" s="288"/>
      <c r="J54" s="289"/>
    </row>
    <row r="58" spans="1:10">
      <c r="A58" s="267" t="s">
        <v>207</v>
      </c>
      <c r="B58" s="267"/>
      <c r="C58" s="267"/>
      <c r="D58" s="267"/>
      <c r="E58" s="267"/>
      <c r="F58" s="267"/>
      <c r="G58" s="267"/>
      <c r="H58" s="267"/>
      <c r="I58" s="267"/>
      <c r="J58" s="267"/>
    </row>
    <row r="59" spans="1:10">
      <c r="A59" s="268" t="s">
        <v>208</v>
      </c>
      <c r="B59" s="269"/>
      <c r="C59" s="269"/>
      <c r="D59" s="270"/>
      <c r="E59" s="268" t="s">
        <v>209</v>
      </c>
      <c r="F59" s="269"/>
      <c r="G59" s="270"/>
      <c r="H59" s="268" t="s">
        <v>210</v>
      </c>
      <c r="I59" s="269"/>
      <c r="J59" s="270"/>
    </row>
    <row r="60" spans="1:10">
      <c r="A60" s="278"/>
      <c r="B60" s="279"/>
      <c r="C60" s="279"/>
      <c r="D60" s="280"/>
      <c r="E60" s="264" t="s">
        <v>236</v>
      </c>
      <c r="F60" s="265"/>
      <c r="G60" s="266"/>
      <c r="H60" s="271">
        <v>1750905</v>
      </c>
      <c r="I60" s="262"/>
      <c r="J60" s="262"/>
    </row>
    <row r="61" spans="1:10">
      <c r="A61" s="278"/>
      <c r="B61" s="279"/>
      <c r="C61" s="279"/>
      <c r="D61" s="280"/>
      <c r="E61" s="264" t="s">
        <v>237</v>
      </c>
      <c r="F61" s="265"/>
      <c r="G61" s="266"/>
      <c r="H61" s="271" t="s">
        <v>247</v>
      </c>
      <c r="I61" s="262"/>
      <c r="J61" s="262"/>
    </row>
    <row r="62" spans="1:10">
      <c r="A62" s="278"/>
      <c r="B62" s="279"/>
      <c r="C62" s="279"/>
      <c r="D62" s="280"/>
      <c r="E62" s="262" t="s">
        <v>239</v>
      </c>
      <c r="F62" s="262"/>
      <c r="G62" s="262"/>
      <c r="H62" s="264" t="s">
        <v>248</v>
      </c>
      <c r="I62" s="265"/>
      <c r="J62" s="266"/>
    </row>
    <row r="63" spans="1:10">
      <c r="A63" s="278"/>
      <c r="B63" s="279"/>
      <c r="C63" s="279"/>
      <c r="D63" s="280"/>
      <c r="E63" s="264" t="s">
        <v>220</v>
      </c>
      <c r="F63" s="265"/>
      <c r="G63" s="266"/>
      <c r="H63" s="262" t="s">
        <v>249</v>
      </c>
      <c r="I63" s="262"/>
      <c r="J63" s="262"/>
    </row>
    <row r="64" spans="1:10">
      <c r="A64" s="278"/>
      <c r="B64" s="279"/>
      <c r="C64" s="279"/>
      <c r="D64" s="280"/>
      <c r="E64" s="264" t="s">
        <v>222</v>
      </c>
      <c r="F64" s="265"/>
      <c r="G64" s="266"/>
      <c r="H64" s="262" t="s">
        <v>250</v>
      </c>
      <c r="I64" s="262"/>
      <c r="J64" s="262"/>
    </row>
    <row r="65" spans="1:10">
      <c r="A65" s="278"/>
      <c r="B65" s="279"/>
      <c r="C65" s="279"/>
      <c r="D65" s="280"/>
      <c r="E65" s="264" t="s">
        <v>244</v>
      </c>
      <c r="F65" s="265"/>
      <c r="G65" s="266"/>
      <c r="H65" s="262" t="s">
        <v>251</v>
      </c>
      <c r="I65" s="262"/>
      <c r="J65" s="262"/>
    </row>
    <row r="66" spans="1:10">
      <c r="A66" s="281"/>
      <c r="B66" s="282"/>
      <c r="C66" s="282"/>
      <c r="D66" s="283"/>
      <c r="E66" s="264" t="s">
        <v>252</v>
      </c>
      <c r="F66" s="265"/>
      <c r="G66" s="266"/>
      <c r="H66" s="271" t="s">
        <v>253</v>
      </c>
      <c r="I66" s="262"/>
      <c r="J66" s="262"/>
    </row>
    <row r="70" spans="1:10">
      <c r="A70" s="267" t="s">
        <v>207</v>
      </c>
      <c r="B70" s="267"/>
      <c r="C70" s="267"/>
      <c r="D70" s="267"/>
      <c r="E70" s="267"/>
      <c r="F70" s="267"/>
      <c r="G70" s="267"/>
      <c r="H70" s="267"/>
      <c r="I70" s="267"/>
      <c r="J70" s="267"/>
    </row>
    <row r="71" spans="1:10">
      <c r="A71" s="268" t="s">
        <v>208</v>
      </c>
      <c r="B71" s="269"/>
      <c r="C71" s="269"/>
      <c r="D71" s="270"/>
      <c r="E71" s="268" t="s">
        <v>209</v>
      </c>
      <c r="F71" s="269"/>
      <c r="G71" s="270"/>
      <c r="H71" s="268" t="s">
        <v>210</v>
      </c>
      <c r="I71" s="269"/>
      <c r="J71" s="270"/>
    </row>
    <row r="72" spans="1:10">
      <c r="A72" s="275"/>
      <c r="B72" s="276"/>
      <c r="C72" s="276"/>
      <c r="D72" s="277"/>
      <c r="E72" s="264" t="s">
        <v>254</v>
      </c>
      <c r="F72" s="265"/>
      <c r="G72" s="266"/>
      <c r="H72" s="262" t="s">
        <v>255</v>
      </c>
      <c r="I72" s="262"/>
      <c r="J72" s="262"/>
    </row>
    <row r="73" spans="1:10">
      <c r="A73" s="278"/>
      <c r="B73" s="279"/>
      <c r="C73" s="279"/>
      <c r="D73" s="280"/>
      <c r="E73" s="264" t="s">
        <v>256</v>
      </c>
      <c r="F73" s="265"/>
      <c r="G73" s="266"/>
      <c r="H73" s="271" t="s">
        <v>257</v>
      </c>
      <c r="I73" s="262"/>
      <c r="J73" s="262"/>
    </row>
    <row r="74" spans="1:10">
      <c r="A74" s="278"/>
      <c r="B74" s="279"/>
      <c r="C74" s="279"/>
      <c r="D74" s="280"/>
      <c r="E74" s="264" t="s">
        <v>258</v>
      </c>
      <c r="F74" s="265"/>
      <c r="G74" s="266"/>
      <c r="H74" s="271" t="s">
        <v>259</v>
      </c>
      <c r="I74" s="262"/>
      <c r="J74" s="262"/>
    </row>
    <row r="75" spans="1:10">
      <c r="A75" s="278"/>
      <c r="B75" s="279"/>
      <c r="C75" s="279"/>
      <c r="D75" s="280"/>
      <c r="E75" s="262" t="s">
        <v>260</v>
      </c>
      <c r="F75" s="262"/>
      <c r="G75" s="262"/>
      <c r="H75" s="264" t="s">
        <v>261</v>
      </c>
      <c r="I75" s="265"/>
      <c r="J75" s="266"/>
    </row>
    <row r="76" spans="1:10">
      <c r="A76" s="278"/>
      <c r="B76" s="279"/>
      <c r="C76" s="279"/>
      <c r="D76" s="280"/>
      <c r="E76" s="264" t="s">
        <v>237</v>
      </c>
      <c r="F76" s="265"/>
      <c r="G76" s="266"/>
      <c r="H76" s="262" t="s">
        <v>262</v>
      </c>
      <c r="I76" s="262"/>
      <c r="J76" s="262"/>
    </row>
    <row r="77" spans="1:10">
      <c r="A77" s="281"/>
      <c r="B77" s="282"/>
      <c r="C77" s="282"/>
      <c r="D77" s="283"/>
      <c r="E77" s="264" t="s">
        <v>222</v>
      </c>
      <c r="F77" s="265"/>
      <c r="G77" s="266"/>
      <c r="H77" s="262" t="s">
        <v>263</v>
      </c>
      <c r="I77" s="262"/>
      <c r="J77" s="262"/>
    </row>
    <row r="81" spans="1:12">
      <c r="A81" s="267" t="s">
        <v>290</v>
      </c>
      <c r="B81" s="267"/>
      <c r="C81" s="267"/>
      <c r="D81" s="268" t="s">
        <v>264</v>
      </c>
      <c r="E81" s="269"/>
      <c r="F81" s="270"/>
      <c r="G81" s="268" t="s">
        <v>265</v>
      </c>
      <c r="H81" s="269"/>
      <c r="I81" s="270"/>
      <c r="J81" s="268" t="s">
        <v>266</v>
      </c>
      <c r="K81" s="269"/>
      <c r="L81" s="270"/>
    </row>
    <row r="82" spans="1:12">
      <c r="A82" s="262" t="s">
        <v>267</v>
      </c>
      <c r="B82" s="262"/>
      <c r="C82" s="262"/>
      <c r="D82" s="262" t="s">
        <v>268</v>
      </c>
      <c r="E82" s="262"/>
      <c r="F82" s="262"/>
      <c r="G82" s="271">
        <v>1750905</v>
      </c>
      <c r="H82" s="262"/>
      <c r="I82" s="262"/>
      <c r="J82" s="262" t="s">
        <v>269</v>
      </c>
      <c r="K82" s="262"/>
      <c r="L82" s="262"/>
    </row>
    <row r="83" spans="1:12">
      <c r="A83" s="262" t="s">
        <v>270</v>
      </c>
      <c r="B83" s="262"/>
      <c r="C83" s="262"/>
      <c r="D83" s="262" t="s">
        <v>237</v>
      </c>
      <c r="E83" s="262"/>
      <c r="F83" s="262"/>
      <c r="G83" s="271">
        <v>218863</v>
      </c>
      <c r="H83" s="262"/>
      <c r="I83" s="262"/>
      <c r="J83" s="262" t="s">
        <v>271</v>
      </c>
      <c r="K83" s="262"/>
      <c r="L83" s="262"/>
    </row>
    <row r="84" spans="1:12">
      <c r="A84" s="262" t="s">
        <v>272</v>
      </c>
      <c r="B84" s="262"/>
      <c r="C84" s="262"/>
      <c r="D84" s="262" t="s">
        <v>254</v>
      </c>
      <c r="E84" s="262"/>
      <c r="F84" s="262"/>
      <c r="G84" s="262" t="s">
        <v>273</v>
      </c>
      <c r="H84" s="262"/>
      <c r="I84" s="262"/>
      <c r="J84" s="262" t="s">
        <v>271</v>
      </c>
      <c r="K84" s="262"/>
      <c r="L84" s="262"/>
    </row>
    <row r="85" spans="1:12">
      <c r="A85" s="262" t="s">
        <v>272</v>
      </c>
      <c r="B85" s="262"/>
      <c r="C85" s="262"/>
      <c r="D85" s="262" t="s">
        <v>256</v>
      </c>
      <c r="E85" s="262"/>
      <c r="F85" s="262"/>
      <c r="G85" s="262" t="s">
        <v>273</v>
      </c>
      <c r="H85" s="262"/>
      <c r="I85" s="262"/>
      <c r="J85" s="262" t="s">
        <v>271</v>
      </c>
      <c r="K85" s="262"/>
      <c r="L85" s="262"/>
    </row>
    <row r="86" spans="1:12">
      <c r="A86" s="262" t="s">
        <v>272</v>
      </c>
      <c r="B86" s="262"/>
      <c r="C86" s="262"/>
      <c r="D86" s="262" t="s">
        <v>274</v>
      </c>
      <c r="E86" s="262"/>
      <c r="F86" s="262"/>
      <c r="G86" s="262" t="s">
        <v>275</v>
      </c>
      <c r="H86" s="262"/>
      <c r="I86" s="262"/>
      <c r="J86" s="262" t="s">
        <v>276</v>
      </c>
      <c r="K86" s="262"/>
      <c r="L86" s="262"/>
    </row>
    <row r="87" spans="1:12">
      <c r="A87" s="262" t="s">
        <v>272</v>
      </c>
      <c r="B87" s="262"/>
      <c r="C87" s="262"/>
      <c r="D87" s="262" t="s">
        <v>277</v>
      </c>
      <c r="E87" s="262"/>
      <c r="F87" s="262"/>
      <c r="G87" s="262" t="s">
        <v>278</v>
      </c>
      <c r="H87" s="262"/>
      <c r="I87" s="262"/>
      <c r="J87" s="262" t="s">
        <v>279</v>
      </c>
      <c r="K87" s="262"/>
      <c r="L87" s="262"/>
    </row>
    <row r="88" spans="1:12">
      <c r="A88" s="262" t="s">
        <v>280</v>
      </c>
      <c r="B88" s="262"/>
      <c r="C88" s="262"/>
      <c r="D88" s="262" t="s">
        <v>281</v>
      </c>
      <c r="E88" s="262"/>
      <c r="F88" s="262"/>
      <c r="G88" s="262" t="s">
        <v>282</v>
      </c>
      <c r="H88" s="262"/>
      <c r="I88" s="262"/>
      <c r="J88" s="262" t="s">
        <v>279</v>
      </c>
      <c r="K88" s="262"/>
      <c r="L88" s="262"/>
    </row>
    <row r="89" spans="1:12">
      <c r="A89" s="262" t="s">
        <v>280</v>
      </c>
      <c r="B89" s="262"/>
      <c r="C89" s="262"/>
      <c r="D89" s="262" t="s">
        <v>283</v>
      </c>
      <c r="E89" s="262"/>
      <c r="F89" s="262"/>
      <c r="G89" s="263">
        <v>0.16</v>
      </c>
      <c r="H89" s="262"/>
      <c r="I89" s="262"/>
      <c r="J89" s="262" t="s">
        <v>279</v>
      </c>
      <c r="K89" s="262"/>
      <c r="L89" s="262"/>
    </row>
    <row r="90" spans="1:12">
      <c r="A90" s="262" t="s">
        <v>280</v>
      </c>
      <c r="B90" s="262"/>
      <c r="C90" s="262"/>
      <c r="D90" s="262" t="s">
        <v>284</v>
      </c>
      <c r="E90" s="262"/>
      <c r="F90" s="262"/>
      <c r="G90" s="262" t="s">
        <v>285</v>
      </c>
      <c r="H90" s="262"/>
      <c r="I90" s="262"/>
      <c r="J90" s="262" t="s">
        <v>279</v>
      </c>
      <c r="K90" s="262"/>
      <c r="L90" s="262"/>
    </row>
    <row r="91" spans="1:12">
      <c r="A91" s="262" t="s">
        <v>286</v>
      </c>
      <c r="B91" s="262"/>
      <c r="C91" s="262"/>
      <c r="D91" s="262" t="s">
        <v>287</v>
      </c>
      <c r="E91" s="262"/>
      <c r="F91" s="262"/>
      <c r="G91" s="263">
        <v>0.04</v>
      </c>
      <c r="H91" s="262"/>
      <c r="I91" s="262"/>
      <c r="J91" s="262" t="s">
        <v>279</v>
      </c>
      <c r="K91" s="262"/>
      <c r="L91" s="262"/>
    </row>
    <row r="92" spans="1:12">
      <c r="A92" s="262" t="s">
        <v>286</v>
      </c>
      <c r="B92" s="262"/>
      <c r="C92" s="262"/>
      <c r="D92" s="262" t="s">
        <v>288</v>
      </c>
      <c r="E92" s="262"/>
      <c r="F92" s="262"/>
      <c r="G92" s="263">
        <v>0.03</v>
      </c>
      <c r="H92" s="262"/>
      <c r="I92" s="262"/>
      <c r="J92" s="262" t="s">
        <v>279</v>
      </c>
      <c r="K92" s="262"/>
      <c r="L92" s="262"/>
    </row>
    <row r="93" spans="1:12">
      <c r="A93" s="262" t="s">
        <v>286</v>
      </c>
      <c r="B93" s="262"/>
      <c r="C93" s="262"/>
      <c r="D93" s="262" t="s">
        <v>289</v>
      </c>
      <c r="E93" s="262"/>
      <c r="F93" s="262"/>
      <c r="G93" s="263">
        <v>0.02</v>
      </c>
      <c r="H93" s="262"/>
      <c r="I93" s="262"/>
      <c r="J93" s="262" t="s">
        <v>279</v>
      </c>
      <c r="K93" s="262"/>
      <c r="L93" s="262"/>
    </row>
  </sheetData>
  <mergeCells count="182">
    <mergeCell ref="A1:J1"/>
    <mergeCell ref="A2:D2"/>
    <mergeCell ref="E2:G2"/>
    <mergeCell ref="H2:J2"/>
    <mergeCell ref="E3:G3"/>
    <mergeCell ref="E4:G4"/>
    <mergeCell ref="A3:D11"/>
    <mergeCell ref="E11:G11"/>
    <mergeCell ref="H3:J3"/>
    <mergeCell ref="H4:J4"/>
    <mergeCell ref="H5:J5"/>
    <mergeCell ref="H6:J6"/>
    <mergeCell ref="H7:J7"/>
    <mergeCell ref="H8:J8"/>
    <mergeCell ref="H9:J9"/>
    <mergeCell ref="H10:J10"/>
    <mergeCell ref="H11:J11"/>
    <mergeCell ref="E5:G5"/>
    <mergeCell ref="E6:G6"/>
    <mergeCell ref="E7:G7"/>
    <mergeCell ref="E8:G8"/>
    <mergeCell ref="E9:G9"/>
    <mergeCell ref="E10:G10"/>
    <mergeCell ref="A15:J15"/>
    <mergeCell ref="A16:D16"/>
    <mergeCell ref="E16:G16"/>
    <mergeCell ref="H16:J16"/>
    <mergeCell ref="H23:J23"/>
    <mergeCell ref="H24:J24"/>
    <mergeCell ref="H25:J25"/>
    <mergeCell ref="E22:G22"/>
    <mergeCell ref="E23:G23"/>
    <mergeCell ref="E24:G24"/>
    <mergeCell ref="E25:G25"/>
    <mergeCell ref="H22:J22"/>
    <mergeCell ref="H17:J17"/>
    <mergeCell ref="H18:J18"/>
    <mergeCell ref="H19:J19"/>
    <mergeCell ref="H20:J20"/>
    <mergeCell ref="H32:J32"/>
    <mergeCell ref="E33:G33"/>
    <mergeCell ref="H33:J33"/>
    <mergeCell ref="E34:G34"/>
    <mergeCell ref="H34:J34"/>
    <mergeCell ref="E35:G35"/>
    <mergeCell ref="E39:G39"/>
    <mergeCell ref="H39:J39"/>
    <mergeCell ref="A17:D25"/>
    <mergeCell ref="E17:G17"/>
    <mergeCell ref="E18:G18"/>
    <mergeCell ref="E19:G19"/>
    <mergeCell ref="E20:G20"/>
    <mergeCell ref="E21:G21"/>
    <mergeCell ref="H48:J48"/>
    <mergeCell ref="E50:G50"/>
    <mergeCell ref="E49:G49"/>
    <mergeCell ref="H49:J49"/>
    <mergeCell ref="E53:G53"/>
    <mergeCell ref="H53:J53"/>
    <mergeCell ref="H50:J50"/>
    <mergeCell ref="H51:J51"/>
    <mergeCell ref="H21:J21"/>
    <mergeCell ref="H35:J35"/>
    <mergeCell ref="E37:G37"/>
    <mergeCell ref="H37:J37"/>
    <mergeCell ref="E38:G38"/>
    <mergeCell ref="H38:J38"/>
    <mergeCell ref="E36:G36"/>
    <mergeCell ref="H36:J36"/>
    <mergeCell ref="A29:J29"/>
    <mergeCell ref="A30:D30"/>
    <mergeCell ref="E30:G30"/>
    <mergeCell ref="H30:J30"/>
    <mergeCell ref="A31:D39"/>
    <mergeCell ref="E31:G31"/>
    <mergeCell ref="H31:J31"/>
    <mergeCell ref="E32:G32"/>
    <mergeCell ref="E60:G60"/>
    <mergeCell ref="H60:J60"/>
    <mergeCell ref="E61:G61"/>
    <mergeCell ref="H61:J61"/>
    <mergeCell ref="E62:G62"/>
    <mergeCell ref="H62:J62"/>
    <mergeCell ref="E63:G63"/>
    <mergeCell ref="H63:J63"/>
    <mergeCell ref="A43:J43"/>
    <mergeCell ref="A44:D44"/>
    <mergeCell ref="E44:G44"/>
    <mergeCell ref="H44:J44"/>
    <mergeCell ref="A45:D54"/>
    <mergeCell ref="E45:G45"/>
    <mergeCell ref="H45:J45"/>
    <mergeCell ref="E46:G46"/>
    <mergeCell ref="H46:J46"/>
    <mergeCell ref="E47:G47"/>
    <mergeCell ref="E54:G54"/>
    <mergeCell ref="H54:J54"/>
    <mergeCell ref="E52:G52"/>
    <mergeCell ref="H52:J52"/>
    <mergeCell ref="H47:J47"/>
    <mergeCell ref="E48:G48"/>
    <mergeCell ref="E51:G51"/>
    <mergeCell ref="A70:J70"/>
    <mergeCell ref="A71:D71"/>
    <mergeCell ref="E71:G71"/>
    <mergeCell ref="H71:J71"/>
    <mergeCell ref="A72:D77"/>
    <mergeCell ref="E72:G72"/>
    <mergeCell ref="H72:J72"/>
    <mergeCell ref="E73:G73"/>
    <mergeCell ref="H73:J73"/>
    <mergeCell ref="E74:G74"/>
    <mergeCell ref="H74:J74"/>
    <mergeCell ref="E75:G75"/>
    <mergeCell ref="E66:G66"/>
    <mergeCell ref="H66:J66"/>
    <mergeCell ref="E64:G64"/>
    <mergeCell ref="H64:J64"/>
    <mergeCell ref="E65:G65"/>
    <mergeCell ref="H65:J65"/>
    <mergeCell ref="A58:J58"/>
    <mergeCell ref="A59:D59"/>
    <mergeCell ref="E59:G59"/>
    <mergeCell ref="H59:J59"/>
    <mergeCell ref="A60:D66"/>
    <mergeCell ref="A86:C86"/>
    <mergeCell ref="A87:C87"/>
    <mergeCell ref="A88:C88"/>
    <mergeCell ref="A89:C89"/>
    <mergeCell ref="H75:J75"/>
    <mergeCell ref="A83:C83"/>
    <mergeCell ref="A81:C81"/>
    <mergeCell ref="D81:F81"/>
    <mergeCell ref="G81:I81"/>
    <mergeCell ref="J81:L81"/>
    <mergeCell ref="A82:C82"/>
    <mergeCell ref="J82:L82"/>
    <mergeCell ref="J83:L83"/>
    <mergeCell ref="E76:G76"/>
    <mergeCell ref="H76:J76"/>
    <mergeCell ref="E77:G77"/>
    <mergeCell ref="H77:J77"/>
    <mergeCell ref="G82:I82"/>
    <mergeCell ref="G83:I83"/>
    <mergeCell ref="G84:I84"/>
    <mergeCell ref="G85:I85"/>
    <mergeCell ref="G86:I86"/>
    <mergeCell ref="G87:I87"/>
    <mergeCell ref="J84:L84"/>
    <mergeCell ref="G92:I92"/>
    <mergeCell ref="D89:F89"/>
    <mergeCell ref="D82:F82"/>
    <mergeCell ref="D83:F83"/>
    <mergeCell ref="D84:F84"/>
    <mergeCell ref="D85:F85"/>
    <mergeCell ref="D86:F86"/>
    <mergeCell ref="D87:F87"/>
    <mergeCell ref="D88:F88"/>
    <mergeCell ref="A84:C84"/>
    <mergeCell ref="A85:C85"/>
    <mergeCell ref="J85:L85"/>
    <mergeCell ref="J86:L86"/>
    <mergeCell ref="A93:C93"/>
    <mergeCell ref="D93:F93"/>
    <mergeCell ref="G93:I93"/>
    <mergeCell ref="J93:L93"/>
    <mergeCell ref="J87:L87"/>
    <mergeCell ref="J88:L88"/>
    <mergeCell ref="J89:L89"/>
    <mergeCell ref="J90:L90"/>
    <mergeCell ref="J91:L91"/>
    <mergeCell ref="J92:L92"/>
    <mergeCell ref="G88:I88"/>
    <mergeCell ref="G89:I89"/>
    <mergeCell ref="G90:I90"/>
    <mergeCell ref="D90:F90"/>
    <mergeCell ref="D91:F91"/>
    <mergeCell ref="D92:F92"/>
    <mergeCell ref="A90:C90"/>
    <mergeCell ref="A91:C91"/>
    <mergeCell ref="A92:C92"/>
    <mergeCell ref="G91:I9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17330-4758-4AC6-ACED-2BFFCD341874}">
  <dimension ref="A1:F26"/>
  <sheetViews>
    <sheetView workbookViewId="0">
      <selection activeCell="H15" sqref="H15"/>
    </sheetView>
  </sheetViews>
  <sheetFormatPr baseColWidth="10" defaultRowHeight="12.75"/>
  <cols>
    <col min="1" max="1" width="30.5703125" style="210" bestFit="1" customWidth="1"/>
    <col min="2" max="2" width="14.7109375" style="210" bestFit="1" customWidth="1"/>
    <col min="3" max="3" width="8.85546875" style="210" bestFit="1" customWidth="1"/>
    <col min="4" max="5" width="14.5703125" style="210" bestFit="1" customWidth="1"/>
    <col min="6" max="16384" width="11.42578125" style="159"/>
  </cols>
  <sheetData>
    <row r="1" spans="1:6" ht="15">
      <c r="A1" s="291" t="s">
        <v>500</v>
      </c>
      <c r="B1" s="292"/>
      <c r="C1" s="292"/>
      <c r="D1" s="292"/>
      <c r="E1" s="292"/>
    </row>
    <row r="2" spans="1:6" ht="15">
      <c r="A2" s="194" t="s">
        <v>501</v>
      </c>
      <c r="B2" s="194" t="s">
        <v>502</v>
      </c>
      <c r="C2" s="194" t="s">
        <v>322</v>
      </c>
      <c r="D2" s="194" t="s">
        <v>503</v>
      </c>
      <c r="E2" s="194" t="s">
        <v>504</v>
      </c>
    </row>
    <row r="3" spans="1:6" ht="15">
      <c r="A3" s="195" t="s">
        <v>505</v>
      </c>
      <c r="B3" s="212" t="s">
        <v>506</v>
      </c>
      <c r="C3" s="213">
        <v>5</v>
      </c>
      <c r="D3" s="214">
        <v>249900</v>
      </c>
      <c r="E3" s="215">
        <f t="shared" ref="E3:E8" si="0">C3*D3</f>
        <v>1249500</v>
      </c>
      <c r="F3" s="159" t="s">
        <v>511</v>
      </c>
    </row>
    <row r="4" spans="1:6" ht="15">
      <c r="A4" s="195" t="s">
        <v>507</v>
      </c>
      <c r="B4" s="212" t="s">
        <v>506</v>
      </c>
      <c r="C4" s="213">
        <v>5</v>
      </c>
      <c r="D4" s="214">
        <v>149900</v>
      </c>
      <c r="E4" s="215">
        <f t="shared" si="0"/>
        <v>749500</v>
      </c>
    </row>
    <row r="5" spans="1:6" ht="15">
      <c r="A5" s="195" t="s">
        <v>508</v>
      </c>
      <c r="B5" s="212" t="s">
        <v>506</v>
      </c>
      <c r="C5" s="216">
        <v>2</v>
      </c>
      <c r="D5" s="217">
        <v>21000</v>
      </c>
      <c r="E5" s="215">
        <f t="shared" si="0"/>
        <v>42000</v>
      </c>
    </row>
    <row r="6" spans="1:6" ht="15">
      <c r="A6" s="195"/>
      <c r="B6" s="196"/>
      <c r="C6" s="200"/>
      <c r="D6" s="201"/>
      <c r="E6" s="199">
        <f t="shared" si="0"/>
        <v>0</v>
      </c>
    </row>
    <row r="7" spans="1:6" ht="15">
      <c r="A7" s="195"/>
      <c r="B7" s="195"/>
      <c r="C7" s="202"/>
      <c r="D7" s="201"/>
      <c r="E7" s="199">
        <f t="shared" si="0"/>
        <v>0</v>
      </c>
    </row>
    <row r="8" spans="1:6" ht="15">
      <c r="A8" s="195"/>
      <c r="B8" s="195"/>
      <c r="C8" s="202"/>
      <c r="D8" s="201"/>
      <c r="E8" s="199">
        <f t="shared" si="0"/>
        <v>0</v>
      </c>
    </row>
    <row r="9" spans="1:6" ht="15">
      <c r="A9" s="195"/>
      <c r="B9" s="195"/>
      <c r="C9" s="202"/>
      <c r="D9" s="201"/>
      <c r="E9" s="199">
        <f t="shared" ref="E9:E11" si="1">(C9*D9)</f>
        <v>0</v>
      </c>
    </row>
    <row r="10" spans="1:6" ht="15">
      <c r="A10" s="195"/>
      <c r="B10" s="195"/>
      <c r="C10" s="202"/>
      <c r="D10" s="201"/>
      <c r="E10" s="199">
        <f t="shared" si="1"/>
        <v>0</v>
      </c>
    </row>
    <row r="11" spans="1:6" ht="15">
      <c r="A11" s="195"/>
      <c r="B11" s="195"/>
      <c r="C11" s="202"/>
      <c r="D11" s="201"/>
      <c r="E11" s="199">
        <f t="shared" si="1"/>
        <v>0</v>
      </c>
    </row>
    <row r="12" spans="1:6" ht="15">
      <c r="A12" s="203" t="s">
        <v>504</v>
      </c>
      <c r="B12" s="204"/>
      <c r="C12" s="204"/>
      <c r="D12" s="204"/>
      <c r="E12" s="205">
        <f>SUM(E3:E11)</f>
        <v>2041000</v>
      </c>
    </row>
    <row r="13" spans="1:6" ht="15">
      <c r="A13" s="195"/>
      <c r="B13" s="195"/>
      <c r="C13" s="195"/>
      <c r="D13" s="195"/>
      <c r="E13" s="195"/>
    </row>
    <row r="14" spans="1:6" ht="15">
      <c r="A14" s="195"/>
      <c r="B14" s="195"/>
      <c r="C14" s="195"/>
      <c r="D14" s="195"/>
      <c r="E14" s="195"/>
    </row>
    <row r="15" spans="1:6" ht="15">
      <c r="A15" s="291" t="s">
        <v>509</v>
      </c>
      <c r="B15" s="292"/>
      <c r="C15" s="292"/>
      <c r="D15" s="292"/>
      <c r="E15" s="292"/>
    </row>
    <row r="16" spans="1:6" ht="15">
      <c r="A16" s="194" t="s">
        <v>501</v>
      </c>
      <c r="B16" s="194" t="s">
        <v>502</v>
      </c>
      <c r="C16" s="194" t="s">
        <v>322</v>
      </c>
      <c r="D16" s="194" t="s">
        <v>503</v>
      </c>
      <c r="E16" s="194" t="s">
        <v>504</v>
      </c>
    </row>
    <row r="17" spans="1:6" ht="30">
      <c r="A17" s="209" t="s">
        <v>510</v>
      </c>
      <c r="B17" s="196" t="s">
        <v>506</v>
      </c>
      <c r="C17" s="197">
        <v>1</v>
      </c>
      <c r="D17" s="198">
        <v>1684400</v>
      </c>
      <c r="E17" s="199">
        <f t="shared" ref="E17:E22" si="2">C17*D17</f>
        <v>1684400</v>
      </c>
    </row>
    <row r="18" spans="1:6" ht="15">
      <c r="A18" s="211" t="s">
        <v>331</v>
      </c>
      <c r="B18" s="212" t="s">
        <v>506</v>
      </c>
      <c r="C18" s="213">
        <v>1</v>
      </c>
      <c r="D18" s="214">
        <v>1979900</v>
      </c>
      <c r="E18" s="215">
        <f t="shared" si="2"/>
        <v>1979900</v>
      </c>
      <c r="F18" s="159" t="s">
        <v>512</v>
      </c>
    </row>
    <row r="19" spans="1:6" ht="15">
      <c r="A19" s="195"/>
      <c r="B19" s="195"/>
      <c r="C19" s="202"/>
      <c r="D19" s="201"/>
      <c r="E19" s="199">
        <f t="shared" si="2"/>
        <v>0</v>
      </c>
    </row>
    <row r="20" spans="1:6" ht="15">
      <c r="A20" s="195"/>
      <c r="B20" s="195"/>
      <c r="C20" s="202"/>
      <c r="D20" s="201"/>
      <c r="E20" s="199">
        <f t="shared" si="2"/>
        <v>0</v>
      </c>
    </row>
    <row r="21" spans="1:6" ht="15">
      <c r="A21" s="195"/>
      <c r="B21" s="195"/>
      <c r="C21" s="202"/>
      <c r="D21" s="201"/>
      <c r="E21" s="199">
        <f t="shared" si="2"/>
        <v>0</v>
      </c>
    </row>
    <row r="22" spans="1:6" ht="15">
      <c r="A22" s="195"/>
      <c r="B22" s="195"/>
      <c r="C22" s="202"/>
      <c r="D22" s="201"/>
      <c r="E22" s="199">
        <f t="shared" si="2"/>
        <v>0</v>
      </c>
    </row>
    <row r="23" spans="1:6" ht="15">
      <c r="A23" s="195"/>
      <c r="B23" s="195"/>
      <c r="C23" s="202"/>
      <c r="D23" s="201"/>
      <c r="E23" s="199">
        <f t="shared" ref="E23:E25" si="3">(C23*D23)</f>
        <v>0</v>
      </c>
    </row>
    <row r="24" spans="1:6" ht="15">
      <c r="A24" s="195"/>
      <c r="B24" s="195"/>
      <c r="C24" s="202"/>
      <c r="D24" s="201"/>
      <c r="E24" s="199">
        <f t="shared" si="3"/>
        <v>0</v>
      </c>
    </row>
    <row r="25" spans="1:6" ht="15">
      <c r="A25" s="195"/>
      <c r="B25" s="195"/>
      <c r="C25" s="202"/>
      <c r="D25" s="201"/>
      <c r="E25" s="199">
        <f t="shared" si="3"/>
        <v>0</v>
      </c>
    </row>
    <row r="26" spans="1:6" ht="15">
      <c r="A26" s="206" t="s">
        <v>504</v>
      </c>
      <c r="B26" s="207"/>
      <c r="C26" s="207"/>
      <c r="D26" s="207"/>
      <c r="E26" s="208">
        <f>SUM(E17:E25)</f>
        <v>3664300</v>
      </c>
    </row>
  </sheetData>
  <mergeCells count="2">
    <mergeCell ref="A1:E1"/>
    <mergeCell ref="A15:E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DC22-C48F-4CCF-8C8B-D6CA54C7C3CC}">
  <dimension ref="A1:K10"/>
  <sheetViews>
    <sheetView workbookViewId="0">
      <selection activeCell="A5" sqref="A5"/>
    </sheetView>
  </sheetViews>
  <sheetFormatPr baseColWidth="10" defaultRowHeight="12.75"/>
  <cols>
    <col min="1" max="1" width="9" bestFit="1" customWidth="1"/>
    <col min="2" max="2" width="15.28515625" bestFit="1" customWidth="1"/>
    <col min="3" max="3" width="14.140625" bestFit="1" customWidth="1"/>
    <col min="4" max="8" width="13" bestFit="1" customWidth="1"/>
    <col min="9" max="9" width="14.5703125" bestFit="1" customWidth="1"/>
    <col min="10" max="10" width="21.5703125" bestFit="1" customWidth="1"/>
    <col min="11" max="11" width="14.5703125" bestFit="1" customWidth="1"/>
    <col min="12" max="12" width="11.7109375" customWidth="1"/>
  </cols>
  <sheetData>
    <row r="1" spans="1:11" ht="15">
      <c r="A1" s="291" t="s">
        <v>514</v>
      </c>
      <c r="B1" s="293"/>
      <c r="C1" s="293"/>
      <c r="D1" s="291" t="s">
        <v>281</v>
      </c>
      <c r="E1" s="293"/>
      <c r="F1" s="293"/>
      <c r="G1" s="291" t="s">
        <v>283</v>
      </c>
      <c r="H1" s="293"/>
      <c r="I1" s="293"/>
      <c r="J1" s="194" t="s">
        <v>515</v>
      </c>
      <c r="K1" s="194" t="s">
        <v>516</v>
      </c>
    </row>
    <row r="2" spans="1:11" ht="15">
      <c r="A2" s="194" t="s">
        <v>517</v>
      </c>
      <c r="B2" s="194" t="s">
        <v>518</v>
      </c>
      <c r="C2" s="194" t="s">
        <v>519</v>
      </c>
      <c r="D2" s="194" t="s">
        <v>520</v>
      </c>
      <c r="E2" s="194" t="s">
        <v>521</v>
      </c>
      <c r="F2" s="194" t="s">
        <v>504</v>
      </c>
      <c r="G2" s="194" t="s">
        <v>520</v>
      </c>
      <c r="H2" s="194" t="s">
        <v>521</v>
      </c>
      <c r="I2" s="194" t="s">
        <v>504</v>
      </c>
      <c r="J2" s="194" t="s">
        <v>520</v>
      </c>
      <c r="K2" s="194" t="s">
        <v>504</v>
      </c>
    </row>
    <row r="3" spans="1:11" ht="15">
      <c r="A3" s="195" t="s">
        <v>522</v>
      </c>
      <c r="B3" s="218">
        <v>1750905</v>
      </c>
      <c r="C3" s="219">
        <v>30</v>
      </c>
      <c r="D3" s="220">
        <f>B3*[1]ParaFiscales!$C$21</f>
        <v>70036.2</v>
      </c>
      <c r="E3" s="220">
        <f>B3*[1]ParaFiscales!$C$20</f>
        <v>148826.92500000002</v>
      </c>
      <c r="F3" s="220">
        <f t="shared" ref="F3:F6" si="0">SUM(D3:E3)</f>
        <v>218863.125</v>
      </c>
      <c r="G3" s="220">
        <f>B3*[1]ParaFiscales!$C$24</f>
        <v>70036.2</v>
      </c>
      <c r="H3" s="220">
        <f>B3*[1]ParaFiscales!$C$23</f>
        <v>210108.6</v>
      </c>
      <c r="I3" s="220">
        <f t="shared" ref="I3:I6" si="1">SUM(G3:H3)</f>
        <v>280144.8</v>
      </c>
      <c r="J3" s="221">
        <v>249095</v>
      </c>
      <c r="K3" s="223">
        <f t="shared" ref="K3:K9" si="2">(B3-D3-G3+J3)</f>
        <v>1859927.6</v>
      </c>
    </row>
    <row r="4" spans="1:11" ht="15">
      <c r="A4" s="195" t="s">
        <v>522</v>
      </c>
      <c r="B4" s="218">
        <v>1750905</v>
      </c>
      <c r="C4" s="219">
        <v>30</v>
      </c>
      <c r="D4" s="220">
        <f>B4*[1]ParaFiscales!$C$21</f>
        <v>70036.2</v>
      </c>
      <c r="E4" s="220">
        <f>B4*[1]ParaFiscales!$C$20</f>
        <v>148826.92500000002</v>
      </c>
      <c r="F4" s="220">
        <f t="shared" si="0"/>
        <v>218863.125</v>
      </c>
      <c r="G4" s="220">
        <f>B4*[1]ParaFiscales!$C$24</f>
        <v>70036.2</v>
      </c>
      <c r="H4" s="220">
        <f>B4*[1]ParaFiscales!$C$23</f>
        <v>210108.6</v>
      </c>
      <c r="I4" s="220">
        <f t="shared" si="1"/>
        <v>280144.8</v>
      </c>
      <c r="J4" s="221">
        <v>249095</v>
      </c>
      <c r="K4" s="223">
        <f t="shared" si="2"/>
        <v>1859927.6</v>
      </c>
    </row>
    <row r="5" spans="1:11" ht="15">
      <c r="A5" s="195" t="s">
        <v>522</v>
      </c>
      <c r="B5" s="218">
        <v>1750905</v>
      </c>
      <c r="C5" s="219">
        <v>30</v>
      </c>
      <c r="D5" s="220">
        <f>B5*[1]ParaFiscales!$C$21</f>
        <v>70036.2</v>
      </c>
      <c r="E5" s="220">
        <f>B5*[1]ParaFiscales!$C$20</f>
        <v>148826.92500000002</v>
      </c>
      <c r="F5" s="220">
        <f t="shared" si="0"/>
        <v>218863.125</v>
      </c>
      <c r="G5" s="220">
        <f>B5*[1]ParaFiscales!$C$24</f>
        <v>70036.2</v>
      </c>
      <c r="H5" s="220">
        <f>B5*[1]ParaFiscales!$C$23</f>
        <v>210108.6</v>
      </c>
      <c r="I5" s="220">
        <f t="shared" si="1"/>
        <v>280144.8</v>
      </c>
      <c r="J5" s="221">
        <v>249095</v>
      </c>
      <c r="K5" s="223">
        <f t="shared" si="2"/>
        <v>1859927.6</v>
      </c>
    </row>
    <row r="6" spans="1:11" ht="15">
      <c r="A6" s="195" t="s">
        <v>522</v>
      </c>
      <c r="B6" s="218">
        <v>1750905</v>
      </c>
      <c r="C6" s="219">
        <v>30</v>
      </c>
      <c r="D6" s="220">
        <f>B6*[1]ParaFiscales!$C$21</f>
        <v>70036.2</v>
      </c>
      <c r="E6" s="220">
        <f>B6*[1]ParaFiscales!$C$20</f>
        <v>148826.92500000002</v>
      </c>
      <c r="F6" s="220">
        <f t="shared" si="0"/>
        <v>218863.125</v>
      </c>
      <c r="G6" s="220">
        <f>B6*[1]ParaFiscales!$C$24</f>
        <v>70036.2</v>
      </c>
      <c r="H6" s="220">
        <f>B6*[1]ParaFiscales!$C$23</f>
        <v>210108.6</v>
      </c>
      <c r="I6" s="220">
        <f t="shared" si="1"/>
        <v>280144.8</v>
      </c>
      <c r="J6" s="221">
        <v>249095</v>
      </c>
      <c r="K6" s="223">
        <f t="shared" si="2"/>
        <v>1859927.6</v>
      </c>
    </row>
    <row r="7" spans="1:11" ht="15">
      <c r="A7" s="195"/>
      <c r="B7" s="201"/>
      <c r="C7" s="202"/>
      <c r="D7" s="220"/>
      <c r="E7" s="220"/>
      <c r="F7" s="220"/>
      <c r="G7" s="220"/>
      <c r="H7" s="220"/>
      <c r="I7" s="220"/>
      <c r="J7" s="222"/>
      <c r="K7" s="223">
        <f t="shared" si="2"/>
        <v>0</v>
      </c>
    </row>
    <row r="8" spans="1:11" ht="15">
      <c r="A8" s="195"/>
      <c r="B8" s="201"/>
      <c r="C8" s="201"/>
      <c r="D8" s="220"/>
      <c r="E8" s="220"/>
      <c r="F8" s="220"/>
      <c r="G8" s="220"/>
      <c r="H8" s="220"/>
      <c r="I8" s="220"/>
      <c r="J8" s="222"/>
      <c r="K8" s="223">
        <f t="shared" si="2"/>
        <v>0</v>
      </c>
    </row>
    <row r="9" spans="1:11" ht="15">
      <c r="A9" s="195"/>
      <c r="B9" s="201"/>
      <c r="C9" s="201"/>
      <c r="D9" s="220"/>
      <c r="E9" s="220"/>
      <c r="F9" s="220"/>
      <c r="G9" s="220"/>
      <c r="H9" s="220"/>
      <c r="I9" s="220"/>
      <c r="J9" s="222"/>
      <c r="K9" s="223">
        <f t="shared" si="2"/>
        <v>0</v>
      </c>
    </row>
    <row r="10" spans="1:11" ht="15">
      <c r="A10" s="203" t="s">
        <v>523</v>
      </c>
      <c r="B10" s="205">
        <f>SUM(B3:B9)</f>
        <v>7003620</v>
      </c>
      <c r="C10" s="204"/>
      <c r="D10" s="205">
        <f t="shared" ref="D10:K10" si="3">SUM(D3:D9)</f>
        <v>280144.8</v>
      </c>
      <c r="E10" s="205">
        <f t="shared" si="3"/>
        <v>595307.70000000007</v>
      </c>
      <c r="F10" s="205">
        <f t="shared" si="3"/>
        <v>875452.5</v>
      </c>
      <c r="G10" s="205">
        <f t="shared" si="3"/>
        <v>280144.8</v>
      </c>
      <c r="H10" s="205">
        <f t="shared" si="3"/>
        <v>840434.4</v>
      </c>
      <c r="I10" s="205">
        <f t="shared" si="3"/>
        <v>1120579.2</v>
      </c>
      <c r="J10" s="205">
        <f t="shared" si="3"/>
        <v>996380</v>
      </c>
      <c r="K10" s="205">
        <f t="shared" si="3"/>
        <v>7439710.4000000004</v>
      </c>
    </row>
  </sheetData>
  <mergeCells count="3">
    <mergeCell ref="A1:C1"/>
    <mergeCell ref="D1:F1"/>
    <mergeCell ref="G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Z317"/>
  <sheetViews>
    <sheetView tabSelected="1" zoomScale="80" zoomScaleNormal="80" workbookViewId="0">
      <selection activeCell="I1" sqref="I1"/>
    </sheetView>
  </sheetViews>
  <sheetFormatPr baseColWidth="10" defaultColWidth="12.5703125" defaultRowHeight="15" customHeight="1"/>
  <cols>
    <col min="1" max="1" width="32" bestFit="1" customWidth="1"/>
    <col min="2" max="2" width="20" bestFit="1" customWidth="1"/>
    <col min="3" max="3" width="12.42578125" bestFit="1" customWidth="1"/>
    <col min="4" max="4" width="9.42578125" bestFit="1" customWidth="1"/>
    <col min="5" max="5" width="23" bestFit="1" customWidth="1"/>
    <col min="6" max="7" width="16.85546875" bestFit="1" customWidth="1"/>
    <col min="8" max="8" width="56" customWidth="1"/>
  </cols>
  <sheetData>
    <row r="1" spans="1:26" ht="27.75" customHeight="1">
      <c r="A1" s="294" t="s">
        <v>311</v>
      </c>
      <c r="B1" s="295"/>
      <c r="C1" s="295"/>
      <c r="D1" s="295"/>
      <c r="E1" s="295"/>
      <c r="F1" s="295"/>
      <c r="G1" s="295"/>
      <c r="H1" s="296"/>
    </row>
    <row r="2" spans="1:26" ht="15" customHeight="1">
      <c r="A2" s="297"/>
      <c r="B2" s="300" t="s">
        <v>312</v>
      </c>
      <c r="C2" s="301"/>
      <c r="D2" s="301"/>
      <c r="E2" s="301"/>
      <c r="F2" s="301"/>
      <c r="G2" s="301"/>
      <c r="H2" s="302"/>
    </row>
    <row r="3" spans="1:26" ht="15" customHeight="1">
      <c r="A3" s="298"/>
      <c r="B3" s="300" t="s">
        <v>346</v>
      </c>
      <c r="C3" s="301"/>
      <c r="D3" s="301"/>
      <c r="E3" s="301"/>
      <c r="F3" s="301"/>
      <c r="G3" s="301"/>
      <c r="H3" s="302"/>
    </row>
    <row r="4" spans="1:26" ht="15" customHeight="1">
      <c r="A4" s="298"/>
      <c r="B4" s="300" t="s">
        <v>347</v>
      </c>
      <c r="C4" s="301"/>
      <c r="D4" s="301"/>
      <c r="E4" s="301"/>
      <c r="F4" s="301"/>
      <c r="G4" s="301"/>
      <c r="H4" s="302"/>
      <c r="I4" s="18"/>
      <c r="J4" s="18"/>
      <c r="K4" s="18"/>
      <c r="L4" s="18"/>
      <c r="M4" s="18"/>
      <c r="N4" s="18"/>
      <c r="O4" s="18"/>
      <c r="P4" s="18"/>
      <c r="Q4" s="18"/>
      <c r="R4" s="18"/>
      <c r="S4" s="18"/>
      <c r="T4" s="18"/>
      <c r="U4" s="18"/>
      <c r="V4" s="18"/>
      <c r="W4" s="18"/>
      <c r="X4" s="18"/>
      <c r="Y4" s="18"/>
      <c r="Z4" s="18"/>
    </row>
    <row r="5" spans="1:26" ht="15" customHeight="1">
      <c r="A5" s="299"/>
      <c r="B5" s="300" t="s">
        <v>349</v>
      </c>
      <c r="C5" s="301"/>
      <c r="D5" s="301"/>
      <c r="E5" s="301"/>
      <c r="F5" s="301"/>
      <c r="G5" s="301"/>
      <c r="H5" s="302"/>
      <c r="I5" s="18"/>
      <c r="J5" s="18"/>
      <c r="K5" s="18"/>
      <c r="L5" s="18"/>
      <c r="M5" s="18"/>
      <c r="N5" s="18"/>
      <c r="O5" s="18"/>
      <c r="P5" s="18"/>
      <c r="Q5" s="18"/>
      <c r="R5" s="18"/>
      <c r="S5" s="18"/>
      <c r="T5" s="18"/>
      <c r="U5" s="18"/>
      <c r="V5" s="18"/>
      <c r="W5" s="18"/>
      <c r="X5" s="18"/>
      <c r="Y5" s="18"/>
      <c r="Z5" s="18"/>
    </row>
    <row r="6" spans="1:26" ht="15" customHeight="1">
      <c r="A6" s="136" t="s">
        <v>313</v>
      </c>
      <c r="B6" s="300" t="s">
        <v>513</v>
      </c>
      <c r="C6" s="301"/>
      <c r="D6" s="301"/>
      <c r="E6" s="306" t="s">
        <v>314</v>
      </c>
      <c r="F6" s="307" t="s">
        <v>345</v>
      </c>
      <c r="G6" s="308"/>
      <c r="H6" s="309"/>
      <c r="I6" s="18"/>
      <c r="J6" s="18"/>
      <c r="K6" s="18"/>
      <c r="L6" s="18"/>
      <c r="M6" s="18"/>
      <c r="N6" s="18"/>
      <c r="O6" s="18"/>
      <c r="P6" s="18"/>
      <c r="Q6" s="18"/>
      <c r="R6" s="18"/>
      <c r="S6" s="18"/>
      <c r="T6" s="18"/>
      <c r="U6" s="18"/>
      <c r="V6" s="18"/>
      <c r="W6" s="18"/>
      <c r="X6" s="18"/>
      <c r="Y6" s="18"/>
      <c r="Z6" s="18"/>
    </row>
    <row r="7" spans="1:26" ht="15" customHeight="1">
      <c r="A7" s="137" t="s">
        <v>351</v>
      </c>
      <c r="B7" s="300">
        <v>3002342541</v>
      </c>
      <c r="C7" s="301"/>
      <c r="D7" s="301"/>
      <c r="E7" s="299"/>
      <c r="F7" s="310"/>
      <c r="G7" s="311"/>
      <c r="H7" s="312"/>
      <c r="I7" s="18"/>
      <c r="J7" s="18"/>
      <c r="K7" s="18"/>
      <c r="L7" s="18"/>
      <c r="M7" s="18"/>
      <c r="N7" s="18"/>
      <c r="O7" s="18"/>
      <c r="P7" s="18"/>
      <c r="Q7" s="18"/>
      <c r="R7" s="18"/>
      <c r="S7" s="18"/>
      <c r="T7" s="18"/>
      <c r="U7" s="18"/>
      <c r="V7" s="18"/>
      <c r="W7" s="18"/>
      <c r="X7" s="18"/>
      <c r="Y7" s="18"/>
      <c r="Z7" s="18"/>
    </row>
    <row r="8" spans="1:26" ht="15" customHeight="1">
      <c r="A8" s="136" t="s">
        <v>315</v>
      </c>
      <c r="B8" s="303" t="s">
        <v>348</v>
      </c>
      <c r="C8" s="301"/>
      <c r="D8" s="302"/>
      <c r="E8" s="152" t="s">
        <v>316</v>
      </c>
      <c r="F8" s="313">
        <v>46121</v>
      </c>
      <c r="G8" s="308"/>
      <c r="H8" s="309"/>
      <c r="I8" s="18"/>
      <c r="J8" s="18"/>
      <c r="K8" s="18"/>
      <c r="L8" s="18"/>
      <c r="M8" s="18"/>
      <c r="N8" s="18"/>
      <c r="O8" s="18"/>
      <c r="P8" s="18"/>
      <c r="Q8" s="18"/>
      <c r="R8" s="18"/>
      <c r="S8" s="18"/>
      <c r="T8" s="18"/>
      <c r="U8" s="18"/>
      <c r="V8" s="18"/>
      <c r="W8" s="18"/>
      <c r="X8" s="18"/>
      <c r="Y8" s="18"/>
      <c r="Z8" s="18"/>
    </row>
    <row r="9" spans="1:26" ht="15" customHeight="1">
      <c r="A9" s="303" t="s">
        <v>317</v>
      </c>
      <c r="B9" s="301"/>
      <c r="C9" s="301"/>
      <c r="D9" s="301"/>
      <c r="E9" s="301"/>
      <c r="F9" s="301"/>
      <c r="G9" s="301"/>
      <c r="H9" s="302"/>
      <c r="I9" s="18"/>
      <c r="J9" s="18"/>
      <c r="K9" s="18"/>
      <c r="L9" s="18"/>
      <c r="M9" s="18"/>
      <c r="N9" s="18"/>
      <c r="O9" s="18"/>
      <c r="P9" s="18"/>
      <c r="Q9" s="18"/>
      <c r="R9" s="18"/>
      <c r="S9" s="18"/>
      <c r="T9" s="18"/>
      <c r="U9" s="18"/>
      <c r="V9" s="18"/>
      <c r="W9" s="18"/>
      <c r="X9" s="18"/>
      <c r="Y9" s="18"/>
      <c r="Z9" s="18"/>
    </row>
    <row r="10" spans="1:26" ht="15" customHeight="1">
      <c r="A10" s="303" t="s">
        <v>318</v>
      </c>
      <c r="B10" s="301"/>
      <c r="C10" s="301"/>
      <c r="D10" s="301"/>
      <c r="E10" s="301"/>
      <c r="F10" s="301"/>
      <c r="G10" s="301"/>
      <c r="H10" s="302"/>
      <c r="I10" s="18"/>
      <c r="J10" s="18"/>
      <c r="K10" s="18"/>
      <c r="L10" s="18"/>
      <c r="M10" s="18"/>
      <c r="N10" s="18"/>
      <c r="O10" s="18"/>
      <c r="P10" s="18"/>
      <c r="Q10" s="18"/>
      <c r="R10" s="18"/>
      <c r="S10" s="18"/>
      <c r="T10" s="18"/>
      <c r="U10" s="18"/>
      <c r="V10" s="18"/>
      <c r="W10" s="18"/>
      <c r="X10" s="18"/>
      <c r="Y10" s="18"/>
      <c r="Z10" s="18"/>
    </row>
    <row r="11" spans="1:26" ht="16.5">
      <c r="A11" s="151" t="s">
        <v>319</v>
      </c>
      <c r="B11" s="151" t="s">
        <v>320</v>
      </c>
      <c r="C11" s="151" t="s">
        <v>321</v>
      </c>
      <c r="D11" s="151" t="s">
        <v>322</v>
      </c>
      <c r="E11" s="151" t="s">
        <v>323</v>
      </c>
      <c r="F11" s="151" t="s">
        <v>324</v>
      </c>
      <c r="G11" s="151" t="s">
        <v>325</v>
      </c>
      <c r="H11" s="151" t="s">
        <v>326</v>
      </c>
      <c r="I11" s="18"/>
      <c r="J11" s="18"/>
      <c r="K11" s="18"/>
      <c r="L11" s="18"/>
      <c r="M11" s="18"/>
      <c r="N11" s="18"/>
      <c r="O11" s="18"/>
      <c r="P11" s="18"/>
      <c r="Q11" s="18"/>
      <c r="R11" s="18"/>
      <c r="S11" s="18"/>
      <c r="T11" s="18"/>
      <c r="U11" s="18"/>
      <c r="V11" s="18"/>
      <c r="W11" s="18"/>
      <c r="X11" s="18"/>
      <c r="Y11" s="18"/>
      <c r="Z11" s="18"/>
    </row>
    <row r="12" spans="1:26" ht="82.5">
      <c r="A12" s="138" t="s">
        <v>327</v>
      </c>
      <c r="B12" s="239" t="s">
        <v>531</v>
      </c>
      <c r="C12" s="139" t="s">
        <v>328</v>
      </c>
      <c r="D12" s="140">
        <v>1</v>
      </c>
      <c r="E12" s="233">
        <v>1680663.87</v>
      </c>
      <c r="F12" s="233">
        <v>1999990</v>
      </c>
      <c r="G12" s="233">
        <v>1999990</v>
      </c>
      <c r="H12" s="148" t="s">
        <v>329</v>
      </c>
      <c r="I12" s="18"/>
      <c r="J12" s="18"/>
      <c r="K12" s="18"/>
      <c r="L12" s="18"/>
      <c r="M12" s="18"/>
      <c r="N12" s="18"/>
      <c r="O12" s="18"/>
      <c r="P12" s="18"/>
      <c r="Q12" s="18"/>
      <c r="R12" s="18"/>
      <c r="S12" s="18"/>
      <c r="T12" s="18"/>
      <c r="U12" s="18"/>
      <c r="V12" s="18"/>
      <c r="W12" s="18"/>
      <c r="X12" s="18"/>
      <c r="Y12" s="18"/>
      <c r="Z12" s="18"/>
    </row>
    <row r="13" spans="1:26" ht="45">
      <c r="A13" s="138" t="s">
        <v>330</v>
      </c>
      <c r="B13" s="142" t="s">
        <v>331</v>
      </c>
      <c r="C13" s="143" t="s">
        <v>332</v>
      </c>
      <c r="D13" s="144">
        <v>1</v>
      </c>
      <c r="E13" s="236">
        <v>1663781.51</v>
      </c>
      <c r="F13" s="233">
        <v>1979900</v>
      </c>
      <c r="G13" s="145">
        <v>1979900</v>
      </c>
      <c r="H13" s="149" t="s">
        <v>333</v>
      </c>
      <c r="I13" s="18"/>
      <c r="J13" s="18"/>
      <c r="K13" s="18"/>
      <c r="L13" s="18"/>
      <c r="M13" s="18"/>
      <c r="N13" s="18"/>
      <c r="O13" s="18"/>
      <c r="P13" s="18"/>
      <c r="Q13" s="18"/>
      <c r="R13" s="18"/>
      <c r="S13" s="18"/>
      <c r="T13" s="18"/>
      <c r="U13" s="18"/>
      <c r="V13" s="18"/>
      <c r="W13" s="18"/>
      <c r="X13" s="18"/>
      <c r="Y13" s="18"/>
      <c r="Z13" s="18"/>
    </row>
    <row r="14" spans="1:26" ht="75">
      <c r="A14" s="138" t="s">
        <v>334</v>
      </c>
      <c r="B14" s="142" t="s">
        <v>335</v>
      </c>
      <c r="C14" s="139" t="s">
        <v>332</v>
      </c>
      <c r="D14" s="140">
        <v>1</v>
      </c>
      <c r="E14" s="141">
        <v>32773.11</v>
      </c>
      <c r="F14" s="141">
        <v>6370.59</v>
      </c>
      <c r="G14" s="146">
        <v>39.9</v>
      </c>
      <c r="H14" s="150" t="s">
        <v>336</v>
      </c>
      <c r="I14" s="18"/>
      <c r="J14" s="18"/>
      <c r="L14" s="18"/>
      <c r="M14" s="18"/>
      <c r="N14" s="18"/>
      <c r="O14" s="18"/>
      <c r="P14" s="18"/>
      <c r="Q14" s="18"/>
      <c r="R14" s="18"/>
      <c r="S14" s="18"/>
      <c r="T14" s="18"/>
      <c r="U14" s="18"/>
      <c r="V14" s="18"/>
      <c r="W14" s="18"/>
      <c r="X14" s="18"/>
      <c r="Y14" s="18"/>
      <c r="Z14" s="18"/>
    </row>
    <row r="15" spans="1:26" ht="90">
      <c r="A15" s="138" t="s">
        <v>337</v>
      </c>
      <c r="B15" s="139" t="s">
        <v>338</v>
      </c>
      <c r="C15" s="139" t="s">
        <v>339</v>
      </c>
      <c r="D15" s="140">
        <v>1</v>
      </c>
      <c r="E15" s="141">
        <v>18427.650000000001</v>
      </c>
      <c r="F15" s="141">
        <v>3501.25</v>
      </c>
      <c r="G15" s="147">
        <v>21928.9</v>
      </c>
      <c r="H15" s="148" t="s">
        <v>340</v>
      </c>
      <c r="I15" s="18"/>
      <c r="J15" s="18"/>
      <c r="K15" s="18"/>
      <c r="L15" s="18"/>
      <c r="M15" s="18"/>
      <c r="N15" s="18"/>
      <c r="O15" s="18"/>
      <c r="P15" s="18"/>
      <c r="Q15" s="18"/>
      <c r="R15" s="18"/>
      <c r="S15" s="18"/>
      <c r="T15" s="18"/>
      <c r="U15" s="18"/>
      <c r="V15" s="18"/>
      <c r="W15" s="18"/>
      <c r="X15" s="18"/>
      <c r="Y15" s="18"/>
      <c r="Z15" s="18"/>
    </row>
    <row r="16" spans="1:26" ht="60">
      <c r="A16" s="224" t="s">
        <v>341</v>
      </c>
      <c r="B16" s="225" t="s">
        <v>342</v>
      </c>
      <c r="C16" s="225" t="s">
        <v>291</v>
      </c>
      <c r="D16" s="156">
        <v>1</v>
      </c>
      <c r="E16" s="226">
        <v>48717.17</v>
      </c>
      <c r="F16" s="226">
        <v>9256.26</v>
      </c>
      <c r="G16" s="227">
        <v>57973.43</v>
      </c>
      <c r="H16" s="228" t="s">
        <v>343</v>
      </c>
      <c r="I16" s="18"/>
      <c r="J16" s="18"/>
      <c r="K16" s="18"/>
      <c r="L16" s="18"/>
      <c r="M16" s="18"/>
      <c r="N16" s="18"/>
      <c r="O16" s="18"/>
      <c r="P16" s="18"/>
      <c r="Q16" s="18"/>
      <c r="R16" s="18"/>
      <c r="S16" s="18"/>
      <c r="T16" s="18"/>
      <c r="U16" s="18"/>
      <c r="V16" s="18"/>
      <c r="W16" s="18"/>
      <c r="X16" s="18"/>
      <c r="Y16" s="18"/>
      <c r="Z16" s="18"/>
    </row>
    <row r="17" spans="1:26" ht="15" customHeight="1">
      <c r="A17" s="304" t="s">
        <v>344</v>
      </c>
      <c r="B17" s="305"/>
      <c r="C17" s="305"/>
      <c r="D17" s="305"/>
      <c r="E17" s="229">
        <f t="shared" ref="E17:F17" si="0">SUM(E12,E13,E14,E15,E16)</f>
        <v>3444363.3099999996</v>
      </c>
      <c r="F17" s="229">
        <f t="shared" si="0"/>
        <v>3999018.0999999996</v>
      </c>
      <c r="G17" s="229">
        <f>SUM(G12,G13,G14,G15, G16)</f>
        <v>4059832.23</v>
      </c>
      <c r="H17" s="230"/>
      <c r="I17" s="18"/>
      <c r="J17" s="18"/>
      <c r="K17" s="18"/>
      <c r="L17" s="18"/>
      <c r="M17" s="18"/>
      <c r="N17" s="18"/>
      <c r="O17" s="18"/>
      <c r="P17" s="18"/>
      <c r="Q17" s="18"/>
      <c r="R17" s="18"/>
      <c r="S17" s="18"/>
      <c r="T17" s="18"/>
      <c r="U17" s="18"/>
      <c r="V17" s="18"/>
      <c r="W17" s="18"/>
      <c r="X17" s="18"/>
      <c r="Y17" s="18"/>
      <c r="Z17" s="18"/>
    </row>
    <row r="18" spans="1:26" ht="1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6.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6.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6.5">
      <c r="A21" s="314" t="s">
        <v>319</v>
      </c>
      <c r="B21" s="314" t="s">
        <v>320</v>
      </c>
      <c r="C21" s="314" t="s">
        <v>321</v>
      </c>
      <c r="D21" s="314" t="s">
        <v>322</v>
      </c>
      <c r="E21" s="314" t="s">
        <v>323</v>
      </c>
      <c r="F21" s="314" t="s">
        <v>324</v>
      </c>
      <c r="G21" s="314" t="s">
        <v>325</v>
      </c>
      <c r="H21" s="314" t="s">
        <v>326</v>
      </c>
      <c r="I21" s="18"/>
      <c r="J21" s="18"/>
      <c r="K21" s="18"/>
      <c r="L21" s="18"/>
      <c r="M21" s="18"/>
      <c r="N21" s="18"/>
      <c r="O21" s="18"/>
      <c r="P21" s="18"/>
      <c r="Q21" s="18"/>
      <c r="R21" s="18"/>
      <c r="S21" s="18"/>
      <c r="T21" s="18"/>
      <c r="U21" s="18"/>
      <c r="V21" s="18"/>
      <c r="W21" s="18"/>
      <c r="X21" s="18"/>
      <c r="Y21" s="18"/>
      <c r="Z21" s="18"/>
    </row>
    <row r="22" spans="1:26" ht="90">
      <c r="A22" s="315" t="s">
        <v>337</v>
      </c>
      <c r="B22" s="316" t="s">
        <v>338</v>
      </c>
      <c r="C22" s="316" t="s">
        <v>339</v>
      </c>
      <c r="D22" s="317">
        <v>1</v>
      </c>
      <c r="E22" s="318">
        <v>18427.650000000001</v>
      </c>
      <c r="F22" s="318">
        <v>3501.25</v>
      </c>
      <c r="G22" s="319">
        <v>21928.9</v>
      </c>
      <c r="H22" s="320" t="s">
        <v>340</v>
      </c>
      <c r="I22" s="18"/>
      <c r="J22" s="18"/>
      <c r="K22" s="18"/>
      <c r="L22" s="18"/>
      <c r="M22" s="18"/>
      <c r="N22" s="18"/>
      <c r="O22" s="18"/>
      <c r="P22" s="18"/>
      <c r="Q22" s="18"/>
      <c r="R22" s="18"/>
      <c r="S22" s="18"/>
      <c r="T22" s="18"/>
      <c r="U22" s="18"/>
      <c r="V22" s="18"/>
      <c r="W22" s="18"/>
      <c r="X22" s="18"/>
      <c r="Y22" s="18"/>
      <c r="Z22" s="18"/>
    </row>
    <row r="23" spans="1:26" ht="60">
      <c r="A23" s="315" t="s">
        <v>341</v>
      </c>
      <c r="B23" s="316" t="s">
        <v>342</v>
      </c>
      <c r="C23" s="316" t="s">
        <v>291</v>
      </c>
      <c r="D23" s="317">
        <v>1</v>
      </c>
      <c r="E23" s="318">
        <v>48717.17</v>
      </c>
      <c r="F23" s="318">
        <v>9256.26</v>
      </c>
      <c r="G23" s="319">
        <v>57973.43</v>
      </c>
      <c r="H23" s="320" t="s">
        <v>343</v>
      </c>
      <c r="I23" s="18"/>
      <c r="J23" s="18"/>
      <c r="K23" s="18"/>
      <c r="L23" s="18"/>
      <c r="M23" s="18"/>
      <c r="N23" s="18"/>
      <c r="O23" s="18"/>
      <c r="P23" s="18"/>
      <c r="Q23" s="18"/>
      <c r="R23" s="18"/>
      <c r="S23" s="18"/>
      <c r="T23" s="18"/>
      <c r="U23" s="18"/>
      <c r="V23" s="18"/>
      <c r="W23" s="18"/>
      <c r="X23" s="18"/>
      <c r="Y23" s="18"/>
      <c r="Z23" s="18"/>
    </row>
    <row r="24" spans="1:26" ht="16.5">
      <c r="A24" s="304" t="s">
        <v>344</v>
      </c>
      <c r="B24" s="305"/>
      <c r="C24" s="305"/>
      <c r="D24" s="305"/>
      <c r="E24" s="229">
        <f t="shared" ref="E24:F24" si="1">SUM(E19,E20,E21,E22,E23)</f>
        <v>67144.820000000007</v>
      </c>
      <c r="F24" s="229">
        <f t="shared" si="1"/>
        <v>12757.51</v>
      </c>
      <c r="G24" s="229">
        <f>SUM(G19,G20,G21,G22, G23)</f>
        <v>79902.33</v>
      </c>
      <c r="H24" s="230"/>
      <c r="I24" s="18"/>
      <c r="J24" s="18"/>
      <c r="K24" s="18"/>
      <c r="L24" s="18"/>
      <c r="M24" s="18"/>
      <c r="N24" s="18"/>
      <c r="O24" s="18"/>
      <c r="P24" s="18"/>
      <c r="Q24" s="18"/>
      <c r="R24" s="18"/>
      <c r="S24" s="18"/>
      <c r="T24" s="18"/>
      <c r="U24" s="18"/>
      <c r="V24" s="18"/>
      <c r="W24" s="18"/>
      <c r="X24" s="18"/>
      <c r="Y24" s="18"/>
      <c r="Z24" s="18"/>
    </row>
    <row r="25" spans="1:26" ht="16.5">
      <c r="A25" s="19"/>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6.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6.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6.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6.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6.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6.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6.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6.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6.5">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6.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6.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6.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6.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6.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6.5">
      <c r="A40" s="19"/>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6.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6.5">
      <c r="A42" s="19"/>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6.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6.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6.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6.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6.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6.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6.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6.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6.5">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6.5">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6.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6.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6.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6.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6.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6.5">
      <c r="A58" s="19"/>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6.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6.5">
      <c r="A60" s="20"/>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6.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6.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6.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6.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6.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6.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6.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6.5">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6.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6.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6.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6.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6.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6.5">
      <c r="A75" s="19"/>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6.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6.5">
      <c r="A77" s="20"/>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6.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6.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6.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6.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6.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6.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6.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6.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6.5">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6.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6.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6.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6.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6.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6.5">
      <c r="A92" s="19"/>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6.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6.5">
      <c r="A94" s="20"/>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6.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6.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6.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6.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6.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6.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6.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6.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6.5">
      <c r="A103" s="1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6.5">
      <c r="A104" s="1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6.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6.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6.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6.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6.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6.5">
      <c r="A110" s="19"/>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6.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6.5">
      <c r="A112" s="19"/>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6.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6.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6.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6.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6.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6.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6.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6.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6.5">
      <c r="A121" s="1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6.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6.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6.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6.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6.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6.5">
      <c r="A127" s="19"/>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6.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6.5">
      <c r="A129" s="19"/>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6.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6.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6.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6.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6.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6.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6.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6.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6.5">
      <c r="A138" s="1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6.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6.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6.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6.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6.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6.5">
      <c r="A144" s="19"/>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6.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6.5">
      <c r="A146" s="20"/>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6.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6.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6.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6.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6.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6.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6.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6.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6.5">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6.5">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6.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6.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6.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6.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6.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6.5">
      <c r="A162" s="19"/>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6.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6.5">
      <c r="A164" s="19"/>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6.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6.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6.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6.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6.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6.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6.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6.5">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6.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6.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6.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6.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6.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6.5">
      <c r="A179" s="19"/>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6.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6.5">
      <c r="A181" s="20"/>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6.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6.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6.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6.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6.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6.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6.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6.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6.5">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6.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6.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6.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6.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6.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6.5">
      <c r="A196" s="19"/>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6.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6.5">
      <c r="A198" s="19"/>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6.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6.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6.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6.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6.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6.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6.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6.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6.5">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6.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6.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6.5">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6.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6.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6.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6.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6.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6.5">
      <c r="A216" s="19"/>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6.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6.5">
      <c r="A218" s="20"/>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6.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6.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6.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6.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6.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6.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6.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6.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6.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6.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6.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6.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6.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6.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6.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6.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6.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6.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6.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6.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6.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6.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6.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6.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6.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6.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6.5">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6.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6.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6.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6.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6.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6.5">
      <c r="A251" s="20"/>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6.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6.5">
      <c r="A253" s="20"/>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6.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6.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6.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6.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6.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6.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6.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6.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6.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6.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6.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6.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6.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6.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6.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6.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6.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6.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6.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6.5">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6.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6.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6.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6.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6.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6.5">
      <c r="A280" s="19"/>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6.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6.5">
      <c r="A282" s="20"/>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6.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6.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6.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6.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6.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6.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6.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6.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6.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6.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6.5">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6.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6.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6.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6.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6.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6.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6.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6.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6.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6.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6.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6.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6.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6.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6.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6.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6.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6.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6.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6.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6.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6.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6.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6.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sheetData>
  <mergeCells count="16">
    <mergeCell ref="A24:D24"/>
    <mergeCell ref="A9:H9"/>
    <mergeCell ref="A10:H10"/>
    <mergeCell ref="A17:D17"/>
    <mergeCell ref="B6:D6"/>
    <mergeCell ref="E6:E7"/>
    <mergeCell ref="F6:H7"/>
    <mergeCell ref="B7:D7"/>
    <mergeCell ref="B8:D8"/>
    <mergeCell ref="F8:H8"/>
    <mergeCell ref="A1:H1"/>
    <mergeCell ref="A2:A5"/>
    <mergeCell ref="B2:H2"/>
    <mergeCell ref="B3:H3"/>
    <mergeCell ref="B4:H4"/>
    <mergeCell ref="B5:H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Portada</vt:lpstr>
      <vt:lpstr>Torre admin</vt:lpstr>
      <vt:lpstr>Monitor Admin</vt:lpstr>
      <vt:lpstr>DiscoSolido Admin</vt:lpstr>
      <vt:lpstr>Disco duro interno Admin</vt:lpstr>
      <vt:lpstr>ram Admin</vt:lpstr>
      <vt:lpstr>Servidor Admin</vt:lpstr>
      <vt:lpstr>Teclado Admin</vt:lpstr>
      <vt:lpstr>Mouse Admin</vt:lpstr>
      <vt:lpstr>Portatil Nosotros</vt:lpstr>
      <vt:lpstr>Monitor Nosotros</vt:lpstr>
      <vt:lpstr> Disco mecanico Nosotros</vt:lpstr>
      <vt:lpstr> Servidor Nosotros</vt:lpstr>
      <vt:lpstr> ram nosotros</vt:lpstr>
      <vt:lpstr>Tarjeta de video nosotros</vt:lpstr>
      <vt:lpstr>Procesador Nosotros</vt:lpstr>
      <vt:lpstr>Teclado nosostros </vt:lpstr>
      <vt:lpstr>Mouse nosotros</vt:lpstr>
      <vt:lpstr>software licencia</vt:lpstr>
      <vt:lpstr>windows 11 licencia</vt:lpstr>
      <vt:lpstr>Nube</vt:lpstr>
      <vt:lpstr>Ensamblaje</vt:lpstr>
      <vt:lpstr>Parafiscales</vt:lpstr>
      <vt:lpstr>Plan de inversión</vt:lpstr>
      <vt:lpstr>Gastos del personal</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Alejandra Cortes</cp:lastModifiedBy>
  <dcterms:created xsi:type="dcterms:W3CDTF">2010-11-08T17:12:41Z</dcterms:created>
  <dcterms:modified xsi:type="dcterms:W3CDTF">2026-04-13T17:05:42Z</dcterms:modified>
</cp:coreProperties>
</file>