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buinnemtat/Desktop/ICP-MS ANALYSED RESULTS/Microwave Digestions/"/>
    </mc:Choice>
  </mc:AlternateContent>
  <xr:revisionPtr revIDLastSave="0" documentId="13_ncr:1_{59F5F2F0-7DAD-2A4E-9D5C-D8B5F55C6AA0}" xr6:coauthVersionLast="47" xr6:coauthVersionMax="47" xr10:uidLastSave="{00000000-0000-0000-0000-000000000000}"/>
  <bookViews>
    <workbookView xWindow="10460" yWindow="500" windowWidth="18340" windowHeight="16360" firstSheet="5" activeTab="6" xr2:uid="{F982B243-F41F-4EF3-813A-0AA03D9E8142}"/>
  </bookViews>
  <sheets>
    <sheet name="MW. F.P" sheetId="2" r:id="rId1"/>
    <sheet name="MW.F.P OHNE" sheetId="3" r:id="rId2"/>
    <sheet name="MW.F.P CLEAN" sheetId="4" r:id="rId3"/>
    <sheet name="Content in 50ml" sheetId="5" r:id="rId4"/>
    <sheet name="Sample weight in g" sheetId="6" r:id="rId5"/>
    <sheet name="Concerntration ug per g" sheetId="7" r:id="rId6"/>
    <sheet name="Biomass" sheetId="10" r:id="rId7"/>
    <sheet name="shoot content" sheetId="11" r:id="rId8"/>
    <sheet name="shoot content ready" sheetId="12" r:id="rId9"/>
    <sheet name="Concerntration ready" sheetId="8" r:id="rId10"/>
    <sheet name="Concerntration for Stats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1" i="10" l="1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B50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B45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B44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B43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B42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B41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G69" i="8"/>
  <c r="G70" i="8"/>
  <c r="G71" i="8"/>
  <c r="G72" i="8"/>
  <c r="G73" i="8"/>
  <c r="G68" i="8"/>
  <c r="F69" i="8"/>
  <c r="F70" i="8"/>
  <c r="F71" i="8"/>
  <c r="F72" i="8"/>
  <c r="F73" i="8"/>
  <c r="F68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B69" i="8"/>
  <c r="B70" i="8"/>
  <c r="B71" i="8"/>
  <c r="B72" i="8"/>
  <c r="B73" i="8"/>
  <c r="B68" i="8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" i="11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D43" i="8" s="1"/>
  <c r="D52" i="8" s="1"/>
  <c r="C24" i="8"/>
  <c r="B24" i="8"/>
  <c r="P23" i="8"/>
  <c r="O23" i="8"/>
  <c r="O34" i="8" s="1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P22" i="8"/>
  <c r="O22" i="8"/>
  <c r="N22" i="8"/>
  <c r="N34" i="8" s="1"/>
  <c r="M22" i="8"/>
  <c r="M43" i="8" s="1"/>
  <c r="M52" i="8" s="1"/>
  <c r="L22" i="8"/>
  <c r="K22" i="8"/>
  <c r="J22" i="8"/>
  <c r="I22" i="8"/>
  <c r="H22" i="8"/>
  <c r="G22" i="8"/>
  <c r="F22" i="8"/>
  <c r="F34" i="8" s="1"/>
  <c r="E22" i="8"/>
  <c r="E34" i="8" s="1"/>
  <c r="D22" i="8"/>
  <c r="C22" i="8"/>
  <c r="B22" i="8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C2" i="5"/>
  <c r="D2" i="5"/>
  <c r="E2" i="5"/>
  <c r="F2" i="5"/>
  <c r="G2" i="5"/>
  <c r="H2" i="5"/>
  <c r="I2" i="5"/>
  <c r="J2" i="5"/>
  <c r="J2" i="8" s="1"/>
  <c r="K2" i="5"/>
  <c r="L2" i="5"/>
  <c r="M2" i="5"/>
  <c r="N2" i="5"/>
  <c r="O2" i="5"/>
  <c r="P2" i="5"/>
  <c r="C3" i="5"/>
  <c r="D3" i="5"/>
  <c r="D3" i="8" s="1"/>
  <c r="E3" i="5"/>
  <c r="F3" i="5"/>
  <c r="G3" i="5"/>
  <c r="H3" i="5"/>
  <c r="I3" i="5"/>
  <c r="J3" i="5"/>
  <c r="K3" i="5"/>
  <c r="L3" i="5"/>
  <c r="L3" i="8" s="1"/>
  <c r="M3" i="5"/>
  <c r="N3" i="5"/>
  <c r="O3" i="5"/>
  <c r="P3" i="5"/>
  <c r="C4" i="5"/>
  <c r="D4" i="5"/>
  <c r="E4" i="5"/>
  <c r="F4" i="5"/>
  <c r="F4" i="8" s="1"/>
  <c r="G4" i="5"/>
  <c r="H4" i="5"/>
  <c r="I4" i="5"/>
  <c r="J4" i="5"/>
  <c r="K4" i="5"/>
  <c r="L4" i="5"/>
  <c r="M4" i="5"/>
  <c r="N4" i="5"/>
  <c r="N4" i="8" s="1"/>
  <c r="O4" i="5"/>
  <c r="P4" i="5"/>
  <c r="C5" i="5"/>
  <c r="D5" i="5"/>
  <c r="E5" i="5"/>
  <c r="F5" i="5"/>
  <c r="G5" i="5"/>
  <c r="H5" i="5"/>
  <c r="H5" i="8" s="1"/>
  <c r="I5" i="5"/>
  <c r="J5" i="5"/>
  <c r="K5" i="5"/>
  <c r="L5" i="5"/>
  <c r="M5" i="5"/>
  <c r="N5" i="5"/>
  <c r="O5" i="5"/>
  <c r="P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C8" i="5"/>
  <c r="D8" i="5"/>
  <c r="E8" i="5"/>
  <c r="F8" i="5"/>
  <c r="F8" i="8" s="1"/>
  <c r="G8" i="5"/>
  <c r="H8" i="5"/>
  <c r="I8" i="5"/>
  <c r="J8" i="5"/>
  <c r="K8" i="5"/>
  <c r="L8" i="5"/>
  <c r="M8" i="5"/>
  <c r="N8" i="5"/>
  <c r="N8" i="8" s="1"/>
  <c r="O8" i="5"/>
  <c r="P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C10" i="5"/>
  <c r="D10" i="5"/>
  <c r="E10" i="5"/>
  <c r="F10" i="5"/>
  <c r="G10" i="5"/>
  <c r="H10" i="5"/>
  <c r="I10" i="5"/>
  <c r="J10" i="5"/>
  <c r="J10" i="8" s="1"/>
  <c r="K10" i="5"/>
  <c r="L10" i="5"/>
  <c r="M10" i="5"/>
  <c r="N10" i="5"/>
  <c r="O10" i="5"/>
  <c r="P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C12" i="5"/>
  <c r="D12" i="5"/>
  <c r="E12" i="5"/>
  <c r="F12" i="5"/>
  <c r="F12" i="8" s="1"/>
  <c r="G12" i="5"/>
  <c r="H12" i="5"/>
  <c r="I12" i="5"/>
  <c r="J12" i="5"/>
  <c r="K12" i="5"/>
  <c r="L12" i="5"/>
  <c r="M12" i="5"/>
  <c r="N12" i="5"/>
  <c r="O12" i="5"/>
  <c r="P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P13" i="8" s="1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C15" i="5"/>
  <c r="D15" i="5"/>
  <c r="D15" i="8" s="1"/>
  <c r="E15" i="5"/>
  <c r="F15" i="5"/>
  <c r="G15" i="5"/>
  <c r="H15" i="5"/>
  <c r="I15" i="5"/>
  <c r="J15" i="5"/>
  <c r="K15" i="5"/>
  <c r="L15" i="5"/>
  <c r="L15" i="8" s="1"/>
  <c r="M15" i="5"/>
  <c r="N15" i="5"/>
  <c r="O15" i="5"/>
  <c r="P15" i="5"/>
  <c r="C16" i="5"/>
  <c r="D16" i="5"/>
  <c r="E16" i="5"/>
  <c r="F16" i="5"/>
  <c r="F16" i="8" s="1"/>
  <c r="G16" i="5"/>
  <c r="H16" i="5"/>
  <c r="I16" i="5"/>
  <c r="J16" i="5"/>
  <c r="K16" i="5"/>
  <c r="L16" i="5"/>
  <c r="M16" i="5"/>
  <c r="N16" i="5"/>
  <c r="N16" i="8" s="1"/>
  <c r="O16" i="5"/>
  <c r="P16" i="5"/>
  <c r="C17" i="5"/>
  <c r="D17" i="5"/>
  <c r="E17" i="5"/>
  <c r="F17" i="5"/>
  <c r="F17" i="8" s="1"/>
  <c r="G17" i="5"/>
  <c r="H17" i="5"/>
  <c r="H17" i="8" s="1"/>
  <c r="I17" i="5"/>
  <c r="J17" i="5"/>
  <c r="K17" i="5"/>
  <c r="L17" i="5"/>
  <c r="M17" i="5"/>
  <c r="N17" i="5"/>
  <c r="N17" i="8" s="1"/>
  <c r="O17" i="5"/>
  <c r="P17" i="5"/>
  <c r="P17" i="8" s="1"/>
  <c r="C18" i="5"/>
  <c r="D18" i="5"/>
  <c r="E18" i="5"/>
  <c r="F18" i="5"/>
  <c r="G18" i="5"/>
  <c r="H18" i="5"/>
  <c r="H18" i="8" s="1"/>
  <c r="I18" i="5"/>
  <c r="J18" i="5"/>
  <c r="J18" i="8" s="1"/>
  <c r="K18" i="5"/>
  <c r="L18" i="5"/>
  <c r="M18" i="5"/>
  <c r="N18" i="5"/>
  <c r="O18" i="5"/>
  <c r="P18" i="5"/>
  <c r="P18" i="8" s="1"/>
  <c r="C19" i="5"/>
  <c r="D19" i="5"/>
  <c r="D19" i="8" s="1"/>
  <c r="E19" i="5"/>
  <c r="F19" i="5"/>
  <c r="G19" i="5"/>
  <c r="H19" i="5"/>
  <c r="I19" i="5"/>
  <c r="J19" i="5"/>
  <c r="J19" i="8" s="1"/>
  <c r="K19" i="5"/>
  <c r="L19" i="5"/>
  <c r="L19" i="8" s="1"/>
  <c r="M19" i="5"/>
  <c r="N19" i="5"/>
  <c r="O19" i="5"/>
  <c r="P19" i="5"/>
  <c r="C20" i="5"/>
  <c r="D20" i="5"/>
  <c r="D20" i="8" s="1"/>
  <c r="E20" i="5"/>
  <c r="F20" i="5"/>
  <c r="F20" i="8" s="1"/>
  <c r="G20" i="5"/>
  <c r="H20" i="5"/>
  <c r="I20" i="5"/>
  <c r="J20" i="5"/>
  <c r="K20" i="5"/>
  <c r="L20" i="5"/>
  <c r="L20" i="8" s="1"/>
  <c r="M20" i="5"/>
  <c r="N20" i="5"/>
  <c r="N20" i="8" s="1"/>
  <c r="O20" i="5"/>
  <c r="P20" i="5"/>
  <c r="C21" i="5"/>
  <c r="D21" i="5"/>
  <c r="E21" i="5"/>
  <c r="F21" i="5"/>
  <c r="F21" i="8" s="1"/>
  <c r="G21" i="5"/>
  <c r="H21" i="5"/>
  <c r="H21" i="8" s="1"/>
  <c r="I21" i="5"/>
  <c r="J21" i="5"/>
  <c r="K21" i="5"/>
  <c r="L21" i="5"/>
  <c r="M21" i="5"/>
  <c r="N21" i="5"/>
  <c r="N21" i="8" s="1"/>
  <c r="O21" i="5"/>
  <c r="P21" i="5"/>
  <c r="P21" i="8" s="1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3" i="3"/>
  <c r="C3" i="3"/>
  <c r="D3" i="3"/>
  <c r="E3" i="3"/>
  <c r="G3" i="3"/>
  <c r="H3" i="3"/>
  <c r="I3" i="3"/>
  <c r="J3" i="3"/>
  <c r="K3" i="3"/>
  <c r="L3" i="3"/>
  <c r="N3" i="3"/>
  <c r="O3" i="3"/>
  <c r="P3" i="3"/>
  <c r="Q3" i="3"/>
  <c r="R3" i="3"/>
  <c r="S3" i="3"/>
  <c r="T3" i="3"/>
  <c r="C4" i="3"/>
  <c r="D4" i="3"/>
  <c r="E4" i="3"/>
  <c r="G4" i="3"/>
  <c r="H4" i="3"/>
  <c r="I4" i="3"/>
  <c r="J4" i="3"/>
  <c r="K4" i="3"/>
  <c r="L4" i="3"/>
  <c r="N4" i="3"/>
  <c r="O4" i="3"/>
  <c r="P4" i="3"/>
  <c r="Q4" i="3"/>
  <c r="R4" i="3"/>
  <c r="S4" i="3"/>
  <c r="T4" i="3"/>
  <c r="C5" i="3"/>
  <c r="D5" i="3"/>
  <c r="E5" i="3"/>
  <c r="G5" i="3"/>
  <c r="H5" i="3"/>
  <c r="I5" i="3"/>
  <c r="J5" i="3"/>
  <c r="K5" i="3"/>
  <c r="L5" i="3"/>
  <c r="N5" i="3"/>
  <c r="O5" i="3"/>
  <c r="P5" i="3"/>
  <c r="Q5" i="3"/>
  <c r="R5" i="3"/>
  <c r="S5" i="3"/>
  <c r="T5" i="3"/>
  <c r="C6" i="3"/>
  <c r="D6" i="3"/>
  <c r="E6" i="3"/>
  <c r="G6" i="3"/>
  <c r="H6" i="3"/>
  <c r="I6" i="3"/>
  <c r="J6" i="3"/>
  <c r="K6" i="3"/>
  <c r="L6" i="3"/>
  <c r="N6" i="3"/>
  <c r="O6" i="3"/>
  <c r="P6" i="3"/>
  <c r="Q6" i="3"/>
  <c r="R6" i="3"/>
  <c r="S6" i="3"/>
  <c r="T6" i="3"/>
  <c r="C7" i="3"/>
  <c r="D7" i="3"/>
  <c r="E7" i="3"/>
  <c r="G7" i="3"/>
  <c r="H7" i="3"/>
  <c r="I7" i="3"/>
  <c r="J7" i="3"/>
  <c r="K7" i="3"/>
  <c r="L7" i="3"/>
  <c r="N7" i="3"/>
  <c r="O7" i="3"/>
  <c r="P7" i="3"/>
  <c r="Q7" i="3"/>
  <c r="R7" i="3"/>
  <c r="S7" i="3"/>
  <c r="T7" i="3"/>
  <c r="C8" i="3"/>
  <c r="D8" i="3"/>
  <c r="E8" i="3"/>
  <c r="G8" i="3"/>
  <c r="H8" i="3"/>
  <c r="I8" i="3"/>
  <c r="J8" i="3"/>
  <c r="K8" i="3"/>
  <c r="L8" i="3"/>
  <c r="N8" i="3"/>
  <c r="O8" i="3"/>
  <c r="P8" i="3"/>
  <c r="Q8" i="3"/>
  <c r="R8" i="3"/>
  <c r="S8" i="3"/>
  <c r="T8" i="3"/>
  <c r="C9" i="3"/>
  <c r="D9" i="3"/>
  <c r="E9" i="3"/>
  <c r="G9" i="3"/>
  <c r="H9" i="3"/>
  <c r="I9" i="3"/>
  <c r="J9" i="3"/>
  <c r="K9" i="3"/>
  <c r="L9" i="3"/>
  <c r="N9" i="3"/>
  <c r="O9" i="3"/>
  <c r="P9" i="3"/>
  <c r="Q9" i="3"/>
  <c r="R9" i="3"/>
  <c r="S9" i="3"/>
  <c r="T9" i="3"/>
  <c r="C10" i="3"/>
  <c r="D10" i="3"/>
  <c r="E10" i="3"/>
  <c r="G10" i="3"/>
  <c r="H10" i="3"/>
  <c r="I10" i="3"/>
  <c r="J10" i="3"/>
  <c r="K10" i="3"/>
  <c r="L10" i="3"/>
  <c r="N10" i="3"/>
  <c r="O10" i="3"/>
  <c r="P10" i="3"/>
  <c r="Q10" i="3"/>
  <c r="R10" i="3"/>
  <c r="S10" i="3"/>
  <c r="T10" i="3"/>
  <c r="C11" i="3"/>
  <c r="D11" i="3"/>
  <c r="E11" i="3"/>
  <c r="G11" i="3"/>
  <c r="H11" i="3"/>
  <c r="I11" i="3"/>
  <c r="J11" i="3"/>
  <c r="K11" i="3"/>
  <c r="L11" i="3"/>
  <c r="N11" i="3"/>
  <c r="O11" i="3"/>
  <c r="P11" i="3"/>
  <c r="Q11" i="3"/>
  <c r="R11" i="3"/>
  <c r="S11" i="3"/>
  <c r="T11" i="3"/>
  <c r="C12" i="3"/>
  <c r="D12" i="3"/>
  <c r="E12" i="3"/>
  <c r="G12" i="3"/>
  <c r="H12" i="3"/>
  <c r="I12" i="3"/>
  <c r="J12" i="3"/>
  <c r="K12" i="3"/>
  <c r="L12" i="3"/>
  <c r="N12" i="3"/>
  <c r="O12" i="3"/>
  <c r="P12" i="3"/>
  <c r="Q12" i="3"/>
  <c r="R12" i="3"/>
  <c r="S12" i="3"/>
  <c r="T12" i="3"/>
  <c r="C13" i="3"/>
  <c r="D13" i="3"/>
  <c r="E13" i="3"/>
  <c r="G13" i="3"/>
  <c r="H13" i="3"/>
  <c r="I13" i="3"/>
  <c r="J13" i="3"/>
  <c r="K13" i="3"/>
  <c r="L13" i="3"/>
  <c r="N13" i="3"/>
  <c r="O13" i="3"/>
  <c r="P13" i="3"/>
  <c r="Q13" i="3"/>
  <c r="R13" i="3"/>
  <c r="S13" i="3"/>
  <c r="T13" i="3"/>
  <c r="C14" i="3"/>
  <c r="D14" i="3"/>
  <c r="E14" i="3"/>
  <c r="G14" i="3"/>
  <c r="H14" i="3"/>
  <c r="I14" i="3"/>
  <c r="J14" i="3"/>
  <c r="K14" i="3"/>
  <c r="L14" i="3"/>
  <c r="N14" i="3"/>
  <c r="O14" i="3"/>
  <c r="P14" i="3"/>
  <c r="Q14" i="3"/>
  <c r="R14" i="3"/>
  <c r="S14" i="3"/>
  <c r="T14" i="3"/>
  <c r="C15" i="3"/>
  <c r="D15" i="3"/>
  <c r="E15" i="3"/>
  <c r="G15" i="3"/>
  <c r="H15" i="3"/>
  <c r="I15" i="3"/>
  <c r="J15" i="3"/>
  <c r="K15" i="3"/>
  <c r="L15" i="3"/>
  <c r="N15" i="3"/>
  <c r="O15" i="3"/>
  <c r="P15" i="3"/>
  <c r="Q15" i="3"/>
  <c r="R15" i="3"/>
  <c r="S15" i="3"/>
  <c r="T15" i="3"/>
  <c r="C16" i="3"/>
  <c r="D16" i="3"/>
  <c r="E16" i="3"/>
  <c r="G16" i="3"/>
  <c r="H16" i="3"/>
  <c r="I16" i="3"/>
  <c r="J16" i="3"/>
  <c r="K16" i="3"/>
  <c r="L16" i="3"/>
  <c r="N16" i="3"/>
  <c r="O16" i="3"/>
  <c r="P16" i="3"/>
  <c r="Q16" i="3"/>
  <c r="R16" i="3"/>
  <c r="S16" i="3"/>
  <c r="T16" i="3"/>
  <c r="C17" i="3"/>
  <c r="D17" i="3"/>
  <c r="E17" i="3"/>
  <c r="G17" i="3"/>
  <c r="H17" i="3"/>
  <c r="I17" i="3"/>
  <c r="J17" i="3"/>
  <c r="K17" i="3"/>
  <c r="L17" i="3"/>
  <c r="N17" i="3"/>
  <c r="O17" i="3"/>
  <c r="P17" i="3"/>
  <c r="Q17" i="3"/>
  <c r="R17" i="3"/>
  <c r="S17" i="3"/>
  <c r="T17" i="3"/>
  <c r="C18" i="3"/>
  <c r="D18" i="3"/>
  <c r="E18" i="3"/>
  <c r="G18" i="3"/>
  <c r="H18" i="3"/>
  <c r="I18" i="3"/>
  <c r="J18" i="3"/>
  <c r="K18" i="3"/>
  <c r="L18" i="3"/>
  <c r="N18" i="3"/>
  <c r="O18" i="3"/>
  <c r="P18" i="3"/>
  <c r="Q18" i="3"/>
  <c r="R18" i="3"/>
  <c r="S18" i="3"/>
  <c r="T18" i="3"/>
  <c r="C19" i="3"/>
  <c r="D19" i="3"/>
  <c r="E19" i="3"/>
  <c r="G19" i="3"/>
  <c r="H19" i="3"/>
  <c r="I19" i="3"/>
  <c r="J19" i="3"/>
  <c r="K19" i="3"/>
  <c r="L19" i="3"/>
  <c r="N19" i="3"/>
  <c r="O19" i="3"/>
  <c r="P19" i="3"/>
  <c r="Q19" i="3"/>
  <c r="R19" i="3"/>
  <c r="S19" i="3"/>
  <c r="T19" i="3"/>
  <c r="C20" i="3"/>
  <c r="D20" i="3"/>
  <c r="E20" i="3"/>
  <c r="G20" i="3"/>
  <c r="H20" i="3"/>
  <c r="I20" i="3"/>
  <c r="J20" i="3"/>
  <c r="K20" i="3"/>
  <c r="L20" i="3"/>
  <c r="N20" i="3"/>
  <c r="O20" i="3"/>
  <c r="P20" i="3"/>
  <c r="Q20" i="3"/>
  <c r="R20" i="3"/>
  <c r="S20" i="3"/>
  <c r="T20" i="3"/>
  <c r="C21" i="3"/>
  <c r="D21" i="3"/>
  <c r="E21" i="3"/>
  <c r="G21" i="3"/>
  <c r="H21" i="3"/>
  <c r="I21" i="3"/>
  <c r="J21" i="3"/>
  <c r="K21" i="3"/>
  <c r="L21" i="3"/>
  <c r="N21" i="3"/>
  <c r="O21" i="3"/>
  <c r="P21" i="3"/>
  <c r="Q21" i="3"/>
  <c r="R21" i="3"/>
  <c r="S21" i="3"/>
  <c r="T21" i="3"/>
  <c r="C22" i="3"/>
  <c r="D22" i="3"/>
  <c r="E22" i="3"/>
  <c r="G22" i="3"/>
  <c r="H22" i="3"/>
  <c r="I22" i="3"/>
  <c r="J22" i="3"/>
  <c r="K22" i="3"/>
  <c r="L22" i="3"/>
  <c r="N22" i="3"/>
  <c r="O22" i="3"/>
  <c r="P22" i="3"/>
  <c r="Q22" i="3"/>
  <c r="R22" i="3"/>
  <c r="S22" i="3"/>
  <c r="T22" i="3"/>
  <c r="C23" i="3"/>
  <c r="D23" i="3"/>
  <c r="E23" i="3"/>
  <c r="G23" i="3"/>
  <c r="H23" i="3"/>
  <c r="I23" i="3"/>
  <c r="J23" i="3"/>
  <c r="K23" i="3"/>
  <c r="L23" i="3"/>
  <c r="N23" i="3"/>
  <c r="O23" i="3"/>
  <c r="P23" i="3"/>
  <c r="Q23" i="3"/>
  <c r="R23" i="3"/>
  <c r="S23" i="3"/>
  <c r="T23" i="3"/>
  <c r="C24" i="3"/>
  <c r="D24" i="3"/>
  <c r="E24" i="3"/>
  <c r="G24" i="3"/>
  <c r="H24" i="3"/>
  <c r="I24" i="3"/>
  <c r="J24" i="3"/>
  <c r="K24" i="3"/>
  <c r="L24" i="3"/>
  <c r="N24" i="3"/>
  <c r="O24" i="3"/>
  <c r="P24" i="3"/>
  <c r="Q24" i="3"/>
  <c r="R24" i="3"/>
  <c r="S24" i="3"/>
  <c r="T24" i="3"/>
  <c r="C25" i="3"/>
  <c r="D25" i="3"/>
  <c r="E25" i="3"/>
  <c r="G25" i="3"/>
  <c r="H25" i="3"/>
  <c r="I25" i="3"/>
  <c r="J25" i="3"/>
  <c r="K25" i="3"/>
  <c r="L25" i="3"/>
  <c r="N25" i="3"/>
  <c r="O25" i="3"/>
  <c r="P25" i="3"/>
  <c r="Q25" i="3"/>
  <c r="R25" i="3"/>
  <c r="S25" i="3"/>
  <c r="T25" i="3"/>
  <c r="C26" i="3"/>
  <c r="D26" i="3"/>
  <c r="E26" i="3"/>
  <c r="G26" i="3"/>
  <c r="H26" i="3"/>
  <c r="I26" i="3"/>
  <c r="J26" i="3"/>
  <c r="K26" i="3"/>
  <c r="L26" i="3"/>
  <c r="N26" i="3"/>
  <c r="O26" i="3"/>
  <c r="P26" i="3"/>
  <c r="Q26" i="3"/>
  <c r="R26" i="3"/>
  <c r="S26" i="3"/>
  <c r="T26" i="3"/>
  <c r="C27" i="3"/>
  <c r="D27" i="3"/>
  <c r="E27" i="3"/>
  <c r="G27" i="3"/>
  <c r="H27" i="3"/>
  <c r="I27" i="3"/>
  <c r="J27" i="3"/>
  <c r="K27" i="3"/>
  <c r="L27" i="3"/>
  <c r="N27" i="3"/>
  <c r="O27" i="3"/>
  <c r="P27" i="3"/>
  <c r="Q27" i="3"/>
  <c r="R27" i="3"/>
  <c r="S27" i="3"/>
  <c r="T27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3" i="3"/>
  <c r="G2" i="8"/>
  <c r="I2" i="8"/>
  <c r="N2" i="8"/>
  <c r="O2" i="8"/>
  <c r="H3" i="8"/>
  <c r="I3" i="8"/>
  <c r="K3" i="8"/>
  <c r="P3" i="8"/>
  <c r="C4" i="8"/>
  <c r="E4" i="8"/>
  <c r="J4" i="8"/>
  <c r="K4" i="8"/>
  <c r="D5" i="8"/>
  <c r="G5" i="8"/>
  <c r="L5" i="8"/>
  <c r="M5" i="8"/>
  <c r="O5" i="8"/>
  <c r="F6" i="8"/>
  <c r="I6" i="8"/>
  <c r="O6" i="8"/>
  <c r="D7" i="8"/>
  <c r="H7" i="8"/>
  <c r="I7" i="8"/>
  <c r="L7" i="8"/>
  <c r="P7" i="8"/>
  <c r="E8" i="8"/>
  <c r="J8" i="8"/>
  <c r="K8" i="8"/>
  <c r="M8" i="8"/>
  <c r="E9" i="8"/>
  <c r="G9" i="8"/>
  <c r="H9" i="8"/>
  <c r="L9" i="8"/>
  <c r="O9" i="8"/>
  <c r="P9" i="8"/>
  <c r="G10" i="8"/>
  <c r="I10" i="8"/>
  <c r="N10" i="8"/>
  <c r="O10" i="8"/>
  <c r="H11" i="8"/>
  <c r="I11" i="8"/>
  <c r="K11" i="8"/>
  <c r="L11" i="8"/>
  <c r="P11" i="8"/>
  <c r="C12" i="8"/>
  <c r="J12" i="8"/>
  <c r="K12" i="8"/>
  <c r="M12" i="8"/>
  <c r="N12" i="8"/>
  <c r="D13" i="8"/>
  <c r="G13" i="8"/>
  <c r="L13" i="8"/>
  <c r="M13" i="8"/>
  <c r="O13" i="8"/>
  <c r="F14" i="8"/>
  <c r="N14" i="8"/>
  <c r="O14" i="8"/>
  <c r="C15" i="8"/>
  <c r="H15" i="8"/>
  <c r="I15" i="8"/>
  <c r="P15" i="8"/>
  <c r="C16" i="8"/>
  <c r="E16" i="8"/>
  <c r="G16" i="8"/>
  <c r="J16" i="8"/>
  <c r="K16" i="8"/>
  <c r="M16" i="8"/>
  <c r="O16" i="8"/>
  <c r="C17" i="8"/>
  <c r="D17" i="8"/>
  <c r="E17" i="8"/>
  <c r="G17" i="8"/>
  <c r="K17" i="8"/>
  <c r="O17" i="8"/>
  <c r="C18" i="8"/>
  <c r="D18" i="8"/>
  <c r="E18" i="8"/>
  <c r="G18" i="8"/>
  <c r="I18" i="8"/>
  <c r="L18" i="8"/>
  <c r="N18" i="8"/>
  <c r="O18" i="8"/>
  <c r="C19" i="8"/>
  <c r="E19" i="8"/>
  <c r="F19" i="8"/>
  <c r="H19" i="8"/>
  <c r="I19" i="8"/>
  <c r="K19" i="8"/>
  <c r="M19" i="8"/>
  <c r="P19" i="8"/>
  <c r="C20" i="8"/>
  <c r="E20" i="8"/>
  <c r="G20" i="8"/>
  <c r="I20" i="8"/>
  <c r="J20" i="8"/>
  <c r="K20" i="8"/>
  <c r="M20" i="8"/>
  <c r="C21" i="8"/>
  <c r="D21" i="8"/>
  <c r="E21" i="8"/>
  <c r="G21" i="8"/>
  <c r="I21" i="8"/>
  <c r="J21" i="8"/>
  <c r="K21" i="8"/>
  <c r="L21" i="8"/>
  <c r="M21" i="8"/>
  <c r="O21" i="8"/>
  <c r="B3" i="8"/>
  <c r="B4" i="8"/>
  <c r="B5" i="8"/>
  <c r="B6" i="8"/>
  <c r="B8" i="8"/>
  <c r="B11" i="8"/>
  <c r="B12" i="8"/>
  <c r="B13" i="8"/>
  <c r="B15" i="8"/>
  <c r="B16" i="8"/>
  <c r="B17" i="8"/>
  <c r="B18" i="8"/>
  <c r="B19" i="8"/>
  <c r="B20" i="8"/>
  <c r="B21" i="8"/>
  <c r="B2" i="5"/>
  <c r="B2" i="8" s="1"/>
  <c r="C43" i="8" l="1"/>
  <c r="C52" i="8" s="1"/>
  <c r="F43" i="8"/>
  <c r="F52" i="8" s="1"/>
  <c r="N43" i="8"/>
  <c r="N52" i="8" s="1"/>
  <c r="K43" i="8"/>
  <c r="K52" i="8" s="1"/>
  <c r="L34" i="8"/>
  <c r="E43" i="8"/>
  <c r="E52" i="8" s="1"/>
  <c r="M34" i="8"/>
  <c r="D34" i="8"/>
  <c r="G43" i="8"/>
  <c r="G52" i="8" s="1"/>
  <c r="O43" i="8"/>
  <c r="O52" i="8" s="1"/>
  <c r="B34" i="8"/>
  <c r="B43" i="8"/>
  <c r="B52" i="8" s="1"/>
  <c r="J34" i="8"/>
  <c r="J43" i="8"/>
  <c r="J52" i="8" s="1"/>
  <c r="G34" i="8"/>
  <c r="C34" i="8"/>
  <c r="K34" i="8"/>
  <c r="H34" i="8"/>
  <c r="H43" i="8"/>
  <c r="H52" i="8" s="1"/>
  <c r="P43" i="8"/>
  <c r="P52" i="8" s="1"/>
  <c r="P34" i="8"/>
  <c r="L43" i="8"/>
  <c r="L52" i="8" s="1"/>
  <c r="P33" i="8"/>
  <c r="I34" i="8"/>
  <c r="I43" i="8"/>
  <c r="I52" i="8" s="1"/>
  <c r="D8" i="8"/>
  <c r="I14" i="8"/>
  <c r="C7" i="8"/>
  <c r="G14" i="8"/>
  <c r="C8" i="8"/>
  <c r="L16" i="8"/>
  <c r="M17" i="8"/>
  <c r="B10" i="8"/>
  <c r="B31" i="8" s="1"/>
  <c r="J33" i="8"/>
  <c r="C11" i="8"/>
  <c r="L4" i="8"/>
  <c r="D12" i="8"/>
  <c r="M4" i="8"/>
  <c r="F13" i="8"/>
  <c r="K2" i="8"/>
  <c r="P5" i="8"/>
  <c r="J42" i="8"/>
  <c r="J51" i="8" s="1"/>
  <c r="C10" i="8"/>
  <c r="H13" i="8"/>
  <c r="I17" i="8"/>
  <c r="O20" i="8"/>
  <c r="D11" i="8"/>
  <c r="J14" i="8"/>
  <c r="K18" i="8"/>
  <c r="K33" i="8" s="1"/>
  <c r="O4" i="8"/>
  <c r="P8" i="8"/>
  <c r="E12" i="8"/>
  <c r="J15" i="8"/>
  <c r="B9" i="8"/>
  <c r="G12" i="8"/>
  <c r="K15" i="8"/>
  <c r="N5" i="8"/>
  <c r="E13" i="8"/>
  <c r="E42" i="8"/>
  <c r="E51" i="8" s="1"/>
  <c r="E33" i="8"/>
  <c r="B38" i="8"/>
  <c r="B47" i="8" s="1"/>
  <c r="B29" i="8"/>
  <c r="C33" i="8"/>
  <c r="C42" i="8"/>
  <c r="C51" i="8" s="1"/>
  <c r="B42" i="8"/>
  <c r="B51" i="8" s="1"/>
  <c r="B33" i="8"/>
  <c r="E6" i="8"/>
  <c r="I4" i="8"/>
  <c r="L42" i="8"/>
  <c r="L51" i="8" s="1"/>
  <c r="L33" i="8"/>
  <c r="N15" i="8"/>
  <c r="N32" i="8" s="1"/>
  <c r="D14" i="8"/>
  <c r="D10" i="8"/>
  <c r="F7" i="8"/>
  <c r="L2" i="8"/>
  <c r="N3" i="8"/>
  <c r="L17" i="8"/>
  <c r="K14" i="8"/>
  <c r="C14" i="8"/>
  <c r="M11" i="8"/>
  <c r="G8" i="8"/>
  <c r="E7" i="8"/>
  <c r="M3" i="8"/>
  <c r="O3" i="8"/>
  <c r="F2" i="8"/>
  <c r="G3" i="8"/>
  <c r="H4" i="8"/>
  <c r="I5" i="8"/>
  <c r="J6" i="8"/>
  <c r="K7" i="8"/>
  <c r="L8" i="8"/>
  <c r="M9" i="8"/>
  <c r="O11" i="8"/>
  <c r="P12" i="8"/>
  <c r="B14" i="8"/>
  <c r="D16" i="8"/>
  <c r="F18" i="8"/>
  <c r="G19" i="8"/>
  <c r="G42" i="8" s="1"/>
  <c r="G51" i="8" s="1"/>
  <c r="H20" i="8"/>
  <c r="H42" i="8" s="1"/>
  <c r="H51" i="8" s="1"/>
  <c r="N6" i="8"/>
  <c r="O7" i="8"/>
  <c r="G15" i="8"/>
  <c r="H16" i="8"/>
  <c r="C13" i="8"/>
  <c r="I16" i="8"/>
  <c r="J17" i="8"/>
  <c r="C5" i="8"/>
  <c r="E15" i="8"/>
  <c r="P20" i="8"/>
  <c r="P42" i="8" s="1"/>
  <c r="P51" i="8" s="1"/>
  <c r="E14" i="8"/>
  <c r="C9" i="8"/>
  <c r="M6" i="8"/>
  <c r="D42" i="8"/>
  <c r="D51" i="8" s="1"/>
  <c r="D33" i="8"/>
  <c r="F15" i="8"/>
  <c r="F41" i="8" s="1"/>
  <c r="F50" i="8" s="1"/>
  <c r="J5" i="8"/>
  <c r="H12" i="8"/>
  <c r="B2" i="7"/>
  <c r="C3" i="8"/>
  <c r="D4" i="8"/>
  <c r="E5" i="8"/>
  <c r="G7" i="8"/>
  <c r="H8" i="8"/>
  <c r="I9" i="8"/>
  <c r="L12" i="8"/>
  <c r="O15" i="8"/>
  <c r="O32" i="8" s="1"/>
  <c r="P16" i="8"/>
  <c r="K13" i="8"/>
  <c r="I12" i="8"/>
  <c r="K9" i="8"/>
  <c r="J13" i="8"/>
  <c r="D6" i="8"/>
  <c r="D9" i="8"/>
  <c r="E10" i="8"/>
  <c r="M18" i="8"/>
  <c r="M7" i="8"/>
  <c r="K6" i="8"/>
  <c r="F10" i="8"/>
  <c r="O19" i="8"/>
  <c r="I33" i="8"/>
  <c r="I42" i="8"/>
  <c r="I51" i="8" s="1"/>
  <c r="C2" i="8"/>
  <c r="F5" i="8"/>
  <c r="G6" i="8"/>
  <c r="I8" i="8"/>
  <c r="J9" i="8"/>
  <c r="K10" i="8"/>
  <c r="N13" i="8"/>
  <c r="M14" i="8"/>
  <c r="K5" i="8"/>
  <c r="L14" i="8"/>
  <c r="L10" i="8"/>
  <c r="N7" i="8"/>
  <c r="L6" i="8"/>
  <c r="D2" i="8"/>
  <c r="M2" i="8"/>
  <c r="B7" i="8"/>
  <c r="F11" i="8"/>
  <c r="N19" i="8"/>
  <c r="N42" i="8" s="1"/>
  <c r="N51" i="8" s="1"/>
  <c r="M15" i="8"/>
  <c r="E11" i="8"/>
  <c r="O8" i="8"/>
  <c r="C6" i="8"/>
  <c r="E3" i="8"/>
  <c r="P4" i="8"/>
  <c r="G11" i="8"/>
  <c r="I13" i="8"/>
  <c r="P14" i="8"/>
  <c r="H14" i="8"/>
  <c r="J11" i="8"/>
  <c r="P10" i="8"/>
  <c r="H10" i="8"/>
  <c r="N9" i="8"/>
  <c r="F9" i="8"/>
  <c r="P6" i="8"/>
  <c r="P30" i="8" s="1"/>
  <c r="H6" i="8"/>
  <c r="J3" i="8"/>
  <c r="P2" i="8"/>
  <c r="H2" i="8"/>
  <c r="E2" i="8"/>
  <c r="F3" i="8"/>
  <c r="G4" i="8"/>
  <c r="J7" i="8"/>
  <c r="M10" i="8"/>
  <c r="N11" i="8"/>
  <c r="O12" i="8"/>
  <c r="C31" i="8" l="1"/>
  <c r="P29" i="8"/>
  <c r="P32" i="8"/>
  <c r="P31" i="8"/>
  <c r="K29" i="8"/>
  <c r="O29" i="8"/>
  <c r="N29" i="8"/>
  <c r="I38" i="8"/>
  <c r="I47" i="8" s="1"/>
  <c r="B40" i="8"/>
  <c r="B49" i="8" s="1"/>
  <c r="K42" i="8"/>
  <c r="K51" i="8" s="1"/>
  <c r="I29" i="8"/>
  <c r="I41" i="8"/>
  <c r="I50" i="8" s="1"/>
  <c r="O40" i="8"/>
  <c r="O49" i="8" s="1"/>
  <c r="O33" i="8"/>
  <c r="B39" i="8"/>
  <c r="B48" i="8" s="1"/>
  <c r="J29" i="8"/>
  <c r="G40" i="8"/>
  <c r="G49" i="8" s="1"/>
  <c r="I39" i="8"/>
  <c r="I48" i="8" s="1"/>
  <c r="G32" i="8"/>
  <c r="J41" i="8"/>
  <c r="J50" i="8" s="1"/>
  <c r="G29" i="8"/>
  <c r="F30" i="8"/>
  <c r="N38" i="8"/>
  <c r="N47" i="8" s="1"/>
  <c r="J40" i="8"/>
  <c r="J49" i="8" s="1"/>
  <c r="N41" i="8"/>
  <c r="N50" i="8" s="1"/>
  <c r="O30" i="8"/>
  <c r="O31" i="8"/>
  <c r="J38" i="8"/>
  <c r="J47" i="8" s="1"/>
  <c r="F39" i="8"/>
  <c r="F48" i="8" s="1"/>
  <c r="I30" i="8"/>
  <c r="N33" i="8"/>
  <c r="K38" i="8"/>
  <c r="K47" i="8" s="1"/>
  <c r="G41" i="8"/>
  <c r="G50" i="8" s="1"/>
  <c r="J31" i="8"/>
  <c r="N31" i="8"/>
  <c r="J32" i="8"/>
  <c r="O39" i="8"/>
  <c r="O48" i="8" s="1"/>
  <c r="M41" i="8"/>
  <c r="M50" i="8" s="1"/>
  <c r="M32" i="8"/>
  <c r="H32" i="8"/>
  <c r="H41" i="8"/>
  <c r="H50" i="8" s="1"/>
  <c r="L40" i="8"/>
  <c r="L49" i="8" s="1"/>
  <c r="L31" i="8"/>
  <c r="B30" i="8"/>
  <c r="K40" i="8"/>
  <c r="K49" i="8" s="1"/>
  <c r="K31" i="8"/>
  <c r="H40" i="8"/>
  <c r="H49" i="8" s="1"/>
  <c r="H31" i="8"/>
  <c r="D29" i="8"/>
  <c r="D38" i="8"/>
  <c r="D47" i="8" s="1"/>
  <c r="E31" i="8"/>
  <c r="E40" i="8"/>
  <c r="E49" i="8" s="1"/>
  <c r="P38" i="8"/>
  <c r="P47" i="8" s="1"/>
  <c r="C29" i="8"/>
  <c r="C38" i="8"/>
  <c r="C47" i="8" s="1"/>
  <c r="O42" i="8"/>
  <c r="O51" i="8" s="1"/>
  <c r="C40" i="8"/>
  <c r="C49" i="8" s="1"/>
  <c r="N30" i="8"/>
  <c r="N39" i="8"/>
  <c r="N48" i="8" s="1"/>
  <c r="F38" i="8"/>
  <c r="F47" i="8" s="1"/>
  <c r="F29" i="8"/>
  <c r="G31" i="8"/>
  <c r="I32" i="8"/>
  <c r="F32" i="8"/>
  <c r="C41" i="8"/>
  <c r="C50" i="8" s="1"/>
  <c r="C32" i="8"/>
  <c r="E30" i="8"/>
  <c r="E39" i="8"/>
  <c r="E48" i="8" s="1"/>
  <c r="M29" i="8"/>
  <c r="M38" i="8"/>
  <c r="M47" i="8" s="1"/>
  <c r="M42" i="8"/>
  <c r="M51" i="8" s="1"/>
  <c r="M33" i="8"/>
  <c r="G33" i="8"/>
  <c r="K41" i="8"/>
  <c r="K50" i="8" s="1"/>
  <c r="K32" i="8"/>
  <c r="H33" i="8"/>
  <c r="L41" i="8"/>
  <c r="L50" i="8" s="1"/>
  <c r="L32" i="8"/>
  <c r="F31" i="8"/>
  <c r="F40" i="8"/>
  <c r="F49" i="8" s="1"/>
  <c r="I40" i="8"/>
  <c r="I49" i="8" s="1"/>
  <c r="O38" i="8"/>
  <c r="O47" i="8" s="1"/>
  <c r="I31" i="8"/>
  <c r="N40" i="8"/>
  <c r="N49" i="8" s="1"/>
  <c r="D41" i="8"/>
  <c r="D50" i="8" s="1"/>
  <c r="D32" i="8"/>
  <c r="H30" i="8"/>
  <c r="H39" i="8"/>
  <c r="H48" i="8" s="1"/>
  <c r="J39" i="8"/>
  <c r="J48" i="8" s="1"/>
  <c r="J30" i="8"/>
  <c r="P39" i="8"/>
  <c r="P48" i="8" s="1"/>
  <c r="P40" i="8"/>
  <c r="P49" i="8" s="1"/>
  <c r="G30" i="8"/>
  <c r="G39" i="8"/>
  <c r="G48" i="8" s="1"/>
  <c r="E41" i="8"/>
  <c r="E50" i="8" s="1"/>
  <c r="E32" i="8"/>
  <c r="B32" i="8"/>
  <c r="B41" i="8"/>
  <c r="B50" i="8" s="1"/>
  <c r="D40" i="8"/>
  <c r="D49" i="8" s="1"/>
  <c r="D31" i="8"/>
  <c r="O41" i="8"/>
  <c r="O50" i="8" s="1"/>
  <c r="M31" i="8"/>
  <c r="M40" i="8"/>
  <c r="M49" i="8" s="1"/>
  <c r="M30" i="8"/>
  <c r="M39" i="8"/>
  <c r="M48" i="8" s="1"/>
  <c r="L29" i="8"/>
  <c r="L38" i="8"/>
  <c r="L47" i="8" s="1"/>
  <c r="P41" i="8"/>
  <c r="P50" i="8" s="1"/>
  <c r="F42" i="8"/>
  <c r="F51" i="8" s="1"/>
  <c r="F33" i="8"/>
  <c r="E29" i="8"/>
  <c r="E38" i="8"/>
  <c r="E47" i="8" s="1"/>
  <c r="H38" i="8"/>
  <c r="H47" i="8" s="1"/>
  <c r="H29" i="8"/>
  <c r="C39" i="8"/>
  <c r="C48" i="8" s="1"/>
  <c r="C30" i="8"/>
  <c r="L30" i="8"/>
  <c r="L39" i="8"/>
  <c r="L48" i="8" s="1"/>
  <c r="K39" i="8"/>
  <c r="K48" i="8" s="1"/>
  <c r="K30" i="8"/>
  <c r="D30" i="8"/>
  <c r="D39" i="8"/>
  <c r="D48" i="8" s="1"/>
  <c r="G38" i="8"/>
  <c r="G47" i="8" s="1"/>
</calcChain>
</file>

<file path=xl/sharedStrings.xml><?xml version="1.0" encoding="utf-8"?>
<sst xmlns="http://schemas.openxmlformats.org/spreadsheetml/2006/main" count="697" uniqueCount="104">
  <si>
    <t>Probenname</t>
  </si>
  <si>
    <t>24Mg-3V</t>
  </si>
  <si>
    <t>28Si-3V</t>
  </si>
  <si>
    <t>31P-0V</t>
  </si>
  <si>
    <t>31P-3V</t>
  </si>
  <si>
    <t>55Mn-3V</t>
  </si>
  <si>
    <t>56Fe-3V</t>
  </si>
  <si>
    <t>63Cu-3V</t>
  </si>
  <si>
    <t>66Zn-3V</t>
  </si>
  <si>
    <t>74Ge-3V</t>
  </si>
  <si>
    <t>74Ge</t>
  </si>
  <si>
    <t>75As-3V</t>
  </si>
  <si>
    <t>89Y</t>
  </si>
  <si>
    <t>111Cd-3V</t>
  </si>
  <si>
    <t>139La</t>
  </si>
  <si>
    <t>140Ce</t>
  </si>
  <si>
    <t>146Nd</t>
  </si>
  <si>
    <t>208Pb</t>
  </si>
  <si>
    <t>ppb</t>
  </si>
  <si>
    <t xml:space="preserve">MW(125%.1) F.P   </t>
  </si>
  <si>
    <t xml:space="preserve">MW(125%.2) F.P   </t>
  </si>
  <si>
    <t xml:space="preserve">MW(125%.3) F.P   </t>
  </si>
  <si>
    <t xml:space="preserve">MW(125%.4) F.P   </t>
  </si>
  <si>
    <t xml:space="preserve">MW(100%.1) F.P   </t>
  </si>
  <si>
    <t xml:space="preserve">MW(100%.2) F.P   </t>
  </si>
  <si>
    <t xml:space="preserve">MW(100%.3) F.P   </t>
  </si>
  <si>
    <t xml:space="preserve">MW(100%.4) F.P   </t>
  </si>
  <si>
    <t xml:space="preserve">MW(50%.1) F.P   </t>
  </si>
  <si>
    <t xml:space="preserve">MW(50%.2) F.P   </t>
  </si>
  <si>
    <t xml:space="preserve">MW(50%.3) F.P   </t>
  </si>
  <si>
    <t xml:space="preserve">MW(50%.4) F.P   </t>
  </si>
  <si>
    <t xml:space="preserve">MW(25%.1) F.P   </t>
  </si>
  <si>
    <t xml:space="preserve">MW(25%.2) F.P   </t>
  </si>
  <si>
    <t xml:space="preserve">MW(25%.3) F.P   </t>
  </si>
  <si>
    <t xml:space="preserve">MW(25%.4) F.P   </t>
  </si>
  <si>
    <t xml:space="preserve">MW(RZ.1) F.P   </t>
  </si>
  <si>
    <t xml:space="preserve">MW(RZ.2) F.P   </t>
  </si>
  <si>
    <t xml:space="preserve">MW(RZ.3) F.P   </t>
  </si>
  <si>
    <t xml:space="preserve">MW(RZ.4) F.P   </t>
  </si>
  <si>
    <t xml:space="preserve">Water Blank   </t>
  </si>
  <si>
    <t>Mg</t>
  </si>
  <si>
    <t>Si</t>
  </si>
  <si>
    <t>P</t>
  </si>
  <si>
    <t>Mn</t>
  </si>
  <si>
    <t>Fe</t>
  </si>
  <si>
    <t>Cu</t>
  </si>
  <si>
    <t>Zn</t>
  </si>
  <si>
    <t>Ge</t>
  </si>
  <si>
    <t>As</t>
  </si>
  <si>
    <t>Y</t>
  </si>
  <si>
    <t>Cd</t>
  </si>
  <si>
    <t>La</t>
  </si>
  <si>
    <t>Ce</t>
  </si>
  <si>
    <t>Nd</t>
  </si>
  <si>
    <t>Pb</t>
  </si>
  <si>
    <t>Average</t>
  </si>
  <si>
    <t>STDEV</t>
  </si>
  <si>
    <t>STDEV ERR.</t>
  </si>
  <si>
    <t>MW(125%)FP</t>
  </si>
  <si>
    <t>MW(100% )FP</t>
  </si>
  <si>
    <t>MW(50%.)FP</t>
  </si>
  <si>
    <t>MW(25%.)FP</t>
  </si>
  <si>
    <t>MW(RZ.)F P</t>
  </si>
  <si>
    <t xml:space="preserve">MW(Control.1) F.P   </t>
  </si>
  <si>
    <t xml:space="preserve">MW(Control.2) F.P   </t>
  </si>
  <si>
    <t xml:space="preserve">MW(Control.3) F.P   </t>
  </si>
  <si>
    <t xml:space="preserve">MW(Control.4) F.P   </t>
  </si>
  <si>
    <t>P-AV</t>
  </si>
  <si>
    <t>Ge-AV</t>
  </si>
  <si>
    <t xml:space="preserve">MW(Control) F.P   </t>
  </si>
  <si>
    <t>ARE+RZ(125%)FP</t>
  </si>
  <si>
    <t>ARE+RZ(100% )FP</t>
  </si>
  <si>
    <t>ARE+RZ(50%.)FP</t>
  </si>
  <si>
    <t>ARE+RZ(25%.)FP</t>
  </si>
  <si>
    <t>ARE+RZ(RZ.)F P</t>
  </si>
  <si>
    <t xml:space="preserve">ARE+RZ(Control) F.P   </t>
  </si>
  <si>
    <t>soil sample replicate</t>
  </si>
  <si>
    <t>4,9  ±  3,6</t>
  </si>
  <si>
    <t>7,1  ±  0,3</t>
  </si>
  <si>
    <t>2,9  ±  0,7</t>
  </si>
  <si>
    <t>5,8  ±  1,6</t>
  </si>
  <si>
    <t>8,3  ±  5,7</t>
  </si>
  <si>
    <t>7  ±  8,5</t>
  </si>
  <si>
    <t>4,2  ±  3,1</t>
  </si>
  <si>
    <t>6,8  ±  1</t>
  </si>
  <si>
    <t>2,6  ±  0,6</t>
  </si>
  <si>
    <t>4,9  ±  1,5</t>
  </si>
  <si>
    <t>9,5  ±  9,3</t>
  </si>
  <si>
    <t>6,8  ±  8,5</t>
  </si>
  <si>
    <t>2,9  ±  2,2</t>
  </si>
  <si>
    <t>4,2  ±  0,3</t>
  </si>
  <si>
    <t>1,7  ±  0,4</t>
  </si>
  <si>
    <t>3,4  ±  1</t>
  </si>
  <si>
    <t>5,9  ±  5</t>
  </si>
  <si>
    <t>4,1  ±  4,8</t>
  </si>
  <si>
    <t>Biomass</t>
  </si>
  <si>
    <t>F(125%)S</t>
  </si>
  <si>
    <t>F(100% )S</t>
  </si>
  <si>
    <t>F(50%.)S</t>
  </si>
  <si>
    <t>F(25%.)S</t>
  </si>
  <si>
    <t>F(RZ.)S</t>
  </si>
  <si>
    <t xml:space="preserve">F(Control)S   </t>
  </si>
  <si>
    <t>Standard deviation</t>
  </si>
  <si>
    <t>Standard deviation 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</si>
</sst>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4" fillId="4" borderId="0" xfId="0" applyFont="1" applyFill="1"/>
    <xf numFmtId="0" fontId="5" fillId="2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Fagopyrum</a:t>
            </a:r>
            <a:r>
              <a:rPr lang="en-US" sz="2000" baseline="0"/>
              <a:t> E.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Biomass!$B$70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Biomass!$B$80:$B$85</c:f>
                <c:numCache>
                  <c:formatCode>General</c:formatCode>
                  <c:ptCount val="6"/>
                  <c:pt idx="0">
                    <c:v>0.20404247923737165</c:v>
                  </c:pt>
                  <c:pt idx="1">
                    <c:v>0.1091634859587521</c:v>
                  </c:pt>
                  <c:pt idx="2">
                    <c:v>8.0622577482985402E-2</c:v>
                  </c:pt>
                  <c:pt idx="3">
                    <c:v>0.10103629710818442</c:v>
                  </c:pt>
                  <c:pt idx="4">
                    <c:v>7.1341315752748102E-2</c:v>
                  </c:pt>
                  <c:pt idx="5">
                    <c:v>0.11597413504743204</c:v>
                  </c:pt>
                </c:numCache>
              </c:numRef>
            </c:plus>
            <c:minus>
              <c:numRef>
                <c:f>Biomass!$B$80:$B$85</c:f>
                <c:numCache>
                  <c:formatCode>General</c:formatCode>
                  <c:ptCount val="6"/>
                  <c:pt idx="0">
                    <c:v>0.20404247923737165</c:v>
                  </c:pt>
                  <c:pt idx="1">
                    <c:v>0.1091634859587521</c:v>
                  </c:pt>
                  <c:pt idx="2">
                    <c:v>8.0622577482985402E-2</c:v>
                  </c:pt>
                  <c:pt idx="3">
                    <c:v>0.10103629710818442</c:v>
                  </c:pt>
                  <c:pt idx="4">
                    <c:v>7.1341315752748102E-2</c:v>
                  </c:pt>
                  <c:pt idx="5">
                    <c:v>0.11597413504743204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Biomass!$A$71:$A$76</c:f>
              <c:strCache>
                <c:ptCount val="6"/>
                <c:pt idx="0">
                  <c:v>F(125%)S</c:v>
                </c:pt>
                <c:pt idx="1">
                  <c:v>F(100% )S</c:v>
                </c:pt>
                <c:pt idx="2">
                  <c:v>F(50%.)S</c:v>
                </c:pt>
                <c:pt idx="3">
                  <c:v>F(25%.)S</c:v>
                </c:pt>
                <c:pt idx="4">
                  <c:v>F(RZ.)S</c:v>
                </c:pt>
                <c:pt idx="5">
                  <c:v>F(Control)S   </c:v>
                </c:pt>
              </c:strCache>
            </c:strRef>
          </c:cat>
          <c:val>
            <c:numRef>
              <c:f>Biomass!$B$71:$B$76</c:f>
              <c:numCache>
                <c:formatCode>0.0</c:formatCode>
                <c:ptCount val="6"/>
                <c:pt idx="0" formatCode="General">
                  <c:v>9.9</c:v>
                </c:pt>
                <c:pt idx="1">
                  <c:v>9.75</c:v>
                </c:pt>
                <c:pt idx="2">
                  <c:v>10.09</c:v>
                </c:pt>
                <c:pt idx="3" formatCode="General">
                  <c:v>9.8000000000000007</c:v>
                </c:pt>
                <c:pt idx="4">
                  <c:v>9.9499999999999993</c:v>
                </c:pt>
                <c:pt idx="5">
                  <c:v>10.16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D-BC48-983B-BFB052BB5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3604287"/>
        <c:axId val="794167120"/>
      </c:barChart>
      <c:catAx>
        <c:axId val="98360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Treatment</a:t>
                </a:r>
                <a:r>
                  <a:rPr lang="en-GB" sz="1400" baseline="0"/>
                  <a:t> in ARE and RZ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0.35404746281714783"/>
              <c:y val="0.89773148148148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94167120"/>
        <c:crosses val="autoZero"/>
        <c:auto val="1"/>
        <c:lblAlgn val="ctr"/>
        <c:lblOffset val="100"/>
        <c:noMultiLvlLbl val="0"/>
      </c:catAx>
      <c:valAx>
        <c:axId val="794167120"/>
        <c:scaling>
          <c:orientation val="minMax"/>
          <c:max val="10.5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mass(g)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83604287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61</xdr:row>
      <xdr:rowOff>31750</xdr:rowOff>
    </xdr:from>
    <xdr:to>
      <xdr:col>9</xdr:col>
      <xdr:colOff>76200</xdr:colOff>
      <xdr:row>75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1D4E54-8597-0A59-BDF1-205202F10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E4AE1-AB7A-D342-BEB8-0C6AED21AAF5}">
  <dimension ref="A1:S27"/>
  <sheetViews>
    <sheetView workbookViewId="0">
      <selection activeCell="B40" sqref="B40"/>
    </sheetView>
  </sheetViews>
  <sheetFormatPr baseColWidth="10" defaultRowHeight="15" x14ac:dyDescent="0.2"/>
  <cols>
    <col min="1" max="1" width="16.83203125" customWidth="1"/>
    <col min="255" max="255" width="16.83203125" customWidth="1"/>
    <col min="511" max="511" width="16.83203125" customWidth="1"/>
    <col min="767" max="767" width="16.83203125" customWidth="1"/>
    <col min="1023" max="1023" width="16.83203125" customWidth="1"/>
    <col min="1279" max="1279" width="16.83203125" customWidth="1"/>
    <col min="1535" max="1535" width="16.83203125" customWidth="1"/>
    <col min="1791" max="1791" width="16.83203125" customWidth="1"/>
    <col min="2047" max="2047" width="16.83203125" customWidth="1"/>
    <col min="2303" max="2303" width="16.83203125" customWidth="1"/>
    <col min="2559" max="2559" width="16.83203125" customWidth="1"/>
    <col min="2815" max="2815" width="16.83203125" customWidth="1"/>
    <col min="3071" max="3071" width="16.83203125" customWidth="1"/>
    <col min="3327" max="3327" width="16.83203125" customWidth="1"/>
    <col min="3583" max="3583" width="16.83203125" customWidth="1"/>
    <col min="3839" max="3839" width="16.83203125" customWidth="1"/>
    <col min="4095" max="4095" width="16.83203125" customWidth="1"/>
    <col min="4351" max="4351" width="16.83203125" customWidth="1"/>
    <col min="4607" max="4607" width="16.83203125" customWidth="1"/>
    <col min="4863" max="4863" width="16.83203125" customWidth="1"/>
    <col min="5119" max="5119" width="16.83203125" customWidth="1"/>
    <col min="5375" max="5375" width="16.83203125" customWidth="1"/>
    <col min="5631" max="5631" width="16.83203125" customWidth="1"/>
    <col min="5887" max="5887" width="16.83203125" customWidth="1"/>
    <col min="6143" max="6143" width="16.83203125" customWidth="1"/>
    <col min="6399" max="6399" width="16.83203125" customWidth="1"/>
    <col min="6655" max="6655" width="16.83203125" customWidth="1"/>
    <col min="6911" max="6911" width="16.83203125" customWidth="1"/>
    <col min="7167" max="7167" width="16.83203125" customWidth="1"/>
    <col min="7423" max="7423" width="16.83203125" customWidth="1"/>
    <col min="7679" max="7679" width="16.83203125" customWidth="1"/>
    <col min="7935" max="7935" width="16.83203125" customWidth="1"/>
    <col min="8191" max="8191" width="16.83203125" customWidth="1"/>
    <col min="8447" max="8447" width="16.83203125" customWidth="1"/>
    <col min="8703" max="8703" width="16.83203125" customWidth="1"/>
    <col min="8959" max="8959" width="16.83203125" customWidth="1"/>
    <col min="9215" max="9215" width="16.83203125" customWidth="1"/>
    <col min="9471" max="9471" width="16.83203125" customWidth="1"/>
    <col min="9727" max="9727" width="16.83203125" customWidth="1"/>
    <col min="9983" max="9983" width="16.83203125" customWidth="1"/>
    <col min="10239" max="10239" width="16.83203125" customWidth="1"/>
    <col min="10495" max="10495" width="16.83203125" customWidth="1"/>
    <col min="10751" max="10751" width="16.83203125" customWidth="1"/>
    <col min="11007" max="11007" width="16.83203125" customWidth="1"/>
    <col min="11263" max="11263" width="16.83203125" customWidth="1"/>
    <col min="11519" max="11519" width="16.83203125" customWidth="1"/>
    <col min="11775" max="11775" width="16.83203125" customWidth="1"/>
    <col min="12031" max="12031" width="16.83203125" customWidth="1"/>
    <col min="12287" max="12287" width="16.83203125" customWidth="1"/>
    <col min="12543" max="12543" width="16.83203125" customWidth="1"/>
    <col min="12799" max="12799" width="16.83203125" customWidth="1"/>
    <col min="13055" max="13055" width="16.83203125" customWidth="1"/>
    <col min="13311" max="13311" width="16.83203125" customWidth="1"/>
    <col min="13567" max="13567" width="16.83203125" customWidth="1"/>
    <col min="13823" max="13823" width="16.83203125" customWidth="1"/>
    <col min="14079" max="14079" width="16.83203125" customWidth="1"/>
    <col min="14335" max="14335" width="16.83203125" customWidth="1"/>
    <col min="14591" max="14591" width="16.83203125" customWidth="1"/>
    <col min="14847" max="14847" width="16.83203125" customWidth="1"/>
    <col min="15103" max="15103" width="16.83203125" customWidth="1"/>
    <col min="15359" max="15359" width="16.83203125" customWidth="1"/>
    <col min="15615" max="15615" width="16.83203125" customWidth="1"/>
    <col min="15871" max="15871" width="16.83203125" customWidth="1"/>
    <col min="16127" max="16127" width="16.8320312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</row>
    <row r="2" spans="1:19" x14ac:dyDescent="0.2">
      <c r="A2" s="3"/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18</v>
      </c>
      <c r="S2" s="2"/>
    </row>
    <row r="3" spans="1:19" x14ac:dyDescent="0.2">
      <c r="A3" s="4" t="s">
        <v>19</v>
      </c>
      <c r="B3">
        <v>82910</v>
      </c>
      <c r="C3">
        <v>6052</v>
      </c>
      <c r="D3">
        <v>18090</v>
      </c>
      <c r="E3">
        <v>24520</v>
      </c>
      <c r="F3">
        <v>500.5</v>
      </c>
      <c r="G3">
        <v>1480</v>
      </c>
      <c r="H3">
        <v>887.4</v>
      </c>
      <c r="I3">
        <v>798.1</v>
      </c>
      <c r="J3">
        <v>9.2999999999999999E-2</v>
      </c>
      <c r="K3">
        <v>0.05</v>
      </c>
      <c r="L3">
        <v>576.79999999999995</v>
      </c>
      <c r="M3">
        <v>6.1260000000000003</v>
      </c>
      <c r="N3">
        <v>11.66</v>
      </c>
      <c r="O3">
        <v>7.444</v>
      </c>
      <c r="P3">
        <v>6.3150000000000004</v>
      </c>
      <c r="Q3">
        <v>4.2089999999999996</v>
      </c>
      <c r="R3">
        <v>12.22</v>
      </c>
    </row>
    <row r="4" spans="1:19" x14ac:dyDescent="0.2">
      <c r="A4" s="4" t="s">
        <v>20</v>
      </c>
      <c r="B4">
        <v>42470</v>
      </c>
      <c r="C4">
        <v>15830</v>
      </c>
      <c r="D4">
        <v>13930</v>
      </c>
      <c r="E4">
        <v>19460</v>
      </c>
      <c r="F4">
        <v>426</v>
      </c>
      <c r="G4">
        <v>1249</v>
      </c>
      <c r="H4">
        <v>512.5</v>
      </c>
      <c r="I4">
        <v>580.20000000000005</v>
      </c>
      <c r="J4">
        <v>0.123</v>
      </c>
      <c r="K4">
        <v>8.8999999999999996E-2</v>
      </c>
      <c r="L4">
        <v>62.1</v>
      </c>
      <c r="M4">
        <v>5.9889999999999999</v>
      </c>
      <c r="N4">
        <v>12.58</v>
      </c>
      <c r="O4">
        <v>6.2169999999999996</v>
      </c>
      <c r="P4">
        <v>5.4939999999999998</v>
      </c>
      <c r="Q4">
        <v>3.6520000000000001</v>
      </c>
      <c r="R4">
        <v>15.73</v>
      </c>
    </row>
    <row r="5" spans="1:19" x14ac:dyDescent="0.2">
      <c r="A5" s="4" t="s">
        <v>21</v>
      </c>
      <c r="B5">
        <v>103900</v>
      </c>
      <c r="C5">
        <v>6275</v>
      </c>
      <c r="D5">
        <v>8670</v>
      </c>
      <c r="E5">
        <v>11580</v>
      </c>
      <c r="F5">
        <v>1346</v>
      </c>
      <c r="G5">
        <v>2771</v>
      </c>
      <c r="H5">
        <v>1201</v>
      </c>
      <c r="I5">
        <v>921.2</v>
      </c>
      <c r="J5">
        <v>0.26800000000000002</v>
      </c>
      <c r="K5">
        <v>0.104</v>
      </c>
      <c r="L5">
        <v>298</v>
      </c>
      <c r="M5">
        <v>19.03</v>
      </c>
      <c r="N5">
        <v>13.28</v>
      </c>
      <c r="O5">
        <v>20.89</v>
      </c>
      <c r="P5">
        <v>18.27</v>
      </c>
      <c r="Q5">
        <v>12.49</v>
      </c>
      <c r="R5">
        <v>29.63</v>
      </c>
    </row>
    <row r="6" spans="1:19" x14ac:dyDescent="0.2">
      <c r="A6" s="4" t="s">
        <v>22</v>
      </c>
      <c r="B6">
        <v>71270</v>
      </c>
      <c r="C6">
        <v>13500</v>
      </c>
      <c r="D6">
        <v>21580</v>
      </c>
      <c r="E6">
        <v>29570</v>
      </c>
      <c r="F6">
        <v>373.3</v>
      </c>
      <c r="G6">
        <v>3593</v>
      </c>
      <c r="H6">
        <v>798.9</v>
      </c>
      <c r="I6">
        <v>706.6</v>
      </c>
      <c r="J6">
        <v>0.15</v>
      </c>
      <c r="K6">
        <v>0.182</v>
      </c>
      <c r="L6">
        <v>495.2</v>
      </c>
      <c r="M6">
        <v>5.3840000000000003</v>
      </c>
      <c r="N6">
        <v>8.718</v>
      </c>
      <c r="O6">
        <v>6.125</v>
      </c>
      <c r="P6">
        <v>5.7679999999999998</v>
      </c>
      <c r="Q6">
        <v>3.68</v>
      </c>
      <c r="R6">
        <v>12.18</v>
      </c>
    </row>
    <row r="7" spans="1:19" x14ac:dyDescent="0.2">
      <c r="A7" s="4" t="s">
        <v>23</v>
      </c>
      <c r="B7">
        <v>81210</v>
      </c>
      <c r="C7">
        <v>5799</v>
      </c>
      <c r="D7">
        <v>8657</v>
      </c>
      <c r="E7">
        <v>11820</v>
      </c>
      <c r="F7">
        <v>716</v>
      </c>
      <c r="G7">
        <v>3689</v>
      </c>
      <c r="H7">
        <v>414.4</v>
      </c>
      <c r="I7">
        <v>454.4</v>
      </c>
      <c r="J7">
        <v>0.188</v>
      </c>
      <c r="K7">
        <v>0.106</v>
      </c>
      <c r="L7">
        <v>539.9</v>
      </c>
      <c r="M7">
        <v>11.78</v>
      </c>
      <c r="N7">
        <v>12.17</v>
      </c>
      <c r="O7">
        <v>15.48</v>
      </c>
      <c r="P7">
        <v>13.82</v>
      </c>
      <c r="Q7">
        <v>8.5359999999999996</v>
      </c>
      <c r="R7">
        <v>18.579999999999998</v>
      </c>
    </row>
    <row r="8" spans="1:19" x14ac:dyDescent="0.2">
      <c r="A8" s="4" t="s">
        <v>24</v>
      </c>
      <c r="B8">
        <v>54580</v>
      </c>
      <c r="C8">
        <v>48980</v>
      </c>
      <c r="D8">
        <v>24110</v>
      </c>
      <c r="E8">
        <v>34200</v>
      </c>
      <c r="F8">
        <v>689.4</v>
      </c>
      <c r="G8">
        <v>3546</v>
      </c>
      <c r="H8">
        <v>796.4</v>
      </c>
      <c r="I8">
        <v>851.2</v>
      </c>
      <c r="J8">
        <v>0.42099999999999999</v>
      </c>
      <c r="K8">
        <v>0.23499999999999999</v>
      </c>
      <c r="L8">
        <v>148.69999999999999</v>
      </c>
      <c r="M8">
        <v>17.489999999999998</v>
      </c>
      <c r="N8">
        <v>9.6129999999999995</v>
      </c>
      <c r="O8">
        <v>15</v>
      </c>
      <c r="P8">
        <v>18.66</v>
      </c>
      <c r="Q8">
        <v>10.34</v>
      </c>
      <c r="R8">
        <v>14.62</v>
      </c>
    </row>
    <row r="9" spans="1:19" x14ac:dyDescent="0.2">
      <c r="A9" s="4" t="s">
        <v>25</v>
      </c>
      <c r="B9">
        <v>85670</v>
      </c>
      <c r="C9">
        <v>6338</v>
      </c>
      <c r="D9">
        <v>7679</v>
      </c>
      <c r="E9">
        <v>10270</v>
      </c>
      <c r="F9">
        <v>763.6</v>
      </c>
      <c r="G9">
        <v>2684</v>
      </c>
      <c r="H9">
        <v>632.29999999999995</v>
      </c>
      <c r="I9">
        <v>668.1</v>
      </c>
      <c r="J9">
        <v>0.192</v>
      </c>
      <c r="K9">
        <v>0.124</v>
      </c>
      <c r="L9">
        <v>316.60000000000002</v>
      </c>
      <c r="M9">
        <v>12.77</v>
      </c>
      <c r="N9">
        <v>8.6829999999999998</v>
      </c>
      <c r="O9">
        <v>15.12</v>
      </c>
      <c r="P9">
        <v>13.54</v>
      </c>
      <c r="Q9">
        <v>8.6300000000000008</v>
      </c>
      <c r="R9">
        <v>15.28</v>
      </c>
    </row>
    <row r="10" spans="1:19" x14ac:dyDescent="0.2">
      <c r="A10" s="4" t="s">
        <v>26</v>
      </c>
      <c r="B10">
        <v>80050</v>
      </c>
      <c r="C10">
        <v>6657</v>
      </c>
      <c r="D10">
        <v>15270</v>
      </c>
      <c r="E10">
        <v>21420</v>
      </c>
      <c r="F10">
        <v>803.3</v>
      </c>
      <c r="G10">
        <v>3199</v>
      </c>
      <c r="H10">
        <v>847.3</v>
      </c>
      <c r="I10">
        <v>795.8</v>
      </c>
      <c r="J10">
        <v>0.191</v>
      </c>
      <c r="K10">
        <v>0.14899999999999999</v>
      </c>
      <c r="L10">
        <v>798.3</v>
      </c>
      <c r="M10">
        <v>11.06</v>
      </c>
      <c r="N10">
        <v>10.02</v>
      </c>
      <c r="O10">
        <v>14.35</v>
      </c>
      <c r="P10">
        <v>12.62</v>
      </c>
      <c r="Q10">
        <v>8.1859999999999999</v>
      </c>
      <c r="R10">
        <v>14.91</v>
      </c>
    </row>
    <row r="11" spans="1:19" x14ac:dyDescent="0.2">
      <c r="A11" s="4" t="s">
        <v>27</v>
      </c>
      <c r="B11">
        <v>48390</v>
      </c>
      <c r="C11">
        <v>6157</v>
      </c>
      <c r="D11">
        <v>19610</v>
      </c>
      <c r="E11">
        <v>27710</v>
      </c>
      <c r="F11">
        <v>495.4</v>
      </c>
      <c r="G11">
        <v>3173</v>
      </c>
      <c r="H11">
        <v>817.5</v>
      </c>
      <c r="I11">
        <v>649.29999999999995</v>
      </c>
      <c r="J11">
        <v>7.2999999999999995E-2</v>
      </c>
      <c r="K11">
        <v>3.6999999999999998E-2</v>
      </c>
      <c r="L11">
        <v>308.2</v>
      </c>
      <c r="M11">
        <v>4.508</v>
      </c>
      <c r="N11">
        <v>12.13</v>
      </c>
      <c r="O11">
        <v>5.6719999999999997</v>
      </c>
      <c r="P11">
        <v>5.085</v>
      </c>
      <c r="Q11">
        <v>3.1789999999999998</v>
      </c>
      <c r="R11">
        <v>12.43</v>
      </c>
    </row>
    <row r="12" spans="1:19" x14ac:dyDescent="0.2">
      <c r="A12" s="4" t="s">
        <v>28</v>
      </c>
      <c r="B12">
        <v>49640</v>
      </c>
      <c r="C12">
        <v>6241</v>
      </c>
      <c r="D12">
        <v>20080</v>
      </c>
      <c r="E12">
        <v>27890</v>
      </c>
      <c r="F12">
        <v>607</v>
      </c>
      <c r="G12">
        <v>1234</v>
      </c>
      <c r="H12">
        <v>722.6</v>
      </c>
      <c r="I12">
        <v>676.2</v>
      </c>
      <c r="J12">
        <v>0.111</v>
      </c>
      <c r="K12">
        <v>7.8E-2</v>
      </c>
      <c r="L12">
        <v>164.7</v>
      </c>
      <c r="M12">
        <v>6.85</v>
      </c>
      <c r="N12">
        <v>11.09</v>
      </c>
      <c r="O12">
        <v>8.0570000000000004</v>
      </c>
      <c r="P12">
        <v>7.2750000000000004</v>
      </c>
      <c r="Q12">
        <v>4.7969999999999997</v>
      </c>
      <c r="R12">
        <v>10.41</v>
      </c>
    </row>
    <row r="13" spans="1:19" x14ac:dyDescent="0.2">
      <c r="A13" s="4" t="s">
        <v>29</v>
      </c>
      <c r="B13">
        <v>57900</v>
      </c>
      <c r="C13">
        <v>5895</v>
      </c>
      <c r="D13">
        <v>25250</v>
      </c>
      <c r="E13">
        <v>34540</v>
      </c>
      <c r="F13">
        <v>365.6</v>
      </c>
      <c r="G13">
        <v>2427</v>
      </c>
      <c r="H13">
        <v>847.6</v>
      </c>
      <c r="I13">
        <v>602.9</v>
      </c>
      <c r="J13">
        <v>0.11</v>
      </c>
      <c r="K13">
        <v>6.5000000000000002E-2</v>
      </c>
      <c r="L13">
        <v>249.6</v>
      </c>
      <c r="M13">
        <v>5.032</v>
      </c>
      <c r="N13">
        <v>15.84</v>
      </c>
      <c r="O13">
        <v>5.7149999999999999</v>
      </c>
      <c r="P13">
        <v>5.5209999999999999</v>
      </c>
      <c r="Q13">
        <v>3.6030000000000002</v>
      </c>
      <c r="R13">
        <v>12.52</v>
      </c>
    </row>
    <row r="14" spans="1:19" x14ac:dyDescent="0.2">
      <c r="A14" s="4" t="s">
        <v>30</v>
      </c>
      <c r="B14">
        <v>41740</v>
      </c>
      <c r="C14">
        <v>5106</v>
      </c>
      <c r="D14">
        <v>25300</v>
      </c>
      <c r="E14">
        <v>34600</v>
      </c>
      <c r="F14">
        <v>346.9</v>
      </c>
      <c r="G14">
        <v>3833</v>
      </c>
      <c r="H14">
        <v>823.4</v>
      </c>
      <c r="I14">
        <v>625.29999999999995</v>
      </c>
      <c r="J14">
        <v>0.14000000000000001</v>
      </c>
      <c r="K14">
        <v>6.7000000000000004E-2</v>
      </c>
      <c r="L14">
        <v>150.5</v>
      </c>
      <c r="M14">
        <v>3.2629999999999999</v>
      </c>
      <c r="N14">
        <v>8.6069999999999993</v>
      </c>
      <c r="O14">
        <v>4.3529999999999998</v>
      </c>
      <c r="P14">
        <v>4.0330000000000004</v>
      </c>
      <c r="Q14">
        <v>2.569</v>
      </c>
      <c r="R14">
        <v>10.4</v>
      </c>
    </row>
    <row r="15" spans="1:19" x14ac:dyDescent="0.2">
      <c r="A15" s="4" t="s">
        <v>31</v>
      </c>
      <c r="B15">
        <v>75500</v>
      </c>
      <c r="C15">
        <v>6452</v>
      </c>
      <c r="D15">
        <v>23520</v>
      </c>
      <c r="E15">
        <v>31830</v>
      </c>
      <c r="F15">
        <v>807.1</v>
      </c>
      <c r="G15">
        <v>1881</v>
      </c>
      <c r="H15">
        <v>431.8</v>
      </c>
      <c r="I15">
        <v>609</v>
      </c>
      <c r="J15">
        <v>0.20100000000000001</v>
      </c>
      <c r="K15">
        <v>8.5999999999999993E-2</v>
      </c>
      <c r="L15">
        <v>510.5</v>
      </c>
      <c r="M15">
        <v>14.88</v>
      </c>
      <c r="N15">
        <v>10.86</v>
      </c>
      <c r="O15">
        <v>17.23</v>
      </c>
      <c r="P15">
        <v>15.33</v>
      </c>
      <c r="Q15">
        <v>10.220000000000001</v>
      </c>
      <c r="R15">
        <v>15.89</v>
      </c>
    </row>
    <row r="16" spans="1:19" x14ac:dyDescent="0.2">
      <c r="A16" s="4" t="s">
        <v>32</v>
      </c>
      <c r="B16">
        <v>48940</v>
      </c>
      <c r="C16">
        <v>8980</v>
      </c>
      <c r="D16">
        <v>9302</v>
      </c>
      <c r="E16">
        <v>12530</v>
      </c>
      <c r="F16">
        <v>405.5</v>
      </c>
      <c r="G16">
        <v>2123</v>
      </c>
      <c r="H16">
        <v>2009</v>
      </c>
      <c r="I16">
        <v>1105</v>
      </c>
      <c r="J16">
        <v>0.13</v>
      </c>
      <c r="K16">
        <v>8.6999999999999994E-2</v>
      </c>
      <c r="L16">
        <v>301.60000000000002</v>
      </c>
      <c r="M16">
        <v>6.3</v>
      </c>
      <c r="N16">
        <v>4.4720000000000004</v>
      </c>
      <c r="O16">
        <v>8.2159999999999993</v>
      </c>
      <c r="P16">
        <v>6.7229999999999999</v>
      </c>
      <c r="Q16">
        <v>4.4109999999999996</v>
      </c>
      <c r="R16">
        <v>16.329999999999998</v>
      </c>
    </row>
    <row r="17" spans="1:18" x14ac:dyDescent="0.2">
      <c r="A17" s="4" t="s">
        <v>33</v>
      </c>
      <c r="B17">
        <v>84760</v>
      </c>
      <c r="C17">
        <v>6332</v>
      </c>
      <c r="D17">
        <v>22080</v>
      </c>
      <c r="E17">
        <v>30170</v>
      </c>
      <c r="F17">
        <v>577.4</v>
      </c>
      <c r="G17">
        <v>1681</v>
      </c>
      <c r="H17">
        <v>545.6</v>
      </c>
      <c r="I17">
        <v>718.9</v>
      </c>
      <c r="J17">
        <v>0.126</v>
      </c>
      <c r="K17">
        <v>6.2E-2</v>
      </c>
      <c r="L17">
        <v>518.4</v>
      </c>
      <c r="M17">
        <v>8.76</v>
      </c>
      <c r="N17">
        <v>12.09</v>
      </c>
      <c r="O17">
        <v>11.54</v>
      </c>
      <c r="P17">
        <v>9.6159999999999997</v>
      </c>
      <c r="Q17">
        <v>6.5380000000000003</v>
      </c>
      <c r="R17">
        <v>11.31</v>
      </c>
    </row>
    <row r="18" spans="1:18" x14ac:dyDescent="0.2">
      <c r="A18" s="4" t="s">
        <v>34</v>
      </c>
      <c r="B18">
        <v>94360</v>
      </c>
      <c r="C18">
        <v>6051</v>
      </c>
      <c r="D18">
        <v>11860</v>
      </c>
      <c r="E18">
        <v>15930</v>
      </c>
      <c r="F18">
        <v>593.5</v>
      </c>
      <c r="G18">
        <v>2814</v>
      </c>
      <c r="H18">
        <v>819.6</v>
      </c>
      <c r="I18">
        <v>639.9</v>
      </c>
      <c r="J18">
        <v>0.185</v>
      </c>
      <c r="K18">
        <v>3.7999999999999999E-2</v>
      </c>
      <c r="L18">
        <v>455.4</v>
      </c>
      <c r="M18">
        <v>9.8580000000000005</v>
      </c>
      <c r="N18">
        <v>10.27</v>
      </c>
      <c r="O18">
        <v>12.26</v>
      </c>
      <c r="P18">
        <v>10.45</v>
      </c>
      <c r="Q18">
        <v>6.944</v>
      </c>
      <c r="R18">
        <v>13.31</v>
      </c>
    </row>
    <row r="19" spans="1:18" x14ac:dyDescent="0.2">
      <c r="A19" s="4" t="s">
        <v>35</v>
      </c>
      <c r="B19">
        <v>50320</v>
      </c>
      <c r="C19">
        <v>7097</v>
      </c>
      <c r="D19">
        <v>24460</v>
      </c>
      <c r="E19">
        <v>33010</v>
      </c>
      <c r="F19">
        <v>568.79999999999995</v>
      </c>
      <c r="G19">
        <v>1208</v>
      </c>
      <c r="H19">
        <v>581.1</v>
      </c>
      <c r="I19">
        <v>631</v>
      </c>
      <c r="J19">
        <v>0.158</v>
      </c>
      <c r="K19">
        <v>6.4000000000000001E-2</v>
      </c>
      <c r="L19">
        <v>301.5</v>
      </c>
      <c r="M19">
        <v>11.09</v>
      </c>
      <c r="N19">
        <v>8.6219999999999999</v>
      </c>
      <c r="O19">
        <v>11.89</v>
      </c>
      <c r="P19">
        <v>11.08</v>
      </c>
      <c r="Q19">
        <v>7.5469999999999997</v>
      </c>
      <c r="R19">
        <v>13.08</v>
      </c>
    </row>
    <row r="20" spans="1:18" x14ac:dyDescent="0.2">
      <c r="A20" s="4" t="s">
        <v>36</v>
      </c>
      <c r="B20">
        <v>73440</v>
      </c>
      <c r="C20">
        <v>95070</v>
      </c>
      <c r="D20">
        <v>13520</v>
      </c>
      <c r="E20">
        <v>17970</v>
      </c>
      <c r="F20">
        <v>1290</v>
      </c>
      <c r="G20">
        <v>28460</v>
      </c>
      <c r="H20">
        <v>817.9</v>
      </c>
      <c r="I20">
        <v>754.4</v>
      </c>
      <c r="J20">
        <v>1.3939999999999999</v>
      </c>
      <c r="K20">
        <v>0.91100000000000003</v>
      </c>
      <c r="L20">
        <v>2144</v>
      </c>
      <c r="M20">
        <v>29.73</v>
      </c>
      <c r="N20">
        <v>8.8640000000000008</v>
      </c>
      <c r="O20">
        <v>35.21</v>
      </c>
      <c r="P20">
        <v>49.38</v>
      </c>
      <c r="Q20">
        <v>28.11</v>
      </c>
      <c r="R20">
        <v>178.8</v>
      </c>
    </row>
    <row r="21" spans="1:18" x14ac:dyDescent="0.2">
      <c r="A21" s="4" t="s">
        <v>37</v>
      </c>
      <c r="B21">
        <v>68440</v>
      </c>
      <c r="C21">
        <v>7771</v>
      </c>
      <c r="D21">
        <v>15340</v>
      </c>
      <c r="E21">
        <v>20670</v>
      </c>
      <c r="F21">
        <v>464.8</v>
      </c>
      <c r="G21">
        <v>1197</v>
      </c>
      <c r="H21">
        <v>1043</v>
      </c>
      <c r="I21">
        <v>704.9</v>
      </c>
      <c r="J21">
        <v>0.315</v>
      </c>
      <c r="K21">
        <v>0.17599999999999999</v>
      </c>
      <c r="L21">
        <v>450.3</v>
      </c>
      <c r="M21">
        <v>10.84</v>
      </c>
      <c r="N21">
        <v>11.67</v>
      </c>
      <c r="O21">
        <v>11.86</v>
      </c>
      <c r="P21">
        <v>10.6</v>
      </c>
      <c r="Q21">
        <v>7.1440000000000001</v>
      </c>
      <c r="R21">
        <v>14.09</v>
      </c>
    </row>
    <row r="22" spans="1:18" x14ac:dyDescent="0.2">
      <c r="A22" s="4" t="s">
        <v>38</v>
      </c>
      <c r="B22">
        <v>65630</v>
      </c>
      <c r="C22">
        <v>8625</v>
      </c>
      <c r="D22">
        <v>20430</v>
      </c>
      <c r="E22">
        <v>27190</v>
      </c>
      <c r="F22">
        <v>556.70000000000005</v>
      </c>
      <c r="G22">
        <v>2411</v>
      </c>
      <c r="H22">
        <v>842.5</v>
      </c>
      <c r="I22">
        <v>651.6</v>
      </c>
      <c r="J22">
        <v>0.13800000000000001</v>
      </c>
      <c r="K22">
        <v>0.14899999999999999</v>
      </c>
      <c r="L22">
        <v>155.80000000000001</v>
      </c>
      <c r="M22">
        <v>7.8730000000000002</v>
      </c>
      <c r="N22">
        <v>7.7229999999999999</v>
      </c>
      <c r="O22">
        <v>9.2810000000000006</v>
      </c>
      <c r="P22">
        <v>8.0120000000000005</v>
      </c>
      <c r="Q22">
        <v>5.4690000000000003</v>
      </c>
      <c r="R22">
        <v>13.28</v>
      </c>
    </row>
    <row r="23" spans="1:18" x14ac:dyDescent="0.2">
      <c r="A23" s="4" t="s">
        <v>63</v>
      </c>
      <c r="B23">
        <v>46880</v>
      </c>
      <c r="C23">
        <v>7146</v>
      </c>
      <c r="D23">
        <v>21130</v>
      </c>
      <c r="E23">
        <v>28930</v>
      </c>
      <c r="F23">
        <v>409.1</v>
      </c>
      <c r="G23">
        <v>1928</v>
      </c>
      <c r="H23">
        <v>468.3</v>
      </c>
      <c r="I23">
        <v>498.9</v>
      </c>
      <c r="J23">
        <v>0.08</v>
      </c>
      <c r="K23">
        <v>7.8E-2</v>
      </c>
      <c r="L23">
        <v>186.2</v>
      </c>
      <c r="M23">
        <v>5.62</v>
      </c>
      <c r="N23">
        <v>8.3089999999999993</v>
      </c>
      <c r="O23">
        <v>6.6929999999999996</v>
      </c>
      <c r="P23">
        <v>6.4859999999999998</v>
      </c>
      <c r="Q23">
        <v>4.0540000000000003</v>
      </c>
      <c r="R23">
        <v>17.03</v>
      </c>
    </row>
    <row r="24" spans="1:18" x14ac:dyDescent="0.2">
      <c r="A24" s="4" t="s">
        <v>64</v>
      </c>
      <c r="B24">
        <v>83700</v>
      </c>
      <c r="C24">
        <v>19540</v>
      </c>
      <c r="D24">
        <v>9285</v>
      </c>
      <c r="E24">
        <v>12410</v>
      </c>
      <c r="F24">
        <v>2919</v>
      </c>
      <c r="G24">
        <v>1744</v>
      </c>
      <c r="H24">
        <v>960</v>
      </c>
      <c r="I24">
        <v>898</v>
      </c>
      <c r="J24">
        <v>0.45100000000000001</v>
      </c>
      <c r="K24">
        <v>0.122</v>
      </c>
      <c r="L24">
        <v>471.4</v>
      </c>
      <c r="M24">
        <v>33.950000000000003</v>
      </c>
      <c r="N24">
        <v>12.45</v>
      </c>
      <c r="O24">
        <v>39.340000000000003</v>
      </c>
      <c r="P24">
        <v>39.340000000000003</v>
      </c>
      <c r="Q24">
        <v>22.63</v>
      </c>
      <c r="R24">
        <v>49.56</v>
      </c>
    </row>
    <row r="25" spans="1:18" x14ac:dyDescent="0.2">
      <c r="A25" s="4" t="s">
        <v>65</v>
      </c>
      <c r="B25">
        <v>50620</v>
      </c>
      <c r="C25">
        <v>5326</v>
      </c>
      <c r="D25">
        <v>19850</v>
      </c>
      <c r="E25">
        <v>27450</v>
      </c>
      <c r="F25">
        <v>306.3</v>
      </c>
      <c r="G25">
        <v>1689</v>
      </c>
      <c r="H25">
        <v>567.70000000000005</v>
      </c>
      <c r="I25">
        <v>559</v>
      </c>
      <c r="J25">
        <v>0.08</v>
      </c>
      <c r="K25">
        <v>0.10199999999999999</v>
      </c>
      <c r="L25">
        <v>152.9</v>
      </c>
      <c r="M25">
        <v>3.01</v>
      </c>
      <c r="N25">
        <v>8.4789999999999992</v>
      </c>
      <c r="O25">
        <v>3.9750000000000001</v>
      </c>
      <c r="P25">
        <v>3.54</v>
      </c>
      <c r="Q25">
        <v>2.347</v>
      </c>
      <c r="R25">
        <v>12.38</v>
      </c>
    </row>
    <row r="26" spans="1:18" x14ac:dyDescent="0.2">
      <c r="A26" s="4" t="s">
        <v>66</v>
      </c>
      <c r="B26">
        <v>52470</v>
      </c>
      <c r="C26">
        <v>7108</v>
      </c>
      <c r="D26">
        <v>18840</v>
      </c>
      <c r="E26">
        <v>25410</v>
      </c>
      <c r="F26">
        <v>460.3</v>
      </c>
      <c r="G26">
        <v>957.1</v>
      </c>
      <c r="H26">
        <v>462.8</v>
      </c>
      <c r="I26">
        <v>506.6</v>
      </c>
      <c r="J26">
        <v>0.108</v>
      </c>
      <c r="K26">
        <v>9.7000000000000003E-2</v>
      </c>
      <c r="L26">
        <v>267.39999999999998</v>
      </c>
      <c r="M26">
        <v>6.3710000000000004</v>
      </c>
      <c r="N26">
        <v>9.8230000000000004</v>
      </c>
      <c r="O26">
        <v>7.0490000000000004</v>
      </c>
      <c r="P26">
        <v>6.5960000000000001</v>
      </c>
      <c r="Q26">
        <v>4.49</v>
      </c>
      <c r="R26">
        <v>10.66</v>
      </c>
    </row>
    <row r="27" spans="1:18" x14ac:dyDescent="0.2">
      <c r="A27" s="1" t="s">
        <v>39</v>
      </c>
      <c r="B27">
        <v>7.7450000000000001</v>
      </c>
      <c r="C27">
        <v>1284</v>
      </c>
      <c r="D27">
        <v>-857</v>
      </c>
      <c r="E27">
        <v>-0.46700000000000003</v>
      </c>
      <c r="F27">
        <v>12.32</v>
      </c>
      <c r="G27">
        <v>704.2</v>
      </c>
      <c r="H27">
        <v>1.407</v>
      </c>
      <c r="I27">
        <v>33.450000000000003</v>
      </c>
      <c r="J27">
        <v>-3.7999999999999999E-2</v>
      </c>
      <c r="K27">
        <v>0.38600000000000001</v>
      </c>
      <c r="L27">
        <v>32.9</v>
      </c>
      <c r="M27">
        <v>-0.182</v>
      </c>
      <c r="N27">
        <v>-0.372</v>
      </c>
      <c r="O27">
        <v>-0.371</v>
      </c>
      <c r="P27">
        <v>-0.188</v>
      </c>
      <c r="Q27">
        <v>-0.27800000000000002</v>
      </c>
      <c r="R27">
        <v>-6.5000000000000002E-2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2AB08-ABDD-0341-A8ED-B8476A19F748}">
  <dimension ref="A1:P83"/>
  <sheetViews>
    <sheetView topLeftCell="A37" workbookViewId="0">
      <selection activeCell="A59" sqref="A59:G65"/>
    </sheetView>
  </sheetViews>
  <sheetFormatPr baseColWidth="10" defaultRowHeight="15" x14ac:dyDescent="0.2"/>
  <cols>
    <col min="1" max="1" width="16.83203125" customWidth="1"/>
    <col min="3" max="3" width="14" customWidth="1"/>
    <col min="4" max="4" width="12.33203125" customWidth="1"/>
    <col min="5" max="5" width="12.6640625" customWidth="1"/>
    <col min="6" max="6" width="11.83203125" customWidth="1"/>
    <col min="251" max="251" width="16.83203125" customWidth="1"/>
    <col min="507" max="507" width="16.83203125" customWidth="1"/>
    <col min="763" max="763" width="16.83203125" customWidth="1"/>
    <col min="1019" max="1019" width="16.83203125" customWidth="1"/>
    <col min="1275" max="1275" width="16.83203125" customWidth="1"/>
    <col min="1531" max="1531" width="16.83203125" customWidth="1"/>
    <col min="1787" max="1787" width="16.83203125" customWidth="1"/>
    <col min="2043" max="2043" width="16.83203125" customWidth="1"/>
    <col min="2299" max="2299" width="16.83203125" customWidth="1"/>
    <col min="2555" max="2555" width="16.83203125" customWidth="1"/>
    <col min="2811" max="2811" width="16.83203125" customWidth="1"/>
    <col min="3067" max="3067" width="16.83203125" customWidth="1"/>
    <col min="3323" max="3323" width="16.83203125" customWidth="1"/>
    <col min="3579" max="3579" width="16.83203125" customWidth="1"/>
    <col min="3835" max="3835" width="16.83203125" customWidth="1"/>
    <col min="4091" max="4091" width="16.83203125" customWidth="1"/>
    <col min="4347" max="4347" width="16.83203125" customWidth="1"/>
    <col min="4603" max="4603" width="16.83203125" customWidth="1"/>
    <col min="4859" max="4859" width="16.83203125" customWidth="1"/>
    <col min="5115" max="5115" width="16.83203125" customWidth="1"/>
    <col min="5371" max="5371" width="16.83203125" customWidth="1"/>
    <col min="5627" max="5627" width="16.83203125" customWidth="1"/>
    <col min="5883" max="5883" width="16.83203125" customWidth="1"/>
    <col min="6139" max="6139" width="16.83203125" customWidth="1"/>
    <col min="6395" max="6395" width="16.83203125" customWidth="1"/>
    <col min="6651" max="6651" width="16.83203125" customWidth="1"/>
    <col min="6907" max="6907" width="16.83203125" customWidth="1"/>
    <col min="7163" max="7163" width="16.83203125" customWidth="1"/>
    <col min="7419" max="7419" width="16.83203125" customWidth="1"/>
    <col min="7675" max="7675" width="16.83203125" customWidth="1"/>
    <col min="7931" max="7931" width="16.83203125" customWidth="1"/>
    <col min="8187" max="8187" width="16.83203125" customWidth="1"/>
    <col min="8443" max="8443" width="16.83203125" customWidth="1"/>
    <col min="8699" max="8699" width="16.83203125" customWidth="1"/>
    <col min="8955" max="8955" width="16.83203125" customWidth="1"/>
    <col min="9211" max="9211" width="16.83203125" customWidth="1"/>
    <col min="9467" max="9467" width="16.83203125" customWidth="1"/>
    <col min="9723" max="9723" width="16.83203125" customWidth="1"/>
    <col min="9979" max="9979" width="16.83203125" customWidth="1"/>
    <col min="10235" max="10235" width="16.83203125" customWidth="1"/>
    <col min="10491" max="10491" width="16.83203125" customWidth="1"/>
    <col min="10747" max="10747" width="16.83203125" customWidth="1"/>
    <col min="11003" max="11003" width="16.83203125" customWidth="1"/>
    <col min="11259" max="11259" width="16.83203125" customWidth="1"/>
    <col min="11515" max="11515" width="16.83203125" customWidth="1"/>
    <col min="11771" max="11771" width="16.83203125" customWidth="1"/>
    <col min="12027" max="12027" width="16.83203125" customWidth="1"/>
    <col min="12283" max="12283" width="16.83203125" customWidth="1"/>
    <col min="12539" max="12539" width="16.83203125" customWidth="1"/>
    <col min="12795" max="12795" width="16.83203125" customWidth="1"/>
    <col min="13051" max="13051" width="16.83203125" customWidth="1"/>
    <col min="13307" max="13307" width="16.83203125" customWidth="1"/>
    <col min="13563" max="13563" width="16.83203125" customWidth="1"/>
    <col min="13819" max="13819" width="16.83203125" customWidth="1"/>
    <col min="14075" max="14075" width="16.83203125" customWidth="1"/>
    <col min="14331" max="14331" width="16.83203125" customWidth="1"/>
    <col min="14587" max="14587" width="16.83203125" customWidth="1"/>
    <col min="14843" max="14843" width="16.83203125" customWidth="1"/>
    <col min="15099" max="15099" width="16.83203125" customWidth="1"/>
    <col min="15355" max="15355" width="16.83203125" customWidth="1"/>
    <col min="15611" max="15611" width="16.83203125" customWidth="1"/>
    <col min="15867" max="15867" width="16.83203125" customWidth="1"/>
    <col min="16123" max="16123" width="16.83203125" customWidth="1"/>
  </cols>
  <sheetData>
    <row r="1" spans="1:16" x14ac:dyDescent="0.2">
      <c r="A1" s="4" t="s">
        <v>0</v>
      </c>
      <c r="B1" s="4" t="s">
        <v>40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46</v>
      </c>
      <c r="I1" s="4" t="s">
        <v>47</v>
      </c>
      <c r="J1" s="4" t="s">
        <v>48</v>
      </c>
      <c r="K1" s="4" t="s">
        <v>49</v>
      </c>
      <c r="L1" s="4" t="s">
        <v>50</v>
      </c>
      <c r="M1" s="4" t="s">
        <v>51</v>
      </c>
      <c r="N1" s="4" t="s">
        <v>52</v>
      </c>
      <c r="O1" s="4" t="s">
        <v>53</v>
      </c>
      <c r="P1" s="4" t="s">
        <v>54</v>
      </c>
    </row>
    <row r="2" spans="1:16" x14ac:dyDescent="0.2">
      <c r="A2" s="4" t="s">
        <v>19</v>
      </c>
      <c r="B2">
        <f>'Content in 50ml'!B2/'Sample weight in g'!B2</f>
        <v>35128.07415254238</v>
      </c>
      <c r="C2">
        <f>'Content in 50ml'!C2/'Sample weight in g'!C2</f>
        <v>2020.3389830508477</v>
      </c>
      <c r="D2">
        <f>'Content in 50ml'!D2/'Sample weight in g'!D2</f>
        <v>9209.2091101694932</v>
      </c>
      <c r="E2">
        <f>'Content in 50ml'!E2/'Sample weight in g'!E2</f>
        <v>206.85593220338987</v>
      </c>
      <c r="F2">
        <f>'Content in 50ml'!F2/'Sample weight in g'!F2</f>
        <v>328.72881355932202</v>
      </c>
      <c r="G2">
        <f>'Content in 50ml'!G2/'Sample weight in g'!G2</f>
        <v>375.42076271186443</v>
      </c>
      <c r="H2">
        <f>'Content in 50ml'!H2/'Sample weight in g'!H2</f>
        <v>324.00423728813564</v>
      </c>
      <c r="I2">
        <f>'Content in 50ml'!I2/'Sample weight in g'!I2</f>
        <v>-4.3432203389830518E-2</v>
      </c>
      <c r="J2">
        <f>'Content in 50ml'!J2/'Sample weight in g'!J2</f>
        <v>230.46610169491527</v>
      </c>
      <c r="K2">
        <f>'Content in 50ml'!K2/'Sample weight in g'!K2</f>
        <v>2.672881355932204</v>
      </c>
      <c r="L2">
        <f>'Content in 50ml'!L2/'Sample weight in g'!L2</f>
        <v>5.0983050847457632</v>
      </c>
      <c r="M2">
        <f>'Content in 50ml'!M2/'Sample weight in g'!M2</f>
        <v>3.3114406779661016</v>
      </c>
      <c r="N2">
        <f>'Content in 50ml'!N2/'Sample weight in g'!N2</f>
        <v>2.7555084745762719</v>
      </c>
      <c r="O2">
        <f>'Content in 50ml'!O2/'Sample weight in g'!O2</f>
        <v>1.9012711864406782</v>
      </c>
      <c r="P2">
        <f>'Content in 50ml'!P2/'Sample weight in g'!P2</f>
        <v>5.2055084745762725</v>
      </c>
    </row>
    <row r="3" spans="1:16" x14ac:dyDescent="0.2">
      <c r="A3" s="4" t="s">
        <v>20</v>
      </c>
      <c r="B3">
        <f>'Content in 50ml'!B3/'Sample weight in g'!B3</f>
        <v>19127.14189189189</v>
      </c>
      <c r="C3">
        <f>'Content in 50ml'!C3/'Sample weight in g'!C3</f>
        <v>6552.2522522522531</v>
      </c>
      <c r="D3">
        <f>'Content in 50ml'!D3/'Sample weight in g'!D3</f>
        <v>7713.39346846847</v>
      </c>
      <c r="E3">
        <f>'Content in 50ml'!E3/'Sample weight in g'!E3</f>
        <v>186.34234234234236</v>
      </c>
      <c r="F3">
        <f>'Content in 50ml'!F3/'Sample weight in g'!F3</f>
        <v>245.40540540540539</v>
      </c>
      <c r="G3">
        <f>'Content in 50ml'!G3/'Sample weight in g'!G3</f>
        <v>230.22207207207208</v>
      </c>
      <c r="H3">
        <f>'Content in 50ml'!H3/'Sample weight in g'!H3</f>
        <v>246.2837837837838</v>
      </c>
      <c r="I3">
        <f>'Content in 50ml'!I3/'Sample weight in g'!I3</f>
        <v>-3.063063063063064E-2</v>
      </c>
      <c r="J3">
        <f>'Content in 50ml'!J3/'Sample weight in g'!J3</f>
        <v>13.153153153153154</v>
      </c>
      <c r="K3">
        <f>'Content in 50ml'!K3/'Sample weight in g'!K3</f>
        <v>2.7797297297297301</v>
      </c>
      <c r="L3">
        <f>'Content in 50ml'!L3/'Sample weight in g'!L3</f>
        <v>5.834234234234235</v>
      </c>
      <c r="M3">
        <f>'Content in 50ml'!M3/'Sample weight in g'!M3</f>
        <v>2.9675675675675675</v>
      </c>
      <c r="N3">
        <f>'Content in 50ml'!N3/'Sample weight in g'!N3</f>
        <v>2.5594594594594593</v>
      </c>
      <c r="O3">
        <f>'Content in 50ml'!O3/'Sample weight in g'!O3</f>
        <v>1.7702702702702704</v>
      </c>
      <c r="P3">
        <f>'Content in 50ml'!P3/'Sample weight in g'!P3</f>
        <v>7.1148648648648649</v>
      </c>
    </row>
    <row r="4" spans="1:16" x14ac:dyDescent="0.2">
      <c r="A4" s="4" t="s">
        <v>21</v>
      </c>
      <c r="B4">
        <f>'Content in 50ml'!B4/'Sample weight in g'!B4</f>
        <v>49948.199519230773</v>
      </c>
      <c r="C4">
        <f>'Content in 50ml'!C4/'Sample weight in g'!C4</f>
        <v>2399.5192307692309</v>
      </c>
      <c r="D4">
        <f>'Content in 50ml'!D4/'Sample weight in g'!D4</f>
        <v>5073.9103365384617</v>
      </c>
      <c r="E4">
        <f>'Content in 50ml'!E4/'Sample weight in g'!E4</f>
        <v>641.19230769230785</v>
      </c>
      <c r="F4">
        <f>'Content in 50ml'!F4/'Sample weight in g'!F4</f>
        <v>993.65384615384642</v>
      </c>
      <c r="G4">
        <f>'Content in 50ml'!G4/'Sample weight in g'!G4</f>
        <v>576.72740384615395</v>
      </c>
      <c r="H4">
        <f>'Content in 50ml'!H4/'Sample weight in g'!H4</f>
        <v>426.80288461538464</v>
      </c>
      <c r="I4">
        <f>'Content in 50ml'!I4/'Sample weight in g'!I4</f>
        <v>5.7692307692307617E-3</v>
      </c>
      <c r="J4">
        <f>'Content in 50ml'!J4/'Sample weight in g'!J4</f>
        <v>127.45192307692311</v>
      </c>
      <c r="K4">
        <f>'Content in 50ml'!K4/'Sample weight in g'!K4</f>
        <v>9.236538461538462</v>
      </c>
      <c r="L4">
        <f>'Content in 50ml'!L4/'Sample weight in g'!L4</f>
        <v>6.5634615384615387</v>
      </c>
      <c r="M4">
        <f>'Content in 50ml'!M4/'Sample weight in g'!M4</f>
        <v>10.221634615384616</v>
      </c>
      <c r="N4">
        <f>'Content in 50ml'!N4/'Sample weight in g'!N4</f>
        <v>8.8740384615384613</v>
      </c>
      <c r="O4">
        <f>'Content in 50ml'!O4/'Sample weight in g'!O4</f>
        <v>6.1384615384615397</v>
      </c>
      <c r="P4">
        <f>'Content in 50ml'!P4/'Sample weight in g'!P4</f>
        <v>14.276442307692308</v>
      </c>
    </row>
    <row r="5" spans="1:16" x14ac:dyDescent="0.2">
      <c r="A5" s="4" t="s">
        <v>22</v>
      </c>
      <c r="B5">
        <f>'Content in 50ml'!B5/'Sample weight in g'!B5</f>
        <v>31813.506696428572</v>
      </c>
      <c r="C5">
        <f>'Content in 50ml'!C5/'Sample weight in g'!C5</f>
        <v>5453.5714285714294</v>
      </c>
      <c r="D5">
        <f>'Content in 50ml'!D5/'Sample weight in g'!D5</f>
        <v>11608.809598214288</v>
      </c>
      <c r="E5">
        <f>'Content in 50ml'!E5/'Sample weight in g'!E5</f>
        <v>161.15178571428575</v>
      </c>
      <c r="F5">
        <f>'Content in 50ml'!F5/'Sample weight in g'!F5</f>
        <v>1289.6428571428573</v>
      </c>
      <c r="G5">
        <f>'Content in 50ml'!G5/'Sample weight in g'!G5</f>
        <v>356.02366071428571</v>
      </c>
      <c r="H5">
        <f>'Content in 50ml'!H5/'Sample weight in g'!H5</f>
        <v>300.51339285714283</v>
      </c>
      <c r="I5">
        <f>'Content in 50ml'!I5/'Sample weight in g'!I5</f>
        <v>-3.5714285714285748E-3</v>
      </c>
      <c r="J5">
        <f>'Content in 50ml'!J5/'Sample weight in g'!J5</f>
        <v>206.38392857142858</v>
      </c>
      <c r="K5">
        <f>'Content in 50ml'!K5/'Sample weight in g'!K5</f>
        <v>2.4848214285714287</v>
      </c>
      <c r="L5">
        <f>'Content in 50ml'!L5/'Sample weight in g'!L5</f>
        <v>4.0580357142857144</v>
      </c>
      <c r="M5">
        <f>'Content in 50ml'!M5/'Sample weight in g'!M5</f>
        <v>2.9000000000000004</v>
      </c>
      <c r="N5">
        <f>'Content in 50ml'!N5/'Sample weight in g'!N5</f>
        <v>2.6589285714285715</v>
      </c>
      <c r="O5">
        <f>'Content in 50ml'!O5/'Sample weight in g'!O5</f>
        <v>1.7669642857142858</v>
      </c>
      <c r="P5">
        <f>'Content in 50ml'!P5/'Sample weight in g'!P5</f>
        <v>5.4665178571428568</v>
      </c>
    </row>
    <row r="6" spans="1:16" x14ac:dyDescent="0.2">
      <c r="A6" s="4" t="s">
        <v>23</v>
      </c>
      <c r="B6">
        <f>'Content in 50ml'!B6/'Sample weight in g'!B6</f>
        <v>36251.006696428572</v>
      </c>
      <c r="C6">
        <f>'Content in 50ml'!C6/'Sample weight in g'!C6</f>
        <v>2015.625</v>
      </c>
      <c r="D6">
        <f>'Content in 50ml'!D6/'Sample weight in g'!D6</f>
        <v>4762.1578124999996</v>
      </c>
      <c r="E6">
        <f>'Content in 50ml'!E6/'Sample weight in g'!E6</f>
        <v>314.14285714285711</v>
      </c>
      <c r="F6">
        <f>'Content in 50ml'!F6/'Sample weight in g'!F6</f>
        <v>1332.5</v>
      </c>
      <c r="G6">
        <f>'Content in 50ml'!G6/'Sample weight in g'!G6</f>
        <v>184.37187500000002</v>
      </c>
      <c r="H6">
        <f>'Content in 50ml'!H6/'Sample weight in g'!H6</f>
        <v>187.92410714285714</v>
      </c>
      <c r="I6">
        <f>'Content in 50ml'!I6/'Sample weight in g'!I6</f>
        <v>-1.2053571428571433E-2</v>
      </c>
      <c r="J6">
        <f>'Content in 50ml'!J6/'Sample weight in g'!J6</f>
        <v>226.33928571428572</v>
      </c>
      <c r="K6">
        <f>'Content in 50ml'!K6/'Sample weight in g'!K6</f>
        <v>5.340178571428571</v>
      </c>
      <c r="L6">
        <f>'Content in 50ml'!L6/'Sample weight in g'!L6</f>
        <v>5.5991071428571431</v>
      </c>
      <c r="M6">
        <f>'Content in 50ml'!M6/'Sample weight in g'!M6</f>
        <v>7.0763392857142859</v>
      </c>
      <c r="N6">
        <f>'Content in 50ml'!N6/'Sample weight in g'!N6</f>
        <v>6.2535714285714299</v>
      </c>
      <c r="O6">
        <f>'Content in 50ml'!O6/'Sample weight in g'!O6</f>
        <v>3.9348214285714289</v>
      </c>
      <c r="P6">
        <f>'Content in 50ml'!P6/'Sample weight in g'!P6</f>
        <v>8.3236607142857135</v>
      </c>
    </row>
    <row r="7" spans="1:16" x14ac:dyDescent="0.2">
      <c r="A7" s="4" t="s">
        <v>24</v>
      </c>
      <c r="B7">
        <f>'Content in 50ml'!B7/'Sample weight in g'!B7</f>
        <v>23935.199561403511</v>
      </c>
      <c r="C7">
        <f>'Content in 50ml'!C7/'Sample weight in g'!C7</f>
        <v>20919.298245614034</v>
      </c>
      <c r="D7">
        <f>'Content in 50ml'!D7/'Sample weight in g'!D7</f>
        <v>12975.321710526314</v>
      </c>
      <c r="E7">
        <f>'Content in 50ml'!E7/'Sample weight in g'!E7</f>
        <v>296.96491228070175</v>
      </c>
      <c r="F7">
        <f>'Content in 50ml'!F7/'Sample weight in g'!F7</f>
        <v>1246.4035087719299</v>
      </c>
      <c r="G7">
        <f>'Content in 50ml'!G7/'Sample weight in g'!G7</f>
        <v>348.68114035087723</v>
      </c>
      <c r="H7">
        <f>'Content in 50ml'!H7/'Sample weight in g'!H7</f>
        <v>358.66228070175441</v>
      </c>
      <c r="I7">
        <f>'Content in 50ml'!I7/'Sample weight in g'!I7</f>
        <v>6.7543859649122795E-2</v>
      </c>
      <c r="J7">
        <f>'Content in 50ml'!J7/'Sample weight in g'!J7</f>
        <v>50.78947368421052</v>
      </c>
      <c r="K7">
        <f>'Content in 50ml'!K7/'Sample weight in g'!K7</f>
        <v>7.7508771929824549</v>
      </c>
      <c r="L7">
        <f>'Content in 50ml'!L7/'Sample weight in g'!L7</f>
        <v>4.3793859649122799</v>
      </c>
      <c r="M7">
        <f>'Content in 50ml'!M7/'Sample weight in g'!M7</f>
        <v>6.7416666666666671</v>
      </c>
      <c r="N7">
        <f>'Content in 50ml'!N7/'Sample weight in g'!N7</f>
        <v>8.2666666666666657</v>
      </c>
      <c r="O7">
        <f>'Content in 50ml'!O7/'Sample weight in g'!O7</f>
        <v>4.6570175438596495</v>
      </c>
      <c r="P7">
        <f>'Content in 50ml'!P7/'Sample weight in g'!P7</f>
        <v>6.4407894736842097</v>
      </c>
    </row>
    <row r="8" spans="1:16" x14ac:dyDescent="0.2">
      <c r="A8" s="4" t="s">
        <v>25</v>
      </c>
      <c r="B8">
        <f>'Content in 50ml'!B8/'Sample weight in g'!B8</f>
        <v>40791.550000000003</v>
      </c>
      <c r="C8">
        <f>'Content in 50ml'!C8/'Sample weight in g'!C8</f>
        <v>2406.666666666667</v>
      </c>
      <c r="D8">
        <f>'Content in 50ml'!D8/'Sample weight in g'!D8</f>
        <v>4477.7302380952387</v>
      </c>
      <c r="E8">
        <f>'Content in 50ml'!E8/'Sample weight in g'!E8</f>
        <v>357.75238095238097</v>
      </c>
      <c r="F8">
        <f>'Content in 50ml'!F8/'Sample weight in g'!F8</f>
        <v>942.76190476190493</v>
      </c>
      <c r="G8">
        <f>'Content in 50ml'!G8/'Sample weight in g'!G8</f>
        <v>300.42523809523806</v>
      </c>
      <c r="H8">
        <f>'Content in 50ml'!H8/'Sample weight in g'!H8</f>
        <v>302.21428571428572</v>
      </c>
      <c r="I8">
        <f>'Content in 50ml'!I8/'Sample weight in g'!I8</f>
        <v>-7.6190476190476199E-3</v>
      </c>
      <c r="J8">
        <f>'Content in 50ml'!J8/'Sample weight in g'!J8</f>
        <v>135.09523809523813</v>
      </c>
      <c r="K8">
        <f>'Content in 50ml'!K8/'Sample weight in g'!K8</f>
        <v>6.1676190476190484</v>
      </c>
      <c r="L8">
        <f>'Content in 50ml'!L8/'Sample weight in g'!L8</f>
        <v>4.3119047619047617</v>
      </c>
      <c r="M8">
        <f>'Content in 50ml'!M8/'Sample weight in g'!M8</f>
        <v>7.3766666666666678</v>
      </c>
      <c r="N8">
        <f>'Content in 50ml'!N8/'Sample weight in g'!N8</f>
        <v>6.5371428571428574</v>
      </c>
      <c r="O8">
        <f>'Content in 50ml'!O8/'Sample weight in g'!O8</f>
        <v>4.2419047619047632</v>
      </c>
      <c r="P8">
        <f>'Content in 50ml'!P8/'Sample weight in g'!P8</f>
        <v>7.3071428571428569</v>
      </c>
    </row>
    <row r="9" spans="1:16" x14ac:dyDescent="0.2">
      <c r="A9" s="4" t="s">
        <v>26</v>
      </c>
      <c r="B9">
        <f>'Content in 50ml'!B9/'Sample weight in g'!B9</f>
        <v>38115.359523809529</v>
      </c>
      <c r="C9">
        <f>'Content in 50ml'!C9/'Sample weight in g'!C9</f>
        <v>2558.5714285714289</v>
      </c>
      <c r="D9">
        <f>'Content in 50ml'!D9/'Sample weight in g'!D9</f>
        <v>8939.8730952380974</v>
      </c>
      <c r="E9">
        <f>'Content in 50ml'!E9/'Sample weight in g'!E9</f>
        <v>376.65714285714284</v>
      </c>
      <c r="F9">
        <f>'Content in 50ml'!F9/'Sample weight in g'!F9</f>
        <v>1188.0000000000002</v>
      </c>
      <c r="G9">
        <f>'Content in 50ml'!G9/'Sample weight in g'!G9</f>
        <v>402.80619047619047</v>
      </c>
      <c r="H9">
        <f>'Content in 50ml'!H9/'Sample weight in g'!H9</f>
        <v>363.02380952380952</v>
      </c>
      <c r="I9">
        <f>'Content in 50ml'!I9/'Sample weight in g'!I9</f>
        <v>-1.9047619047619067E-3</v>
      </c>
      <c r="J9">
        <f>'Content in 50ml'!J9/'Sample weight in g'!J9</f>
        <v>364.47619047619054</v>
      </c>
      <c r="K9">
        <f>'Content in 50ml'!K9/'Sample weight in g'!K9</f>
        <v>5.3533333333333344</v>
      </c>
      <c r="L9">
        <f>'Content in 50ml'!L9/'Sample weight in g'!L9</f>
        <v>4.9485714285714284</v>
      </c>
      <c r="M9">
        <f>'Content in 50ml'!M9/'Sample weight in g'!M9</f>
        <v>7.0100000000000016</v>
      </c>
      <c r="N9">
        <f>'Content in 50ml'!N9/'Sample weight in g'!N9</f>
        <v>6.0990476190476199</v>
      </c>
      <c r="O9">
        <f>'Content in 50ml'!O9/'Sample weight in g'!O9</f>
        <v>4.0304761904761905</v>
      </c>
      <c r="P9">
        <f>'Content in 50ml'!P9/'Sample weight in g'!P9</f>
        <v>7.1309523809523814</v>
      </c>
    </row>
    <row r="10" spans="1:16" x14ac:dyDescent="0.2">
      <c r="A10" s="4" t="s">
        <v>27</v>
      </c>
      <c r="B10">
        <f>'Content in 50ml'!B10/'Sample weight in g'!B10</f>
        <v>21220.287280701752</v>
      </c>
      <c r="C10">
        <f>'Content in 50ml'!C10/'Sample weight in g'!C10</f>
        <v>2137.280701754386</v>
      </c>
      <c r="D10">
        <f>'Content in 50ml'!D10/'Sample weight in g'!D10</f>
        <v>10565.233991228071</v>
      </c>
      <c r="E10">
        <f>'Content in 50ml'!E10/'Sample weight in g'!E10</f>
        <v>211.87719298245614</v>
      </c>
      <c r="F10">
        <f>'Content in 50ml'!F10/'Sample weight in g'!F10</f>
        <v>1082.8070175438597</v>
      </c>
      <c r="G10">
        <f>'Content in 50ml'!G10/'Sample weight in g'!G10</f>
        <v>357.9355263157895</v>
      </c>
      <c r="H10">
        <f>'Content in 50ml'!H10/'Sample weight in g'!H10</f>
        <v>270.10964912280696</v>
      </c>
      <c r="I10">
        <f>'Content in 50ml'!I10/'Sample weight in g'!I10</f>
        <v>-5.219298245614036E-2</v>
      </c>
      <c r="J10">
        <f>'Content in 50ml'!J10/'Sample weight in g'!J10</f>
        <v>120.74561403508773</v>
      </c>
      <c r="K10">
        <f>'Content in 50ml'!K10/'Sample weight in g'!K10</f>
        <v>2.0570175438596494</v>
      </c>
      <c r="L10">
        <f>'Content in 50ml'!L10/'Sample weight in g'!L10</f>
        <v>5.4833333333333343</v>
      </c>
      <c r="M10">
        <f>'Content in 50ml'!M10/'Sample weight in g'!M10</f>
        <v>2.6504385964912278</v>
      </c>
      <c r="N10">
        <f>'Content in 50ml'!N10/'Sample weight in g'!N10</f>
        <v>2.312719298245614</v>
      </c>
      <c r="O10">
        <f>'Content in 50ml'!O10/'Sample weight in g'!O10</f>
        <v>1.5162280701754385</v>
      </c>
      <c r="P10">
        <f>'Content in 50ml'!P10/'Sample weight in g'!P10</f>
        <v>5.4802631578947372</v>
      </c>
    </row>
    <row r="11" spans="1:16" x14ac:dyDescent="0.2">
      <c r="A11" s="4" t="s">
        <v>28</v>
      </c>
      <c r="B11">
        <f>'Content in 50ml'!B11/'Sample weight in g'!B11</f>
        <v>22157.256696428572</v>
      </c>
      <c r="C11">
        <f>'Content in 50ml'!C11/'Sample weight in g'!C11</f>
        <v>2212.9464285714289</v>
      </c>
      <c r="D11">
        <f>'Content in 50ml'!D11/'Sample weight in g'!D11</f>
        <v>10898.988169642858</v>
      </c>
      <c r="E11">
        <f>'Content in 50ml'!E11/'Sample weight in g'!E11</f>
        <v>265.48214285714283</v>
      </c>
      <c r="F11">
        <f>'Content in 50ml'!F11/'Sample weight in g'!F11</f>
        <v>236.51785714285711</v>
      </c>
      <c r="G11">
        <f>'Content in 50ml'!G11/'Sample weight in g'!G11</f>
        <v>321.96116071428571</v>
      </c>
      <c r="H11">
        <f>'Content in 50ml'!H11/'Sample weight in g'!H11</f>
        <v>286.94196428571428</v>
      </c>
      <c r="I11">
        <f>'Content in 50ml'!I11/'Sample weight in g'!I11</f>
        <v>-3.5491071428571427E-2</v>
      </c>
      <c r="J11">
        <f>'Content in 50ml'!J11/'Sample weight in g'!J11</f>
        <v>58.839285714285715</v>
      </c>
      <c r="K11">
        <f>'Content in 50ml'!K11/'Sample weight in g'!K11</f>
        <v>3.1392857142857142</v>
      </c>
      <c r="L11">
        <f>'Content in 50ml'!L11/'Sample weight in g'!L11</f>
        <v>5.1169642857142863</v>
      </c>
      <c r="M11">
        <f>'Content in 50ml'!M11/'Sample weight in g'!M11</f>
        <v>3.7625000000000002</v>
      </c>
      <c r="N11">
        <f>'Content in 50ml'!N11/'Sample weight in g'!N11</f>
        <v>3.331696428571429</v>
      </c>
      <c r="O11">
        <f>'Content in 50ml'!O11/'Sample weight in g'!O11</f>
        <v>2.2656249999999996</v>
      </c>
      <c r="P11">
        <f>'Content in 50ml'!P11/'Sample weight in g'!P11</f>
        <v>4.6763392857142865</v>
      </c>
    </row>
    <row r="12" spans="1:16" x14ac:dyDescent="0.2">
      <c r="A12" s="4" t="s">
        <v>29</v>
      </c>
      <c r="B12">
        <f>'Content in 50ml'!B12/'Sample weight in g'!B12</f>
        <v>27052.455607476637</v>
      </c>
      <c r="C12">
        <f>'Content in 50ml'!C12/'Sample weight in g'!C12</f>
        <v>2154.6728971962621</v>
      </c>
      <c r="D12">
        <f>'Content in 50ml'!D12/'Sample weight in g'!D12</f>
        <v>14169.968925233645</v>
      </c>
      <c r="E12">
        <f>'Content in 50ml'!E12/'Sample weight in g'!E12</f>
        <v>165.08411214953273</v>
      </c>
      <c r="F12">
        <f>'Content in 50ml'!F12/'Sample weight in g'!F12</f>
        <v>805.04672897196269</v>
      </c>
      <c r="G12">
        <f>'Content in 50ml'!G12/'Sample weight in g'!G12</f>
        <v>395.41728971962624</v>
      </c>
      <c r="H12">
        <f>'Content in 50ml'!H12/'Sample weight in g'!H12</f>
        <v>266.09813084112147</v>
      </c>
      <c r="I12">
        <f>'Content in 50ml'!I12/'Sample weight in g'!I12</f>
        <v>-4.0420560747663557E-2</v>
      </c>
      <c r="J12">
        <f>'Content in 50ml'!J12/'Sample weight in g'!J12</f>
        <v>101.26168224299066</v>
      </c>
      <c r="K12">
        <f>'Content in 50ml'!K12/'Sample weight in g'!K12</f>
        <v>2.4364485981308417</v>
      </c>
      <c r="L12">
        <f>'Content in 50ml'!L12/'Sample weight in g'!L12</f>
        <v>7.575700934579439</v>
      </c>
      <c r="M12">
        <f>'Content in 50ml'!M12/'Sample weight in g'!M12</f>
        <v>2.8439252336448599</v>
      </c>
      <c r="N12">
        <f>'Content in 50ml'!N12/'Sample weight in g'!N12</f>
        <v>2.6677570093457943</v>
      </c>
      <c r="O12">
        <f>'Content in 50ml'!O12/'Sample weight in g'!O12</f>
        <v>1.8135514018691592</v>
      </c>
      <c r="P12">
        <f>'Content in 50ml'!P12/'Sample weight in g'!P12</f>
        <v>5.8808411214953269</v>
      </c>
    </row>
    <row r="13" spans="1:16" x14ac:dyDescent="0.2">
      <c r="A13" s="4" t="s">
        <v>30</v>
      </c>
      <c r="B13">
        <f>'Content in 50ml'!B13/'Sample weight in g'!B13</f>
        <v>19501.053738317754</v>
      </c>
      <c r="C13">
        <f>'Content in 50ml'!C13/'Sample weight in g'!C13</f>
        <v>1785.9813084112152</v>
      </c>
      <c r="D13">
        <f>'Content in 50ml'!D13/'Sample weight in g'!D13</f>
        <v>14195.669859813084</v>
      </c>
      <c r="E13">
        <f>'Content in 50ml'!E13/'Sample weight in g'!E13</f>
        <v>156.34579439252337</v>
      </c>
      <c r="F13">
        <f>'Content in 50ml'!F13/'Sample weight in g'!F13</f>
        <v>1462.0560747663553</v>
      </c>
      <c r="G13">
        <f>'Content in 50ml'!G13/'Sample weight in g'!G13</f>
        <v>384.10887850467287</v>
      </c>
      <c r="H13">
        <f>'Content in 50ml'!H13/'Sample weight in g'!H13</f>
        <v>276.56542056074767</v>
      </c>
      <c r="I13">
        <f>'Content in 50ml'!I13/'Sample weight in g'!I13</f>
        <v>-3.2943925233644859E-2</v>
      </c>
      <c r="J13">
        <f>'Content in 50ml'!J13/'Sample weight in g'!J13</f>
        <v>54.953271028037385</v>
      </c>
      <c r="K13">
        <f>'Content in 50ml'!K13/'Sample weight in g'!K13</f>
        <v>1.6098130841121496</v>
      </c>
      <c r="L13">
        <f>'Content in 50ml'!L13/'Sample weight in g'!L13</f>
        <v>4.1957943925233643</v>
      </c>
      <c r="M13">
        <f>'Content in 50ml'!M13/'Sample weight in g'!M13</f>
        <v>2.207476635514019</v>
      </c>
      <c r="N13">
        <f>'Content in 50ml'!N13/'Sample weight in g'!N13</f>
        <v>1.9724299065420563</v>
      </c>
      <c r="O13">
        <f>'Content in 50ml'!O13/'Sample weight in g'!O13</f>
        <v>1.330373831775701</v>
      </c>
      <c r="P13">
        <f>'Content in 50ml'!P13/'Sample weight in g'!P13</f>
        <v>4.8901869158878508</v>
      </c>
    </row>
    <row r="14" spans="1:16" x14ac:dyDescent="0.2">
      <c r="A14" s="4" t="s">
        <v>31</v>
      </c>
      <c r="B14">
        <f>'Content in 50ml'!B14/'Sample weight in g'!B14</f>
        <v>34005.520270270274</v>
      </c>
      <c r="C14">
        <f>'Content in 50ml'!C14/'Sample weight in g'!C14</f>
        <v>2327.9279279279281</v>
      </c>
      <c r="D14">
        <f>'Content in 50ml'!D14/'Sample weight in g'!D14</f>
        <v>12659.339414414415</v>
      </c>
      <c r="E14">
        <f>'Content in 50ml'!E14/'Sample weight in g'!E14</f>
        <v>358.00900900900905</v>
      </c>
      <c r="F14">
        <f>'Content in 50ml'!F14/'Sample weight in g'!F14</f>
        <v>530.09009009009014</v>
      </c>
      <c r="G14">
        <f>'Content in 50ml'!G14/'Sample weight in g'!G14</f>
        <v>193.87072072072073</v>
      </c>
      <c r="H14">
        <f>'Content in 50ml'!H14/'Sample weight in g'!H14</f>
        <v>259.25675675675677</v>
      </c>
      <c r="I14">
        <f>'Content in 50ml'!I14/'Sample weight in g'!I14</f>
        <v>-1.3738738738738746E-2</v>
      </c>
      <c r="J14">
        <f>'Content in 50ml'!J14/'Sample weight in g'!J14</f>
        <v>215.13513513513516</v>
      </c>
      <c r="K14">
        <f>'Content in 50ml'!K14/'Sample weight in g'!K14</f>
        <v>6.7846846846846853</v>
      </c>
      <c r="L14">
        <f>'Content in 50ml'!L14/'Sample weight in g'!L14</f>
        <v>5.0594594594594593</v>
      </c>
      <c r="M14">
        <f>'Content in 50ml'!M14/'Sample weight in g'!M14</f>
        <v>7.9283783783783779</v>
      </c>
      <c r="N14">
        <f>'Content in 50ml'!N14/'Sample weight in g'!N14</f>
        <v>6.9900900900900904</v>
      </c>
      <c r="O14">
        <f>'Content in 50ml'!O14/'Sample weight in g'!O14</f>
        <v>4.7288288288288287</v>
      </c>
      <c r="P14">
        <f>'Content in 50ml'!P14/'Sample weight in g'!P14</f>
        <v>7.1869369369369371</v>
      </c>
    </row>
    <row r="15" spans="1:16" x14ac:dyDescent="0.2">
      <c r="A15" s="4" t="s">
        <v>32</v>
      </c>
      <c r="B15">
        <f>'Content in 50ml'!B15/'Sample weight in g'!B15</f>
        <v>23753.521844660194</v>
      </c>
      <c r="C15">
        <f>'Content in 50ml'!C15/'Sample weight in g'!C15</f>
        <v>3735.9223300970875</v>
      </c>
      <c r="D15">
        <f>'Content in 50ml'!D15/'Sample weight in g'!D15</f>
        <v>5507.1521844660192</v>
      </c>
      <c r="E15">
        <f>'Content in 50ml'!E15/'Sample weight in g'!E15</f>
        <v>190.86407766990294</v>
      </c>
      <c r="F15">
        <f>'Content in 50ml'!F15/'Sample weight in g'!F15</f>
        <v>688.73786407766988</v>
      </c>
      <c r="G15">
        <f>'Content in 50ml'!G15/'Sample weight in g'!G15</f>
        <v>974.5597087378643</v>
      </c>
      <c r="H15">
        <f>'Content in 50ml'!H15/'Sample weight in g'!H15</f>
        <v>520.16990291262141</v>
      </c>
      <c r="I15">
        <f>'Content in 50ml'!I15/'Sample weight in g'!I15</f>
        <v>-3.179611650485438E-2</v>
      </c>
      <c r="J15">
        <f>'Content in 50ml'!J15/'Sample weight in g'!J15</f>
        <v>130.43689320388353</v>
      </c>
      <c r="K15">
        <f>'Content in 50ml'!K15/'Sample weight in g'!K15</f>
        <v>3.1466019417475737</v>
      </c>
      <c r="L15">
        <f>'Content in 50ml'!L15/'Sample weight in g'!L15</f>
        <v>2.351456310679612</v>
      </c>
      <c r="M15">
        <f>'Content in 50ml'!M15/'Sample weight in g'!M15</f>
        <v>4.1684466019417483</v>
      </c>
      <c r="N15">
        <f>'Content in 50ml'!N15/'Sample weight in g'!N15</f>
        <v>3.3548543689320391</v>
      </c>
      <c r="O15">
        <f>'Content in 50ml'!O15/'Sample weight in g'!O15</f>
        <v>2.27621359223301</v>
      </c>
      <c r="P15">
        <f>'Content in 50ml'!P15/'Sample weight in g'!P15</f>
        <v>7.95873786407767</v>
      </c>
    </row>
    <row r="16" spans="1:16" x14ac:dyDescent="0.2">
      <c r="A16" s="4" t="s">
        <v>33</v>
      </c>
      <c r="B16">
        <f>'Content in 50ml'!B16/'Sample weight in g'!B16</f>
        <v>39977.47877358491</v>
      </c>
      <c r="C16">
        <f>'Content in 50ml'!C16/'Sample weight in g'!C16</f>
        <v>2381.132075471698</v>
      </c>
      <c r="D16">
        <f>'Content in 50ml'!D16/'Sample weight in g'!D16</f>
        <v>12525.34599056604</v>
      </c>
      <c r="E16">
        <f>'Content in 50ml'!E16/'Sample weight in g'!E16</f>
        <v>266.54716981132071</v>
      </c>
      <c r="F16">
        <f>'Content in 50ml'!F16/'Sample weight in g'!F16</f>
        <v>460.75471698113211</v>
      </c>
      <c r="G16">
        <f>'Content in 50ml'!G16/'Sample weight in g'!G16</f>
        <v>256.6948113207547</v>
      </c>
      <c r="H16">
        <f>'Content in 50ml'!H16/'Sample weight in g'!H16</f>
        <v>323.32547169811323</v>
      </c>
      <c r="I16">
        <f>'Content in 50ml'!I16/'Sample weight in g'!I16</f>
        <v>-3.7735849056603772E-2</v>
      </c>
      <c r="J16">
        <f>'Content in 50ml'!J16/'Sample weight in g'!J16</f>
        <v>229.00943396226418</v>
      </c>
      <c r="K16">
        <f>'Content in 50ml'!K16/'Sample weight in g'!K16</f>
        <v>4.2179245283018876</v>
      </c>
      <c r="L16">
        <f>'Content in 50ml'!L16/'Sample weight in g'!L16</f>
        <v>5.8783018867924532</v>
      </c>
      <c r="M16">
        <f>'Content in 50ml'!M16/'Sample weight in g'!M16</f>
        <v>5.6183962264150944</v>
      </c>
      <c r="N16">
        <f>'Content in 50ml'!N16/'Sample weight in g'!N16</f>
        <v>4.6245283018867926</v>
      </c>
      <c r="O16">
        <f>'Content in 50ml'!O16/'Sample weight in g'!O16</f>
        <v>3.2150943396226421</v>
      </c>
      <c r="P16">
        <f>'Content in 50ml'!P16/'Sample weight in g'!P16</f>
        <v>5.3655660377358494</v>
      </c>
    </row>
    <row r="17" spans="1:16" x14ac:dyDescent="0.2">
      <c r="A17" s="4" t="s">
        <v>34</v>
      </c>
      <c r="B17">
        <f>'Content in 50ml'!B17/'Sample weight in g'!B17</f>
        <v>42121.54241071429</v>
      </c>
      <c r="C17">
        <f>'Content in 50ml'!C17/'Sample weight in g'!C17</f>
        <v>2128.125</v>
      </c>
      <c r="D17">
        <f>'Content in 50ml'!D17/'Sample weight in g'!D17</f>
        <v>6394.5238839285712</v>
      </c>
      <c r="E17">
        <f>'Content in 50ml'!E17/'Sample weight in g'!E17</f>
        <v>259.45535714285711</v>
      </c>
      <c r="F17">
        <f>'Content in 50ml'!F17/'Sample weight in g'!F17</f>
        <v>941.87500000000011</v>
      </c>
      <c r="G17">
        <f>'Content in 50ml'!G17/'Sample weight in g'!G17</f>
        <v>365.26473214285716</v>
      </c>
      <c r="H17">
        <f>'Content in 50ml'!H17/'Sample weight in g'!H17</f>
        <v>270.73660714285711</v>
      </c>
      <c r="I17">
        <f>'Content in 50ml'!I17/'Sample weight in g'!I17</f>
        <v>-2.7901785714285723E-2</v>
      </c>
      <c r="J17">
        <f>'Content in 50ml'!J17/'Sample weight in g'!J17</f>
        <v>188.61607142857142</v>
      </c>
      <c r="K17">
        <f>'Content in 50ml'!K17/'Sample weight in g'!K17</f>
        <v>4.4821428571428577</v>
      </c>
      <c r="L17">
        <f>'Content in 50ml'!L17/'Sample weight in g'!L17</f>
        <v>4.7508928571428575</v>
      </c>
      <c r="M17">
        <f>'Content in 50ml'!M17/'Sample weight in g'!M17</f>
        <v>5.6388392857142859</v>
      </c>
      <c r="N17">
        <f>'Content in 50ml'!N17/'Sample weight in g'!N17</f>
        <v>4.7491071428571434</v>
      </c>
      <c r="O17">
        <f>'Content in 50ml'!O17/'Sample weight in g'!O17</f>
        <v>3.2241071428571426</v>
      </c>
      <c r="P17">
        <f>'Content in 50ml'!P17/'Sample weight in g'!P17</f>
        <v>5.9709821428571432</v>
      </c>
    </row>
    <row r="18" spans="1:16" x14ac:dyDescent="0.2">
      <c r="A18" s="4" t="s">
        <v>35</v>
      </c>
      <c r="B18">
        <f>'Content in 50ml'!B18/'Sample weight in g'!B18</f>
        <v>25156.127500000002</v>
      </c>
      <c r="C18">
        <f>'Content in 50ml'!C18/'Sample weight in g'!C18</f>
        <v>2906.5</v>
      </c>
      <c r="D18">
        <f>'Content in 50ml'!D18/'Sample weight in g'!D18</f>
        <v>14581.866749999999</v>
      </c>
      <c r="E18">
        <f>'Content in 50ml'!E18/'Sample weight in g'!E18</f>
        <v>278.23999999999995</v>
      </c>
      <c r="F18">
        <f>'Content in 50ml'!F18/'Sample weight in g'!F18</f>
        <v>251.89999999999998</v>
      </c>
      <c r="G18">
        <f>'Content in 50ml'!G18/'Sample weight in g'!G18</f>
        <v>289.84649999999999</v>
      </c>
      <c r="H18">
        <f>'Content in 50ml'!H18/'Sample weight in g'!H18</f>
        <v>298.77499999999998</v>
      </c>
      <c r="I18">
        <f>'Content in 50ml'!I18/'Sample weight in g'!I18</f>
        <v>-3.15E-2</v>
      </c>
      <c r="J18">
        <f>'Content in 50ml'!J18/'Sample weight in g'!J18</f>
        <v>134.30000000000001</v>
      </c>
      <c r="K18">
        <f>'Content in 50ml'!K18/'Sample weight in g'!K18</f>
        <v>5.6359999999999992</v>
      </c>
      <c r="L18">
        <f>'Content in 50ml'!L18/'Sample weight in g'!L18</f>
        <v>4.4969999999999999</v>
      </c>
      <c r="M18">
        <f>'Content in 50ml'!M18/'Sample weight in g'!M18</f>
        <v>6.1305000000000005</v>
      </c>
      <c r="N18">
        <f>'Content in 50ml'!N18/'Sample weight in g'!N18</f>
        <v>5.6339999999999995</v>
      </c>
      <c r="O18">
        <f>'Content in 50ml'!O18/'Sample weight in g'!O18</f>
        <v>3.9124999999999996</v>
      </c>
      <c r="P18">
        <f>'Content in 50ml'!P18/'Sample weight in g'!P18</f>
        <v>6.5724999999999998</v>
      </c>
    </row>
    <row r="19" spans="1:16" x14ac:dyDescent="0.2">
      <c r="A19" s="4" t="s">
        <v>36</v>
      </c>
      <c r="B19">
        <f>'Content in 50ml'!B19/'Sample weight in g'!B19</f>
        <v>34637.856132075474</v>
      </c>
      <c r="C19">
        <f>'Content in 50ml'!C19/'Sample weight in g'!C19</f>
        <v>44238.67924528302</v>
      </c>
      <c r="D19">
        <f>'Content in 50ml'!D19/'Sample weight in g'!D19</f>
        <v>7629.1195754716982</v>
      </c>
      <c r="E19">
        <f>'Content in 50ml'!E19/'Sample weight in g'!E19</f>
        <v>602.67924528301899</v>
      </c>
      <c r="F19">
        <f>'Content in 50ml'!F19/'Sample weight in g'!F19</f>
        <v>13092.358490566037</v>
      </c>
      <c r="G19">
        <f>'Content in 50ml'!G19/'Sample weight in g'!G19</f>
        <v>385.13820754716983</v>
      </c>
      <c r="H19">
        <f>'Content in 50ml'!H19/'Sample weight in g'!H19</f>
        <v>340.07075471698113</v>
      </c>
      <c r="I19">
        <f>'Content in 50ml'!I19/'Sample weight in g'!I19</f>
        <v>0.46155660377358487</v>
      </c>
      <c r="J19">
        <f>'Content in 50ml'!J19/'Sample weight in g'!J19</f>
        <v>995.80188679245293</v>
      </c>
      <c r="K19">
        <f>'Content in 50ml'!K19/'Sample weight in g'!K19</f>
        <v>14.109433962264152</v>
      </c>
      <c r="L19">
        <f>'Content in 50ml'!L19/'Sample weight in g'!L19</f>
        <v>4.3566037735849061</v>
      </c>
      <c r="M19">
        <f>'Content in 50ml'!M19/'Sample weight in g'!M19</f>
        <v>16.783490566037738</v>
      </c>
      <c r="N19">
        <f>'Content in 50ml'!N19/'Sample weight in g'!N19</f>
        <v>23.381132075471704</v>
      </c>
      <c r="O19">
        <f>'Content in 50ml'!O19/'Sample weight in g'!O19</f>
        <v>13.39056603773585</v>
      </c>
      <c r="P19">
        <f>'Content in 50ml'!P19/'Sample weight in g'!P19</f>
        <v>84.370283018867937</v>
      </c>
    </row>
    <row r="20" spans="1:16" x14ac:dyDescent="0.2">
      <c r="A20" s="4" t="s">
        <v>37</v>
      </c>
      <c r="B20">
        <f>'Content in 50ml'!B20/'Sample weight in g'!B20</f>
        <v>32900.122596153851</v>
      </c>
      <c r="C20">
        <f>'Content in 50ml'!C20/'Sample weight in g'!C20</f>
        <v>3118.7500000000005</v>
      </c>
      <c r="D20">
        <f>'Content in 50ml'!D20/'Sample weight in g'!D20</f>
        <v>8862.3718750000025</v>
      </c>
      <c r="E20">
        <f>'Content in 50ml'!E20/'Sample weight in g'!E20</f>
        <v>217.53846153846158</v>
      </c>
      <c r="F20">
        <f>'Content in 50ml'!F20/'Sample weight in g'!F20</f>
        <v>236.92307692307693</v>
      </c>
      <c r="G20">
        <f>'Content in 50ml'!G20/'Sample weight in g'!G20</f>
        <v>500.76586538461549</v>
      </c>
      <c r="H20">
        <f>'Content in 50ml'!H20/'Sample weight in g'!H20</f>
        <v>322.8125</v>
      </c>
      <c r="I20">
        <f>'Content in 50ml'!I20/'Sample weight in g'!I20</f>
        <v>3.4374999999999996E-2</v>
      </c>
      <c r="J20">
        <f>'Content in 50ml'!J20/'Sample weight in g'!J20</f>
        <v>200.67307692307696</v>
      </c>
      <c r="K20">
        <f>'Content in 50ml'!K20/'Sample weight in g'!K20</f>
        <v>5.299038461538462</v>
      </c>
      <c r="L20">
        <f>'Content in 50ml'!L20/'Sample weight in g'!L20</f>
        <v>5.7894230769230779</v>
      </c>
      <c r="M20">
        <f>'Content in 50ml'!M20/'Sample weight in g'!M20</f>
        <v>5.8802884615384619</v>
      </c>
      <c r="N20">
        <f>'Content in 50ml'!N20/'Sample weight in g'!N20</f>
        <v>5.1865384615384613</v>
      </c>
      <c r="O20">
        <f>'Content in 50ml'!O20/'Sample weight in g'!O20</f>
        <v>3.5682692307692312</v>
      </c>
      <c r="P20">
        <f>'Content in 50ml'!P20/'Sample weight in g'!P20</f>
        <v>6.8052884615384617</v>
      </c>
    </row>
    <row r="21" spans="1:16" x14ac:dyDescent="0.2">
      <c r="A21" s="4" t="s">
        <v>38</v>
      </c>
      <c r="B21">
        <f>'Content in 50ml'!B21/'Sample weight in g'!B21</f>
        <v>30101.951834862386</v>
      </c>
      <c r="C21">
        <f>'Content in 50ml'!C21/'Sample weight in g'!C21</f>
        <v>3367.4311926605506</v>
      </c>
      <c r="D21">
        <f>'Content in 50ml'!D21/'Sample weight in g'!D21</f>
        <v>11118.68509174312</v>
      </c>
      <c r="E21">
        <f>'Content in 50ml'!E21/'Sample weight in g'!E21</f>
        <v>249.71559633027525</v>
      </c>
      <c r="F21">
        <f>'Content in 50ml'!F21/'Sample weight in g'!F21</f>
        <v>782.93577981651379</v>
      </c>
      <c r="G21">
        <f>'Content in 50ml'!G21/'Sample weight in g'!G21</f>
        <v>385.82247706422021</v>
      </c>
      <c r="H21">
        <f>'Content in 50ml'!H21/'Sample weight in g'!H21</f>
        <v>283.55504587155963</v>
      </c>
      <c r="I21">
        <f>'Content in 50ml'!I21/'Sample weight in g'!I21</f>
        <v>-1.3990825688073395E-2</v>
      </c>
      <c r="J21">
        <f>'Content in 50ml'!J21/'Sample weight in g'!J21</f>
        <v>56.37614678899083</v>
      </c>
      <c r="K21">
        <f>'Content in 50ml'!K21/'Sample weight in g'!K21</f>
        <v>3.6949541284403669</v>
      </c>
      <c r="L21">
        <f>'Content in 50ml'!L21/'Sample weight in g'!L21</f>
        <v>3.7133027522935786</v>
      </c>
      <c r="M21">
        <f>'Content in 50ml'!M21/'Sample weight in g'!M21</f>
        <v>4.4275229357798169</v>
      </c>
      <c r="N21">
        <f>'Content in 50ml'!N21/'Sample weight in g'!N21</f>
        <v>3.7614678899082579</v>
      </c>
      <c r="O21">
        <f>'Content in 50ml'!O21/'Sample weight in g'!O21</f>
        <v>2.6362385321100916</v>
      </c>
      <c r="P21">
        <f>'Content in 50ml'!P21/'Sample weight in g'!P21</f>
        <v>6.1215596330275233</v>
      </c>
    </row>
    <row r="22" spans="1:16" x14ac:dyDescent="0.2">
      <c r="A22" s="4" t="s">
        <v>63</v>
      </c>
      <c r="B22">
        <f>'Content in 50ml'!B22/'Sample weight in g'!B22</f>
        <v>19861.125</v>
      </c>
      <c r="C22">
        <f>'Content in 50ml'!C22/'Sample weight in g'!C22</f>
        <v>2483.898305084746</v>
      </c>
      <c r="D22">
        <f>'Content in 50ml'!D22/'Sample weight in g'!D22</f>
        <v>10787.598940677968</v>
      </c>
      <c r="E22">
        <f>'Content in 50ml'!E22/'Sample weight in g'!E22</f>
        <v>168.12711864406782</v>
      </c>
      <c r="F22">
        <f>'Content in 50ml'!F22/'Sample weight in g'!F22</f>
        <v>518.5593220338983</v>
      </c>
      <c r="G22">
        <f>'Content in 50ml'!G22/'Sample weight in g'!G22</f>
        <v>197.83601694915257</v>
      </c>
      <c r="H22">
        <f>'Content in 50ml'!H22/'Sample weight in g'!H22</f>
        <v>197.22457627118646</v>
      </c>
      <c r="I22">
        <f>'Content in 50ml'!I22/'Sample weight in g'!I22</f>
        <v>-4.0254237288135604E-2</v>
      </c>
      <c r="J22">
        <f>'Content in 50ml'!J22/'Sample weight in g'!J22</f>
        <v>64.957627118644069</v>
      </c>
      <c r="K22">
        <f>'Content in 50ml'!K22/'Sample weight in g'!K22</f>
        <v>2.4584745762711866</v>
      </c>
      <c r="L22">
        <f>'Content in 50ml'!L22/'Sample weight in g'!L22</f>
        <v>3.6783898305084746</v>
      </c>
      <c r="M22">
        <f>'Content in 50ml'!M22/'Sample weight in g'!M22</f>
        <v>2.993220338983051</v>
      </c>
      <c r="N22">
        <f>'Content in 50ml'!N22/'Sample weight in g'!N22</f>
        <v>2.8279661016949156</v>
      </c>
      <c r="O22">
        <f>'Content in 50ml'!O22/'Sample weight in g'!O22</f>
        <v>1.8355932203389835</v>
      </c>
      <c r="P22">
        <f>'Content in 50ml'!P22/'Sample weight in g'!P22</f>
        <v>7.2436440677966116</v>
      </c>
    </row>
    <row r="23" spans="1:16" x14ac:dyDescent="0.2">
      <c r="A23" s="8" t="s">
        <v>64</v>
      </c>
      <c r="B23">
        <f>'Content in 50ml'!B23/'Sample weight in g'!B23</f>
        <v>41431.809405940592</v>
      </c>
      <c r="C23">
        <f>'Content in 50ml'!C23/'Sample weight in g'!C23</f>
        <v>9037.6237623762372</v>
      </c>
      <c r="D23">
        <f>'Content in 50ml'!D23/'Sample weight in g'!D23</f>
        <v>5582.293811881188</v>
      </c>
      <c r="E23">
        <f>'Content in 50ml'!E23/'Sample weight in g'!E23</f>
        <v>1438.950495049505</v>
      </c>
      <c r="F23">
        <f>'Content in 50ml'!F23/'Sample weight in g'!F23</f>
        <v>514.75247524752479</v>
      </c>
      <c r="G23">
        <f>'Content in 50ml'!G23/'Sample weight in g'!G23</f>
        <v>474.55099009900988</v>
      </c>
      <c r="H23">
        <f>'Content in 50ml'!H23/'Sample weight in g'!H23</f>
        <v>427.99504950495049</v>
      </c>
      <c r="I23">
        <f>'Content in 50ml'!I23/'Sample weight in g'!I23</f>
        <v>5.5693069306930687E-2</v>
      </c>
      <c r="J23">
        <f>'Content in 50ml'!J23/'Sample weight in g'!J23</f>
        <v>217.07920792079207</v>
      </c>
      <c r="K23">
        <f>'Content in 50ml'!K23/'Sample weight in g'!K23</f>
        <v>16.8970297029703</v>
      </c>
      <c r="L23">
        <f>'Content in 50ml'!L23/'Sample weight in g'!L23</f>
        <v>6.3475247524752474</v>
      </c>
      <c r="M23">
        <f>'Content in 50ml'!M23/'Sample weight in g'!M23</f>
        <v>19.658910891089111</v>
      </c>
      <c r="N23">
        <f>'Content in 50ml'!N23/'Sample weight in g'!N23</f>
        <v>19.56831683168317</v>
      </c>
      <c r="O23">
        <f>'Content in 50ml'!O23/'Sample weight in g'!O23</f>
        <v>11.340594059405939</v>
      </c>
      <c r="P23">
        <f>'Content in 50ml'!P23/'Sample weight in g'!P23</f>
        <v>24.566831683168317</v>
      </c>
    </row>
    <row r="24" spans="1:16" x14ac:dyDescent="0.2">
      <c r="A24" s="4" t="s">
        <v>65</v>
      </c>
      <c r="B24">
        <f>'Content in 50ml'!B24/'Sample weight in g'!B24</f>
        <v>21629.168803418805</v>
      </c>
      <c r="C24">
        <f>'Content in 50ml'!C24/'Sample weight in g'!C24</f>
        <v>1727.3504273504275</v>
      </c>
      <c r="D24">
        <f>'Content in 50ml'!D24/'Sample weight in g'!D24</f>
        <v>10290.057051282052</v>
      </c>
      <c r="E24">
        <f>'Content in 50ml'!E24/'Sample weight in g'!E24</f>
        <v>125.63247863247864</v>
      </c>
      <c r="F24">
        <f>'Content in 50ml'!F24/'Sample weight in g'!F24</f>
        <v>420.85470085470087</v>
      </c>
      <c r="G24">
        <f>'Content in 50ml'!G24/'Sample weight in g'!G24</f>
        <v>242.00555555555553</v>
      </c>
      <c r="H24">
        <f>'Content in 50ml'!H24/'Sample weight in g'!H24</f>
        <v>224.59401709401709</v>
      </c>
      <c r="I24">
        <f>'Content in 50ml'!I24/'Sample weight in g'!I24</f>
        <v>-3.5470085470085476E-2</v>
      </c>
      <c r="J24">
        <f>'Content in 50ml'!J24/'Sample weight in g'!J24</f>
        <v>51.282051282051277</v>
      </c>
      <c r="K24">
        <f>'Content in 50ml'!K24/'Sample weight in g'!K24</f>
        <v>1.3641025641025639</v>
      </c>
      <c r="L24">
        <f>'Content in 50ml'!L24/'Sample weight in g'!L24</f>
        <v>3.7824786324786324</v>
      </c>
      <c r="M24">
        <f>'Content in 50ml'!M24/'Sample weight in g'!M24</f>
        <v>1.8572649572649573</v>
      </c>
      <c r="N24">
        <f>'Content in 50ml'!N24/'Sample weight in g'!N24</f>
        <v>1.5931623931623931</v>
      </c>
      <c r="O24">
        <f>'Content in 50ml'!O24/'Sample weight in g'!O24</f>
        <v>1.1217948717948718</v>
      </c>
      <c r="P24">
        <f>'Content in 50ml'!P24/'Sample weight in g'!P24</f>
        <v>5.318376068376069</v>
      </c>
    </row>
    <row r="25" spans="1:16" x14ac:dyDescent="0.2">
      <c r="A25" s="4" t="s">
        <v>66</v>
      </c>
      <c r="B25">
        <f>'Content in 50ml'!B25/'Sample weight in g'!B25</f>
        <v>24982.026190476194</v>
      </c>
      <c r="C25">
        <f>'Content in 50ml'!C25/'Sample weight in g'!C25</f>
        <v>2773.3333333333335</v>
      </c>
      <c r="D25">
        <f>'Content in 50ml'!D25/'Sample weight in g'!D25</f>
        <v>10739.873095238097</v>
      </c>
      <c r="E25">
        <f>'Content in 50ml'!E25/'Sample weight in g'!E25</f>
        <v>213.32380952380953</v>
      </c>
      <c r="F25">
        <f>'Content in 50ml'!F25/'Sample weight in g'!F25</f>
        <v>120.42857142857143</v>
      </c>
      <c r="G25">
        <f>'Content in 50ml'!G25/'Sample weight in g'!G25</f>
        <v>219.71095238095242</v>
      </c>
      <c r="H25">
        <f>'Content in 50ml'!H25/'Sample weight in g'!H25</f>
        <v>225.30952380952385</v>
      </c>
      <c r="I25">
        <f>'Content in 50ml'!I25/'Sample weight in g'!I25</f>
        <v>-3.4047619047619063E-2</v>
      </c>
      <c r="J25">
        <f>'Content in 50ml'!J25/'Sample weight in g'!J25</f>
        <v>111.66666666666667</v>
      </c>
      <c r="K25">
        <f>'Content in 50ml'!K25/'Sample weight in g'!K25</f>
        <v>3.1204761904761913</v>
      </c>
      <c r="L25">
        <f>'Content in 50ml'!L25/'Sample weight in g'!L25</f>
        <v>4.8547619047619053</v>
      </c>
      <c r="M25">
        <f>'Content in 50ml'!M25/'Sample weight in g'!M25</f>
        <v>3.5333333333333332</v>
      </c>
      <c r="N25">
        <f>'Content in 50ml'!N25/'Sample weight in g'!N25</f>
        <v>3.2304761904761907</v>
      </c>
      <c r="O25">
        <f>'Content in 50ml'!O25/'Sample weight in g'!O25</f>
        <v>2.2704761904761912</v>
      </c>
      <c r="P25">
        <f>'Content in 50ml'!P25/'Sample weight in g'!P25</f>
        <v>5.1071428571428577</v>
      </c>
    </row>
    <row r="28" spans="1:16" x14ac:dyDescent="0.2">
      <c r="A28" s="6" t="s">
        <v>55</v>
      </c>
      <c r="B28" s="4" t="s">
        <v>40</v>
      </c>
      <c r="C28" s="4" t="s">
        <v>41</v>
      </c>
      <c r="D28" s="4" t="s">
        <v>42</v>
      </c>
      <c r="E28" s="4" t="s">
        <v>43</v>
      </c>
      <c r="F28" s="4" t="s">
        <v>44</v>
      </c>
      <c r="G28" s="4" t="s">
        <v>45</v>
      </c>
      <c r="H28" s="4" t="s">
        <v>46</v>
      </c>
      <c r="I28" s="4" t="s">
        <v>47</v>
      </c>
      <c r="J28" s="4" t="s">
        <v>48</v>
      </c>
      <c r="K28" s="4" t="s">
        <v>49</v>
      </c>
      <c r="L28" s="4" t="s">
        <v>50</v>
      </c>
      <c r="M28" s="4" t="s">
        <v>51</v>
      </c>
      <c r="N28" s="4" t="s">
        <v>52</v>
      </c>
      <c r="O28" s="4" t="s">
        <v>53</v>
      </c>
      <c r="P28" s="4" t="s">
        <v>54</v>
      </c>
    </row>
    <row r="29" spans="1:16" x14ac:dyDescent="0.2">
      <c r="A29" s="4" t="s">
        <v>58</v>
      </c>
      <c r="B29">
        <f t="shared" ref="B29:P29" si="0">AVERAGE(B2:B5)</f>
        <v>34004.230565023405</v>
      </c>
      <c r="C29">
        <f t="shared" si="0"/>
        <v>4106.4204736609408</v>
      </c>
      <c r="D29">
        <f t="shared" si="0"/>
        <v>8401.3306283476777</v>
      </c>
      <c r="E29">
        <f t="shared" si="0"/>
        <v>298.8855919880815</v>
      </c>
      <c r="F29">
        <f t="shared" si="0"/>
        <v>714.35773056535777</v>
      </c>
      <c r="G29">
        <f t="shared" si="0"/>
        <v>384.59847483609406</v>
      </c>
      <c r="H29">
        <f t="shared" si="0"/>
        <v>324.40107463611173</v>
      </c>
      <c r="I29">
        <f t="shared" si="0"/>
        <v>-1.7966257955664741E-2</v>
      </c>
      <c r="J29">
        <f t="shared" si="0"/>
        <v>144.36377662410501</v>
      </c>
      <c r="K29">
        <f t="shared" si="0"/>
        <v>4.2934927439429558</v>
      </c>
      <c r="L29">
        <f t="shared" si="0"/>
        <v>5.388509142931813</v>
      </c>
      <c r="M29">
        <f t="shared" si="0"/>
        <v>4.8501607152295705</v>
      </c>
      <c r="N29">
        <f t="shared" si="0"/>
        <v>4.2119837417506911</v>
      </c>
      <c r="O29">
        <f t="shared" si="0"/>
        <v>2.8942418202216937</v>
      </c>
      <c r="P29">
        <f t="shared" si="0"/>
        <v>8.0158333760690752</v>
      </c>
    </row>
    <row r="30" spans="1:16" x14ac:dyDescent="0.2">
      <c r="A30" s="4" t="s">
        <v>59</v>
      </c>
      <c r="B30">
        <f t="shared" ref="B30:P30" si="1">AVERAGE(B6:B9)</f>
        <v>34773.278945410406</v>
      </c>
      <c r="C30">
        <f t="shared" si="1"/>
        <v>6975.0403352130324</v>
      </c>
      <c r="D30">
        <f t="shared" si="1"/>
        <v>7788.770714089912</v>
      </c>
      <c r="E30">
        <f t="shared" si="1"/>
        <v>336.37932330827067</v>
      </c>
      <c r="F30">
        <f t="shared" si="1"/>
        <v>1177.4163533834587</v>
      </c>
      <c r="G30">
        <f t="shared" si="1"/>
        <v>309.07111098057646</v>
      </c>
      <c r="H30">
        <f t="shared" si="1"/>
        <v>302.95612077067665</v>
      </c>
      <c r="I30">
        <f t="shared" si="1"/>
        <v>1.1491619674185457E-2</v>
      </c>
      <c r="J30">
        <f t="shared" si="1"/>
        <v>194.17504699248121</v>
      </c>
      <c r="K30">
        <f t="shared" si="1"/>
        <v>6.153002036340852</v>
      </c>
      <c r="L30">
        <f t="shared" si="1"/>
        <v>4.8097423245614035</v>
      </c>
      <c r="M30">
        <f t="shared" si="1"/>
        <v>7.0511681547619061</v>
      </c>
      <c r="N30">
        <f t="shared" si="1"/>
        <v>6.7891071428571435</v>
      </c>
      <c r="O30">
        <f t="shared" si="1"/>
        <v>4.2160549812030084</v>
      </c>
      <c r="P30">
        <f t="shared" si="1"/>
        <v>7.3006363565162911</v>
      </c>
    </row>
    <row r="31" spans="1:16" x14ac:dyDescent="0.2">
      <c r="A31" s="4" t="s">
        <v>60</v>
      </c>
      <c r="B31">
        <f t="shared" ref="B31:P31" si="2">AVERAGE(B10:B13)</f>
        <v>22482.763330731181</v>
      </c>
      <c r="C31">
        <f t="shared" si="2"/>
        <v>2072.7203339833231</v>
      </c>
      <c r="D31">
        <f t="shared" si="2"/>
        <v>12457.465236479415</v>
      </c>
      <c r="E31">
        <f t="shared" si="2"/>
        <v>199.6973105954138</v>
      </c>
      <c r="F31">
        <f t="shared" si="2"/>
        <v>896.60691960625866</v>
      </c>
      <c r="G31">
        <f t="shared" si="2"/>
        <v>364.85571381359358</v>
      </c>
      <c r="H31">
        <f t="shared" si="2"/>
        <v>274.92879120259761</v>
      </c>
      <c r="I31">
        <f t="shared" si="2"/>
        <v>-4.0262134966505055E-2</v>
      </c>
      <c r="J31">
        <f t="shared" si="2"/>
        <v>83.949963255100371</v>
      </c>
      <c r="K31">
        <f t="shared" si="2"/>
        <v>2.3106412350970884</v>
      </c>
      <c r="L31">
        <f t="shared" si="2"/>
        <v>5.5929482365376062</v>
      </c>
      <c r="M31">
        <f t="shared" si="2"/>
        <v>2.8660851164125267</v>
      </c>
      <c r="N31">
        <f t="shared" si="2"/>
        <v>2.5711506606762229</v>
      </c>
      <c r="O31">
        <f t="shared" si="2"/>
        <v>1.7314445759550745</v>
      </c>
      <c r="P31">
        <f t="shared" si="2"/>
        <v>5.2319076202480499</v>
      </c>
    </row>
    <row r="32" spans="1:16" x14ac:dyDescent="0.2">
      <c r="A32" s="7" t="s">
        <v>61</v>
      </c>
      <c r="B32">
        <f t="shared" ref="B32:P32" si="3">AVERAGE(B14:B17)</f>
        <v>34964.515824807415</v>
      </c>
      <c r="C32">
        <f t="shared" si="3"/>
        <v>2643.2768333741783</v>
      </c>
      <c r="D32">
        <f t="shared" si="3"/>
        <v>9271.5903683437627</v>
      </c>
      <c r="E32">
        <f t="shared" si="3"/>
        <v>268.71890340827247</v>
      </c>
      <c r="F32">
        <f t="shared" si="3"/>
        <v>655.36441778722303</v>
      </c>
      <c r="G32">
        <f t="shared" si="3"/>
        <v>447.59749323054922</v>
      </c>
      <c r="H32">
        <f t="shared" si="3"/>
        <v>343.37218462758716</v>
      </c>
      <c r="I32">
        <f t="shared" si="3"/>
        <v>-2.7793122503620656E-2</v>
      </c>
      <c r="J32">
        <f t="shared" si="3"/>
        <v>190.79938343246357</v>
      </c>
      <c r="K32">
        <f t="shared" si="3"/>
        <v>4.6578385029692511</v>
      </c>
      <c r="L32">
        <f t="shared" si="3"/>
        <v>4.5100276285185954</v>
      </c>
      <c r="M32">
        <f t="shared" si="3"/>
        <v>5.8385151231123764</v>
      </c>
      <c r="N32">
        <f t="shared" si="3"/>
        <v>4.9296449759415166</v>
      </c>
      <c r="O32">
        <f t="shared" si="3"/>
        <v>3.361060975885406</v>
      </c>
      <c r="P32">
        <f t="shared" si="3"/>
        <v>6.6205557454018997</v>
      </c>
    </row>
    <row r="33" spans="1:16" x14ac:dyDescent="0.2">
      <c r="A33" s="4" t="s">
        <v>62</v>
      </c>
      <c r="B33">
        <f t="shared" ref="B33:P33" si="4">AVERAGE(B18:B21)</f>
        <v>30699.014515772928</v>
      </c>
      <c r="C33">
        <f t="shared" si="4"/>
        <v>13407.840109485893</v>
      </c>
      <c r="D33">
        <f t="shared" si="4"/>
        <v>10548.010823053706</v>
      </c>
      <c r="E33">
        <f t="shared" si="4"/>
        <v>337.04332578793895</v>
      </c>
      <c r="F33">
        <f t="shared" si="4"/>
        <v>3591.0293368264065</v>
      </c>
      <c r="G33">
        <f t="shared" si="4"/>
        <v>390.39326249900142</v>
      </c>
      <c r="H33">
        <f t="shared" si="4"/>
        <v>311.30332514713518</v>
      </c>
      <c r="I33">
        <f t="shared" si="4"/>
        <v>0.11261019452137787</v>
      </c>
      <c r="J33">
        <f t="shared" si="4"/>
        <v>346.78777762613015</v>
      </c>
      <c r="K33">
        <f t="shared" si="4"/>
        <v>7.1848566380607455</v>
      </c>
      <c r="L33">
        <f t="shared" si="4"/>
        <v>4.5890824007003905</v>
      </c>
      <c r="M33">
        <f t="shared" si="4"/>
        <v>8.3054504908390054</v>
      </c>
      <c r="N33">
        <f t="shared" si="4"/>
        <v>9.4907846067296067</v>
      </c>
      <c r="O33">
        <f t="shared" si="4"/>
        <v>5.8768934501537933</v>
      </c>
      <c r="P33">
        <f t="shared" si="4"/>
        <v>25.967407778358485</v>
      </c>
    </row>
    <row r="34" spans="1:16" x14ac:dyDescent="0.2">
      <c r="A34" s="4" t="s">
        <v>69</v>
      </c>
      <c r="B34">
        <f>AVERAGE(B22:B25)</f>
        <v>26976.032349958899</v>
      </c>
      <c r="C34">
        <f t="shared" ref="C34:P34" si="5">AVERAGE(C22:C25)</f>
        <v>4005.5514570361861</v>
      </c>
      <c r="D34">
        <f t="shared" si="5"/>
        <v>9349.9557247698267</v>
      </c>
      <c r="E34">
        <f t="shared" si="5"/>
        <v>486.50847546246524</v>
      </c>
      <c r="F34">
        <f t="shared" si="5"/>
        <v>393.64876739117381</v>
      </c>
      <c r="G34">
        <f t="shared" si="5"/>
        <v>283.52587874616762</v>
      </c>
      <c r="H34">
        <f t="shared" si="5"/>
        <v>268.78079166991949</v>
      </c>
      <c r="I34">
        <f t="shared" si="5"/>
        <v>-1.3519718124727364E-2</v>
      </c>
      <c r="J34">
        <f t="shared" si="5"/>
        <v>111.24638824703852</v>
      </c>
      <c r="K34">
        <f t="shared" si="5"/>
        <v>5.9600207584550606</v>
      </c>
      <c r="L34">
        <f t="shared" si="5"/>
        <v>4.6657887800560651</v>
      </c>
      <c r="M34">
        <f t="shared" si="5"/>
        <v>7.0106823801676121</v>
      </c>
      <c r="N34">
        <f t="shared" si="5"/>
        <v>6.8049803792541681</v>
      </c>
      <c r="O34">
        <f t="shared" si="5"/>
        <v>4.1421145855039967</v>
      </c>
      <c r="P34">
        <f t="shared" si="5"/>
        <v>10.558998669120964</v>
      </c>
    </row>
    <row r="37" spans="1:16" x14ac:dyDescent="0.2">
      <c r="A37" s="6" t="s">
        <v>56</v>
      </c>
      <c r="B37" s="4" t="s">
        <v>40</v>
      </c>
      <c r="C37" s="4" t="s">
        <v>41</v>
      </c>
      <c r="D37" s="4" t="s">
        <v>42</v>
      </c>
      <c r="E37" s="4" t="s">
        <v>43</v>
      </c>
      <c r="F37" s="4" t="s">
        <v>44</v>
      </c>
      <c r="G37" s="4" t="s">
        <v>45</v>
      </c>
      <c r="H37" s="4" t="s">
        <v>46</v>
      </c>
      <c r="I37" s="4" t="s">
        <v>47</v>
      </c>
      <c r="J37" s="4" t="s">
        <v>48</v>
      </c>
      <c r="K37" s="4" t="s">
        <v>49</v>
      </c>
      <c r="L37" s="4" t="s">
        <v>50</v>
      </c>
      <c r="M37" s="4" t="s">
        <v>51</v>
      </c>
      <c r="N37" s="4" t="s">
        <v>52</v>
      </c>
      <c r="O37" s="4" t="s">
        <v>53</v>
      </c>
      <c r="P37" s="4" t="s">
        <v>54</v>
      </c>
    </row>
    <row r="38" spans="1:16" x14ac:dyDescent="0.2">
      <c r="A38" s="4" t="s">
        <v>58</v>
      </c>
      <c r="B38">
        <f t="shared" ref="B38:P38" si="6">STDEV(B2:B5)</f>
        <v>12670.177700392695</v>
      </c>
      <c r="C38">
        <f t="shared" si="6"/>
        <v>2240.6960691516265</v>
      </c>
      <c r="D38">
        <f t="shared" si="6"/>
        <v>2737.7346059478746</v>
      </c>
      <c r="E38">
        <f t="shared" si="6"/>
        <v>228.96865165912317</v>
      </c>
      <c r="F38">
        <f t="shared" si="6"/>
        <v>509.11205117285073</v>
      </c>
      <c r="G38">
        <f t="shared" si="6"/>
        <v>143.34846760585799</v>
      </c>
      <c r="H38">
        <f t="shared" si="6"/>
        <v>75.628964111625095</v>
      </c>
      <c r="I38">
        <f t="shared" si="6"/>
        <v>2.2945480674250739E-2</v>
      </c>
      <c r="J38">
        <f t="shared" si="6"/>
        <v>97.915521636775978</v>
      </c>
      <c r="K38">
        <f t="shared" si="6"/>
        <v>3.2976179598530968</v>
      </c>
      <c r="L38">
        <f t="shared" si="6"/>
        <v>1.0698227156089202</v>
      </c>
      <c r="M38">
        <f t="shared" si="6"/>
        <v>3.5855113530230533</v>
      </c>
      <c r="N38">
        <f t="shared" si="6"/>
        <v>3.1090669168210066</v>
      </c>
      <c r="O38">
        <f t="shared" si="6"/>
        <v>2.163717398727862</v>
      </c>
      <c r="P38">
        <f t="shared" si="6"/>
        <v>4.2584779800569885</v>
      </c>
    </row>
    <row r="39" spans="1:16" x14ac:dyDescent="0.2">
      <c r="A39" s="4" t="s">
        <v>59</v>
      </c>
      <c r="B39">
        <f t="shared" ref="B39:P39" si="7">STDEV(B6:B9)</f>
        <v>7461.8302741170091</v>
      </c>
      <c r="C39">
        <f t="shared" si="7"/>
        <v>9298.98497539251</v>
      </c>
      <c r="D39">
        <f t="shared" si="7"/>
        <v>4014.5038140998217</v>
      </c>
      <c r="E39">
        <f t="shared" si="7"/>
        <v>37.090279790648204</v>
      </c>
      <c r="F39">
        <f t="shared" si="7"/>
        <v>167.31695360409654</v>
      </c>
      <c r="G39">
        <f t="shared" si="7"/>
        <v>93.05888839305652</v>
      </c>
      <c r="H39">
        <f t="shared" si="7"/>
        <v>81.535713984592704</v>
      </c>
      <c r="I39">
        <f t="shared" si="7"/>
        <v>3.759836110823056E-2</v>
      </c>
      <c r="J39">
        <f t="shared" si="7"/>
        <v>134.2719431808552</v>
      </c>
      <c r="K39">
        <f t="shared" si="7"/>
        <v>1.1333682386163351</v>
      </c>
      <c r="L39">
        <f t="shared" si="7"/>
        <v>0.59872619550888417</v>
      </c>
      <c r="M39">
        <f t="shared" si="7"/>
        <v>0.26081210042564079</v>
      </c>
      <c r="N39">
        <f t="shared" si="7"/>
        <v>1.0016068415886323</v>
      </c>
      <c r="O39">
        <f t="shared" si="7"/>
        <v>0.32075327564991357</v>
      </c>
      <c r="P39">
        <f t="shared" si="7"/>
        <v>0.77776399261368989</v>
      </c>
    </row>
    <row r="40" spans="1:16" x14ac:dyDescent="0.2">
      <c r="A40" s="4" t="s">
        <v>60</v>
      </c>
      <c r="B40">
        <f t="shared" ref="B40:P40" si="8">STDEV(B10:B13)</f>
        <v>3238.9545609404104</v>
      </c>
      <c r="C40">
        <f t="shared" si="8"/>
        <v>193.87873365704658</v>
      </c>
      <c r="D40">
        <f t="shared" si="8"/>
        <v>1996.9488434389345</v>
      </c>
      <c r="E40">
        <f t="shared" si="8"/>
        <v>50.177754547904939</v>
      </c>
      <c r="F40">
        <f t="shared" si="8"/>
        <v>515.91474180528473</v>
      </c>
      <c r="G40">
        <f t="shared" si="8"/>
        <v>32.621700104256391</v>
      </c>
      <c r="H40">
        <f t="shared" si="8"/>
        <v>9.0957788009206464</v>
      </c>
      <c r="I40">
        <f t="shared" si="8"/>
        <v>8.5379439665179569E-3</v>
      </c>
      <c r="J40">
        <f t="shared" si="8"/>
        <v>32.274705355268843</v>
      </c>
      <c r="K40">
        <f t="shared" si="8"/>
        <v>0.64755031708050126</v>
      </c>
      <c r="L40">
        <f t="shared" si="8"/>
        <v>1.428510094921954</v>
      </c>
      <c r="M40">
        <f t="shared" si="8"/>
        <v>0.65429841728552596</v>
      </c>
      <c r="N40">
        <f t="shared" si="8"/>
        <v>0.58109550625960227</v>
      </c>
      <c r="O40">
        <f t="shared" si="8"/>
        <v>0.40794858437924703</v>
      </c>
      <c r="P40">
        <f t="shared" si="8"/>
        <v>0.55021946416736756</v>
      </c>
    </row>
    <row r="41" spans="1:16" x14ac:dyDescent="0.2">
      <c r="A41" s="7" t="s">
        <v>61</v>
      </c>
      <c r="B41">
        <f t="shared" ref="B41:P41" si="9">STDEV(B14:B17)</f>
        <v>8225.142057004532</v>
      </c>
      <c r="C41">
        <f t="shared" si="9"/>
        <v>736.52798073110807</v>
      </c>
      <c r="D41">
        <f t="shared" si="9"/>
        <v>3851.9378518817216</v>
      </c>
      <c r="E41">
        <f t="shared" si="9"/>
        <v>68.616389114093778</v>
      </c>
      <c r="F41">
        <f t="shared" si="9"/>
        <v>213.51712926212031</v>
      </c>
      <c r="G41">
        <f t="shared" si="9"/>
        <v>358.37083641078999</v>
      </c>
      <c r="H41">
        <f t="shared" si="9"/>
        <v>121.12065088511821</v>
      </c>
      <c r="I41">
        <f t="shared" si="9"/>
        <v>1.020488907313935E-2</v>
      </c>
      <c r="J41">
        <f t="shared" si="9"/>
        <v>43.591412955327726</v>
      </c>
      <c r="K41">
        <f t="shared" si="9"/>
        <v>1.5309805016960678</v>
      </c>
      <c r="L41">
        <f t="shared" si="9"/>
        <v>1.515640236034842</v>
      </c>
      <c r="M41">
        <f t="shared" si="9"/>
        <v>1.5540248882434227</v>
      </c>
      <c r="N41">
        <f t="shared" si="9"/>
        <v>1.5111904378452796</v>
      </c>
      <c r="O41">
        <f t="shared" si="9"/>
        <v>1.0145188279254858</v>
      </c>
      <c r="P41">
        <f t="shared" si="9"/>
        <v>1.1702512648058276</v>
      </c>
    </row>
    <row r="42" spans="1:16" x14ac:dyDescent="0.2">
      <c r="A42" s="4" t="s">
        <v>62</v>
      </c>
      <c r="B42">
        <f t="shared" ref="B42:P42" si="10">STDEV(B18:B21)</f>
        <v>4140.8304470800449</v>
      </c>
      <c r="C42">
        <f t="shared" si="10"/>
        <v>20554.755916905484</v>
      </c>
      <c r="D42">
        <f t="shared" si="10"/>
        <v>3052.8111383177252</v>
      </c>
      <c r="E42">
        <f t="shared" si="10"/>
        <v>178.81817372332532</v>
      </c>
      <c r="F42">
        <f t="shared" si="10"/>
        <v>6339.3074974953061</v>
      </c>
      <c r="G42">
        <f t="shared" si="10"/>
        <v>86.294593493863687</v>
      </c>
      <c r="H42">
        <f t="shared" si="10"/>
        <v>25.079553714779557</v>
      </c>
      <c r="I42">
        <f t="shared" si="10"/>
        <v>0.23429319856031516</v>
      </c>
      <c r="J42">
        <f t="shared" si="10"/>
        <v>436.67638308190232</v>
      </c>
      <c r="K42">
        <f t="shared" si="10"/>
        <v>4.6934158749498298</v>
      </c>
      <c r="L42">
        <f t="shared" si="10"/>
        <v>0.86992973128917073</v>
      </c>
      <c r="M42">
        <f t="shared" si="10"/>
        <v>5.7016753720558579</v>
      </c>
      <c r="N42">
        <f t="shared" si="10"/>
        <v>9.2945888419936331</v>
      </c>
      <c r="O42">
        <f t="shared" si="10"/>
        <v>5.038045502790375</v>
      </c>
      <c r="P42">
        <f t="shared" si="10"/>
        <v>38.936284660151841</v>
      </c>
    </row>
    <row r="43" spans="1:16" x14ac:dyDescent="0.2">
      <c r="A43" s="4" t="s">
        <v>69</v>
      </c>
      <c r="B43">
        <f>STDEV(B22:B25)</f>
        <v>9868.4076263620063</v>
      </c>
      <c r="C43">
        <f t="shared" ref="C43:P43" si="11">STDEV(C22:C25)</f>
        <v>3383.5751032035682</v>
      </c>
      <c r="D43">
        <f t="shared" si="11"/>
        <v>2521.7556785513448</v>
      </c>
      <c r="E43">
        <f t="shared" si="11"/>
        <v>635.97008206272676</v>
      </c>
      <c r="F43">
        <f t="shared" si="11"/>
        <v>187.66831824185132</v>
      </c>
      <c r="G43">
        <f t="shared" si="11"/>
        <v>128.62040746191622</v>
      </c>
      <c r="H43">
        <f t="shared" si="11"/>
        <v>106.94499214855171</v>
      </c>
      <c r="I43">
        <f t="shared" si="11"/>
        <v>4.6218170315200875E-2</v>
      </c>
      <c r="J43">
        <f t="shared" si="11"/>
        <v>75.142383664834</v>
      </c>
      <c r="K43">
        <f t="shared" si="11"/>
        <v>7.3272202032578821</v>
      </c>
      <c r="L43">
        <f t="shared" si="11"/>
        <v>1.2408518881761197</v>
      </c>
      <c r="M43">
        <f t="shared" si="11"/>
        <v>8.4610352645729705</v>
      </c>
      <c r="N43">
        <f t="shared" si="11"/>
        <v>8.537359601140432</v>
      </c>
      <c r="O43">
        <f t="shared" si="11"/>
        <v>4.8222922972003159</v>
      </c>
      <c r="P43">
        <f t="shared" si="11"/>
        <v>9.387896798892978</v>
      </c>
    </row>
    <row r="46" spans="1:16" x14ac:dyDescent="0.2">
      <c r="A46" s="6" t="s">
        <v>57</v>
      </c>
      <c r="B46" s="4" t="s">
        <v>40</v>
      </c>
      <c r="C46" s="4" t="s">
        <v>41</v>
      </c>
      <c r="D46" s="4" t="s">
        <v>42</v>
      </c>
      <c r="E46" s="4" t="s">
        <v>43</v>
      </c>
      <c r="F46" s="4" t="s">
        <v>44</v>
      </c>
      <c r="G46" s="4" t="s">
        <v>45</v>
      </c>
      <c r="H46" s="4" t="s">
        <v>46</v>
      </c>
      <c r="I46" s="4" t="s">
        <v>47</v>
      </c>
      <c r="J46" s="4" t="s">
        <v>48</v>
      </c>
      <c r="K46" s="4" t="s">
        <v>49</v>
      </c>
      <c r="L46" s="4" t="s">
        <v>50</v>
      </c>
      <c r="M46" s="4" t="s">
        <v>51</v>
      </c>
      <c r="N46" s="4" t="s">
        <v>52</v>
      </c>
      <c r="O46" s="4" t="s">
        <v>53</v>
      </c>
      <c r="P46" s="4" t="s">
        <v>54</v>
      </c>
    </row>
    <row r="47" spans="1:16" x14ac:dyDescent="0.2">
      <c r="A47" s="4" t="s">
        <v>58</v>
      </c>
      <c r="B47">
        <f>B38/SQRT(4)</f>
        <v>6335.0888501963473</v>
      </c>
      <c r="C47">
        <f t="shared" ref="C47:P47" si="12">C38/SQRT(4)</f>
        <v>1120.3480345758132</v>
      </c>
      <c r="D47">
        <f t="shared" si="12"/>
        <v>1368.8673029739373</v>
      </c>
      <c r="E47">
        <f t="shared" si="12"/>
        <v>114.48432582956158</v>
      </c>
      <c r="F47">
        <f t="shared" si="12"/>
        <v>254.55602558642536</v>
      </c>
      <c r="G47">
        <f t="shared" si="12"/>
        <v>71.674233802928995</v>
      </c>
      <c r="H47">
        <f t="shared" si="12"/>
        <v>37.814482055812547</v>
      </c>
      <c r="I47">
        <f t="shared" si="12"/>
        <v>1.147274033712537E-2</v>
      </c>
      <c r="J47">
        <f t="shared" si="12"/>
        <v>48.957760818387989</v>
      </c>
      <c r="K47">
        <f t="shared" si="12"/>
        <v>1.6488089799265484</v>
      </c>
      <c r="L47">
        <f t="shared" si="12"/>
        <v>0.53491135780446009</v>
      </c>
      <c r="M47">
        <f t="shared" si="12"/>
        <v>1.7927556765115267</v>
      </c>
      <c r="N47">
        <f t="shared" si="12"/>
        <v>1.5545334584105033</v>
      </c>
      <c r="O47">
        <f t="shared" si="12"/>
        <v>1.081858699363931</v>
      </c>
      <c r="P47">
        <f t="shared" si="12"/>
        <v>2.1292389900284943</v>
      </c>
    </row>
    <row r="48" spans="1:16" x14ac:dyDescent="0.2">
      <c r="A48" s="4" t="s">
        <v>59</v>
      </c>
      <c r="B48">
        <f t="shared" ref="B48:P52" si="13">B39/SQRT(4)</f>
        <v>3730.9151370585046</v>
      </c>
      <c r="C48">
        <f t="shared" si="13"/>
        <v>4649.492487696255</v>
      </c>
      <c r="D48">
        <f t="shared" si="13"/>
        <v>2007.2519070499109</v>
      </c>
      <c r="E48">
        <f t="shared" si="13"/>
        <v>18.545139895324102</v>
      </c>
      <c r="F48">
        <f t="shared" si="13"/>
        <v>83.65847680204827</v>
      </c>
      <c r="G48">
        <f t="shared" si="13"/>
        <v>46.52944419652826</v>
      </c>
      <c r="H48">
        <f t="shared" si="13"/>
        <v>40.767856992296352</v>
      </c>
      <c r="I48">
        <f t="shared" si="13"/>
        <v>1.879918055411528E-2</v>
      </c>
      <c r="J48">
        <f t="shared" si="13"/>
        <v>67.135971590427602</v>
      </c>
      <c r="K48">
        <f t="shared" si="13"/>
        <v>0.56668411930816753</v>
      </c>
      <c r="L48">
        <f t="shared" si="13"/>
        <v>0.29936309775444209</v>
      </c>
      <c r="M48">
        <f t="shared" si="13"/>
        <v>0.1304060502128204</v>
      </c>
      <c r="N48">
        <f t="shared" si="13"/>
        <v>0.50080342079431617</v>
      </c>
      <c r="O48">
        <f t="shared" si="13"/>
        <v>0.16037663782495679</v>
      </c>
      <c r="P48">
        <f t="shared" si="13"/>
        <v>0.38888199630684495</v>
      </c>
    </row>
    <row r="49" spans="1:16" x14ac:dyDescent="0.2">
      <c r="A49" s="4" t="s">
        <v>60</v>
      </c>
      <c r="B49">
        <f t="shared" si="13"/>
        <v>1619.4772804702052</v>
      </c>
      <c r="C49">
        <f t="shared" si="13"/>
        <v>96.939366828523291</v>
      </c>
      <c r="D49">
        <f t="shared" si="13"/>
        <v>998.47442171946727</v>
      </c>
      <c r="E49">
        <f t="shared" si="13"/>
        <v>25.08887727395247</v>
      </c>
      <c r="F49">
        <f t="shared" si="13"/>
        <v>257.95737090264237</v>
      </c>
      <c r="G49">
        <f t="shared" si="13"/>
        <v>16.310850052128195</v>
      </c>
      <c r="H49">
        <f t="shared" si="13"/>
        <v>4.5478894004603232</v>
      </c>
      <c r="I49">
        <f t="shared" si="13"/>
        <v>4.2689719832589785E-3</v>
      </c>
      <c r="J49">
        <f t="shared" si="13"/>
        <v>16.137352677634421</v>
      </c>
      <c r="K49">
        <f t="shared" si="13"/>
        <v>0.32377515854025063</v>
      </c>
      <c r="L49">
        <f t="shared" si="13"/>
        <v>0.71425504746097701</v>
      </c>
      <c r="M49">
        <f t="shared" si="13"/>
        <v>0.32714920864276298</v>
      </c>
      <c r="N49">
        <f t="shared" si="13"/>
        <v>0.29054775312980113</v>
      </c>
      <c r="O49">
        <f t="shared" si="13"/>
        <v>0.20397429218962351</v>
      </c>
      <c r="P49">
        <f t="shared" si="13"/>
        <v>0.27510973208368378</v>
      </c>
    </row>
    <row r="50" spans="1:16" x14ac:dyDescent="0.2">
      <c r="A50" s="7" t="s">
        <v>61</v>
      </c>
      <c r="B50">
        <f t="shared" si="13"/>
        <v>4112.571028502266</v>
      </c>
      <c r="C50">
        <f t="shared" si="13"/>
        <v>368.26399036555404</v>
      </c>
      <c r="D50">
        <f t="shared" si="13"/>
        <v>1925.9689259408608</v>
      </c>
      <c r="E50">
        <f t="shared" si="13"/>
        <v>34.308194557046889</v>
      </c>
      <c r="F50">
        <f t="shared" si="13"/>
        <v>106.75856463106015</v>
      </c>
      <c r="G50">
        <f t="shared" si="13"/>
        <v>179.185418205395</v>
      </c>
      <c r="H50">
        <f t="shared" si="13"/>
        <v>60.560325442559105</v>
      </c>
      <c r="I50">
        <f t="shared" si="13"/>
        <v>5.1024445365696752E-3</v>
      </c>
      <c r="J50">
        <f t="shared" si="13"/>
        <v>21.795706477663863</v>
      </c>
      <c r="K50">
        <f t="shared" si="13"/>
        <v>0.7654902508480339</v>
      </c>
      <c r="L50">
        <f t="shared" si="13"/>
        <v>0.757820118017421</v>
      </c>
      <c r="M50">
        <f t="shared" si="13"/>
        <v>0.77701244412171133</v>
      </c>
      <c r="N50">
        <f t="shared" si="13"/>
        <v>0.75559521892263981</v>
      </c>
      <c r="O50">
        <f t="shared" si="13"/>
        <v>0.50725941396274288</v>
      </c>
      <c r="P50">
        <f t="shared" si="13"/>
        <v>0.58512563240291382</v>
      </c>
    </row>
    <row r="51" spans="1:16" x14ac:dyDescent="0.2">
      <c r="A51" s="4" t="s">
        <v>62</v>
      </c>
      <c r="B51">
        <f t="shared" si="13"/>
        <v>2070.4152235400225</v>
      </c>
      <c r="C51">
        <f t="shared" si="13"/>
        <v>10277.377958452742</v>
      </c>
      <c r="D51">
        <f t="shared" si="13"/>
        <v>1526.4055691588626</v>
      </c>
      <c r="E51">
        <f t="shared" si="13"/>
        <v>89.409086861662658</v>
      </c>
      <c r="F51">
        <f t="shared" si="13"/>
        <v>3169.653748747653</v>
      </c>
      <c r="G51">
        <f t="shared" si="13"/>
        <v>43.147296746931843</v>
      </c>
      <c r="H51">
        <f t="shared" si="13"/>
        <v>12.539776857389779</v>
      </c>
      <c r="I51">
        <f t="shared" si="13"/>
        <v>0.11714659928015758</v>
      </c>
      <c r="J51">
        <f t="shared" si="13"/>
        <v>218.33819154095116</v>
      </c>
      <c r="K51">
        <f t="shared" si="13"/>
        <v>2.3467079374749149</v>
      </c>
      <c r="L51">
        <f t="shared" si="13"/>
        <v>0.43496486564458536</v>
      </c>
      <c r="M51">
        <f t="shared" si="13"/>
        <v>2.850837686027929</v>
      </c>
      <c r="N51">
        <f t="shared" si="13"/>
        <v>4.6472944209968166</v>
      </c>
      <c r="O51">
        <f t="shared" si="13"/>
        <v>2.5190227513951875</v>
      </c>
      <c r="P51">
        <f t="shared" si="13"/>
        <v>19.468142330075921</v>
      </c>
    </row>
    <row r="52" spans="1:16" x14ac:dyDescent="0.2">
      <c r="A52" s="4" t="s">
        <v>69</v>
      </c>
      <c r="B52">
        <f t="shared" si="13"/>
        <v>4934.2038131810032</v>
      </c>
      <c r="C52">
        <f t="shared" si="13"/>
        <v>1691.7875516017841</v>
      </c>
      <c r="D52">
        <f t="shared" si="13"/>
        <v>1260.8778392756724</v>
      </c>
      <c r="E52">
        <f t="shared" si="13"/>
        <v>317.98504103136338</v>
      </c>
      <c r="F52">
        <f t="shared" si="13"/>
        <v>93.834159120925662</v>
      </c>
      <c r="G52">
        <f t="shared" si="13"/>
        <v>64.310203730958108</v>
      </c>
      <c r="H52">
        <f t="shared" si="13"/>
        <v>53.472496074275853</v>
      </c>
      <c r="I52">
        <f t="shared" si="13"/>
        <v>2.3109085157600438E-2</v>
      </c>
      <c r="J52">
        <f t="shared" si="13"/>
        <v>37.571191832417</v>
      </c>
      <c r="K52">
        <f t="shared" si="13"/>
        <v>3.6636101016289411</v>
      </c>
      <c r="L52">
        <f t="shared" si="13"/>
        <v>0.62042594408805984</v>
      </c>
      <c r="M52">
        <f t="shared" si="13"/>
        <v>4.2305176322864853</v>
      </c>
      <c r="N52">
        <f t="shared" si="13"/>
        <v>4.268679800570216</v>
      </c>
      <c r="O52">
        <f t="shared" si="13"/>
        <v>2.411146148600158</v>
      </c>
      <c r="P52">
        <f t="shared" si="13"/>
        <v>4.693948399446489</v>
      </c>
    </row>
    <row r="59" spans="1:16" x14ac:dyDescent="0.2">
      <c r="B59" s="4" t="s">
        <v>43</v>
      </c>
      <c r="C59" s="4" t="s">
        <v>44</v>
      </c>
      <c r="D59" s="4" t="s">
        <v>45</v>
      </c>
      <c r="E59" t="s">
        <v>46</v>
      </c>
      <c r="F59" t="s">
        <v>48</v>
      </c>
      <c r="G59" t="s">
        <v>54</v>
      </c>
    </row>
    <row r="60" spans="1:16" x14ac:dyDescent="0.2">
      <c r="A60" s="4" t="s">
        <v>70</v>
      </c>
      <c r="B60" s="9">
        <v>298.8855919880815</v>
      </c>
      <c r="C60" s="9">
        <v>714.35773056535777</v>
      </c>
      <c r="D60" s="9">
        <v>384.59847483609406</v>
      </c>
      <c r="E60" s="9">
        <v>324.40107463611173</v>
      </c>
      <c r="F60" s="9">
        <v>144.36377662410501</v>
      </c>
      <c r="G60" s="9">
        <v>8.0158333760690752</v>
      </c>
    </row>
    <row r="61" spans="1:16" x14ac:dyDescent="0.2">
      <c r="A61" s="4" t="s">
        <v>71</v>
      </c>
      <c r="B61" s="9">
        <v>336.37932330827067</v>
      </c>
      <c r="C61" s="9">
        <v>1177.4163533834587</v>
      </c>
      <c r="D61" s="9">
        <v>309.07111098057646</v>
      </c>
      <c r="E61" s="9">
        <v>302.95612077067665</v>
      </c>
      <c r="F61" s="9">
        <v>194.17504699248121</v>
      </c>
      <c r="G61" s="9">
        <v>7.3006363565162911</v>
      </c>
    </row>
    <row r="62" spans="1:16" x14ac:dyDescent="0.2">
      <c r="A62" s="4" t="s">
        <v>72</v>
      </c>
      <c r="B62" s="9">
        <v>199.6973105954138</v>
      </c>
      <c r="C62" s="9">
        <v>896.60691960625866</v>
      </c>
      <c r="D62" s="9">
        <v>364.85571381359358</v>
      </c>
      <c r="E62" s="9">
        <v>274.92879120259761</v>
      </c>
      <c r="F62" s="9">
        <v>83.949963255100371</v>
      </c>
      <c r="G62" s="9">
        <v>5.2319076202480499</v>
      </c>
    </row>
    <row r="63" spans="1:16" x14ac:dyDescent="0.2">
      <c r="A63" s="7" t="s">
        <v>73</v>
      </c>
      <c r="B63" s="9">
        <v>268.71890340827247</v>
      </c>
      <c r="C63" s="9">
        <v>655.36441778722303</v>
      </c>
      <c r="D63" s="9">
        <v>447.59749323054922</v>
      </c>
      <c r="E63" s="9">
        <v>343.37218462758716</v>
      </c>
      <c r="F63" s="9">
        <v>190.79938343246357</v>
      </c>
      <c r="G63" s="9">
        <v>6.6205557454018997</v>
      </c>
    </row>
    <row r="64" spans="1:16" x14ac:dyDescent="0.2">
      <c r="A64" s="4" t="s">
        <v>74</v>
      </c>
      <c r="B64" s="9">
        <v>337.04332578793895</v>
      </c>
      <c r="C64" s="9">
        <v>3591.0293368264065</v>
      </c>
      <c r="D64" s="9">
        <v>390.39326249900142</v>
      </c>
      <c r="E64" s="9">
        <v>311.30332514713518</v>
      </c>
      <c r="F64" s="9">
        <v>346.78777762613015</v>
      </c>
      <c r="G64" s="9">
        <v>25.967407778358485</v>
      </c>
    </row>
    <row r="65" spans="1:7" x14ac:dyDescent="0.2">
      <c r="A65" s="4" t="s">
        <v>75</v>
      </c>
      <c r="B65" s="9">
        <v>486.50847546246524</v>
      </c>
      <c r="C65" s="9">
        <v>393.64876739117381</v>
      </c>
      <c r="D65" s="9">
        <v>283.52587874616762</v>
      </c>
      <c r="E65" s="9">
        <v>268.78079166991949</v>
      </c>
      <c r="F65" s="9">
        <v>111.24638824703852</v>
      </c>
      <c r="G65" s="9">
        <v>10.558998669120964</v>
      </c>
    </row>
    <row r="67" spans="1:7" x14ac:dyDescent="0.2">
      <c r="B67" s="4" t="s">
        <v>43</v>
      </c>
      <c r="C67" s="4" t="s">
        <v>44</v>
      </c>
      <c r="D67" s="4" t="s">
        <v>45</v>
      </c>
      <c r="E67" t="s">
        <v>46</v>
      </c>
      <c r="F67" t="s">
        <v>48</v>
      </c>
      <c r="G67" t="s">
        <v>54</v>
      </c>
    </row>
    <row r="68" spans="1:7" x14ac:dyDescent="0.2">
      <c r="A68" s="4" t="s">
        <v>70</v>
      </c>
      <c r="B68" s="9">
        <f>2*E47</f>
        <v>228.96865165912317</v>
      </c>
      <c r="C68" s="9">
        <f t="shared" ref="C68:E73" si="14">2*F47</f>
        <v>509.11205117285073</v>
      </c>
      <c r="D68" s="9">
        <f t="shared" si="14"/>
        <v>143.34846760585799</v>
      </c>
      <c r="E68" s="9">
        <f t="shared" si="14"/>
        <v>75.628964111625095</v>
      </c>
      <c r="F68" s="9">
        <f>2*J47</f>
        <v>97.915521636775978</v>
      </c>
      <c r="G68" s="9">
        <f>2*P47</f>
        <v>4.2584779800569885</v>
      </c>
    </row>
    <row r="69" spans="1:7" x14ac:dyDescent="0.2">
      <c r="A69" s="4" t="s">
        <v>71</v>
      </c>
      <c r="B69" s="9">
        <f t="shared" ref="B69:B73" si="15">2*E48</f>
        <v>37.090279790648204</v>
      </c>
      <c r="C69" s="9">
        <f t="shared" si="14"/>
        <v>167.31695360409654</v>
      </c>
      <c r="D69" s="9">
        <f t="shared" si="14"/>
        <v>93.05888839305652</v>
      </c>
      <c r="E69" s="9">
        <f t="shared" si="14"/>
        <v>81.535713984592704</v>
      </c>
      <c r="F69" s="9">
        <f t="shared" ref="F69:F73" si="16">2*J48</f>
        <v>134.2719431808552</v>
      </c>
      <c r="G69" s="9">
        <f t="shared" ref="G69:G73" si="17">2*P48</f>
        <v>0.77776399261368989</v>
      </c>
    </row>
    <row r="70" spans="1:7" x14ac:dyDescent="0.2">
      <c r="A70" s="4" t="s">
        <v>72</v>
      </c>
      <c r="B70" s="9">
        <f t="shared" si="15"/>
        <v>50.177754547904939</v>
      </c>
      <c r="C70" s="9">
        <f t="shared" si="14"/>
        <v>515.91474180528473</v>
      </c>
      <c r="D70" s="9">
        <f t="shared" si="14"/>
        <v>32.621700104256391</v>
      </c>
      <c r="E70" s="9">
        <f t="shared" si="14"/>
        <v>9.0957788009206464</v>
      </c>
      <c r="F70" s="9">
        <f t="shared" si="16"/>
        <v>32.274705355268843</v>
      </c>
      <c r="G70" s="9">
        <f t="shared" si="17"/>
        <v>0.55021946416736756</v>
      </c>
    </row>
    <row r="71" spans="1:7" x14ac:dyDescent="0.2">
      <c r="A71" s="7" t="s">
        <v>73</v>
      </c>
      <c r="B71" s="9">
        <f t="shared" si="15"/>
        <v>68.616389114093778</v>
      </c>
      <c r="C71" s="9">
        <f t="shared" si="14"/>
        <v>213.51712926212031</v>
      </c>
      <c r="D71" s="9">
        <f t="shared" si="14"/>
        <v>358.37083641078999</v>
      </c>
      <c r="E71" s="9">
        <f t="shared" si="14"/>
        <v>121.12065088511821</v>
      </c>
      <c r="F71" s="9">
        <f t="shared" si="16"/>
        <v>43.591412955327726</v>
      </c>
      <c r="G71" s="9">
        <f t="shared" si="17"/>
        <v>1.1702512648058276</v>
      </c>
    </row>
    <row r="72" spans="1:7" x14ac:dyDescent="0.2">
      <c r="A72" s="4" t="s">
        <v>74</v>
      </c>
      <c r="B72" s="9">
        <f t="shared" si="15"/>
        <v>178.81817372332532</v>
      </c>
      <c r="C72" s="9">
        <f t="shared" si="14"/>
        <v>6339.3074974953061</v>
      </c>
      <c r="D72" s="9">
        <f t="shared" si="14"/>
        <v>86.294593493863687</v>
      </c>
      <c r="E72" s="9">
        <f t="shared" si="14"/>
        <v>25.079553714779557</v>
      </c>
      <c r="F72" s="9">
        <f t="shared" si="16"/>
        <v>436.67638308190232</v>
      </c>
      <c r="G72" s="9">
        <f t="shared" si="17"/>
        <v>38.936284660151841</v>
      </c>
    </row>
    <row r="73" spans="1:7" x14ac:dyDescent="0.2">
      <c r="A73" s="4" t="s">
        <v>75</v>
      </c>
      <c r="B73" s="9">
        <f t="shared" si="15"/>
        <v>635.97008206272676</v>
      </c>
      <c r="C73" s="9">
        <f t="shared" si="14"/>
        <v>187.66831824185132</v>
      </c>
      <c r="D73" s="9">
        <f t="shared" si="14"/>
        <v>128.62040746191622</v>
      </c>
      <c r="E73" s="9">
        <f t="shared" si="14"/>
        <v>106.94499214855171</v>
      </c>
      <c r="F73" s="9">
        <f t="shared" si="16"/>
        <v>75.142383664834</v>
      </c>
      <c r="G73" s="9">
        <f t="shared" si="17"/>
        <v>9.387896798892978</v>
      </c>
    </row>
    <row r="77" spans="1:7" x14ac:dyDescent="0.2">
      <c r="A77" t="s">
        <v>76</v>
      </c>
      <c r="B77" s="4" t="s">
        <v>51</v>
      </c>
      <c r="C77" s="4" t="s">
        <v>52</v>
      </c>
      <c r="D77" s="4" t="s">
        <v>53</v>
      </c>
    </row>
    <row r="78" spans="1:7" x14ac:dyDescent="0.2">
      <c r="A78" s="4" t="s">
        <v>70</v>
      </c>
      <c r="B78" t="s">
        <v>77</v>
      </c>
      <c r="C78" t="s">
        <v>83</v>
      </c>
      <c r="D78" t="s">
        <v>89</v>
      </c>
    </row>
    <row r="79" spans="1:7" x14ac:dyDescent="0.2">
      <c r="A79" s="4" t="s">
        <v>71</v>
      </c>
      <c r="B79" t="s">
        <v>78</v>
      </c>
      <c r="C79" t="s">
        <v>84</v>
      </c>
      <c r="D79" t="s">
        <v>90</v>
      </c>
    </row>
    <row r="80" spans="1:7" x14ac:dyDescent="0.2">
      <c r="A80" s="4" t="s">
        <v>72</v>
      </c>
      <c r="B80" t="s">
        <v>79</v>
      </c>
      <c r="C80" t="s">
        <v>85</v>
      </c>
      <c r="D80" t="s">
        <v>91</v>
      </c>
    </row>
    <row r="81" spans="1:4" x14ac:dyDescent="0.2">
      <c r="A81" s="7" t="s">
        <v>73</v>
      </c>
      <c r="B81" t="s">
        <v>80</v>
      </c>
      <c r="C81" t="s">
        <v>86</v>
      </c>
      <c r="D81" t="s">
        <v>92</v>
      </c>
    </row>
    <row r="82" spans="1:4" x14ac:dyDescent="0.2">
      <c r="A82" s="4" t="s">
        <v>74</v>
      </c>
      <c r="B82" t="s">
        <v>81</v>
      </c>
      <c r="C82" t="s">
        <v>87</v>
      </c>
      <c r="D82" t="s">
        <v>93</v>
      </c>
    </row>
    <row r="83" spans="1:4" x14ac:dyDescent="0.2">
      <c r="A83" s="4" t="s">
        <v>75</v>
      </c>
      <c r="B83" t="s">
        <v>82</v>
      </c>
      <c r="C83" t="s">
        <v>88</v>
      </c>
      <c r="D83" t="s">
        <v>94</v>
      </c>
    </row>
  </sheetData>
  <conditionalFormatting sqref="B29:B33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{113401BE-2AF4-B047-B031-48C2BBE478CB}</x14:id>
        </ext>
      </extLst>
    </cfRule>
  </conditionalFormatting>
  <conditionalFormatting sqref="C29:C33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{F4C22397-FA35-E649-B571-851B55DCF487}</x14:id>
        </ext>
      </extLst>
    </cfRule>
  </conditionalFormatting>
  <conditionalFormatting sqref="D29:D33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{B8B2663D-BC5A-3C4E-AD5F-DA6D011CF2BD}</x14:id>
        </ext>
      </extLst>
    </cfRule>
  </conditionalFormatting>
  <conditionalFormatting sqref="E29:E33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{6C0FC08F-62C6-4745-A082-347DF55F9E9E}</x14:id>
        </ext>
      </extLst>
    </cfRule>
  </conditionalFormatting>
  <conditionalFormatting sqref="F29:F33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{FC915A45-38C7-014F-8E4F-675799888783}</x14:id>
        </ext>
      </extLst>
    </cfRule>
  </conditionalFormatting>
  <conditionalFormatting sqref="G29:G33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{CF6101D7-3E9F-224F-9057-9C7EAB6E3ABD}</x14:id>
        </ext>
      </extLst>
    </cfRule>
  </conditionalFormatting>
  <conditionalFormatting sqref="H29:H33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{3D4E47CB-476D-924D-8676-80DE1BB9725F}</x14:id>
        </ext>
      </extLst>
    </cfRule>
  </conditionalFormatting>
  <conditionalFormatting sqref="I29:I3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{F7991F64-CC2D-6148-9427-103BECE9ADFA}</x14:id>
        </ext>
      </extLst>
    </cfRule>
  </conditionalFormatting>
  <conditionalFormatting sqref="J29:J33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{0CBCF0A6-1FB9-C441-8359-958B5FFE58C2}</x14:id>
        </ext>
      </extLst>
    </cfRule>
  </conditionalFormatting>
  <conditionalFormatting sqref="K29:K33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{F0ED31F1-DA62-D649-BC2C-38A48EF1A8FC}</x14:id>
        </ext>
      </extLst>
    </cfRule>
  </conditionalFormatting>
  <conditionalFormatting sqref="L29:L33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{E0F53E9D-532A-374F-AA3D-DEB3BF20E094}</x14:id>
        </ext>
      </extLst>
    </cfRule>
  </conditionalFormatting>
  <conditionalFormatting sqref="M29:M33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{5DAF8369-D009-2C46-A8F8-8B77D6EEF963}</x14:id>
        </ext>
      </extLst>
    </cfRule>
  </conditionalFormatting>
  <conditionalFormatting sqref="N29:N33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{CC2469F1-82BB-1F45-8022-CBAEF5CFD659}</x14:id>
        </ext>
      </extLst>
    </cfRule>
  </conditionalFormatting>
  <conditionalFormatting sqref="O29:O3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{916AE7E3-9BA1-6D4E-8A3F-B073ADD36B32}</x14:id>
        </ext>
      </extLst>
    </cfRule>
  </conditionalFormatting>
  <conditionalFormatting sqref="P29:P33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{1C8F887C-15D5-0540-A0F0-F07C5540FB61}</x14:id>
        </ext>
      </extLst>
    </cfRule>
  </conditionalFormatting>
  <conditionalFormatting sqref="B38:P42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{333EAE39-C97B-1448-855F-C687535F45D8}</x14:id>
        </ext>
      </extLst>
    </cfRule>
  </conditionalFormatting>
  <conditionalFormatting sqref="B47:P52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{C7AC305E-D61A-2943-80F1-F16AD59DFEA4}</x14:id>
        </ext>
      </extLst>
    </cfRule>
  </conditionalFormatting>
  <conditionalFormatting sqref="B34:P34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{18C53474-6F0F-D749-A91F-CD0CCAF4E14D}</x14:id>
        </ext>
      </extLst>
    </cfRule>
  </conditionalFormatting>
  <conditionalFormatting sqref="B43:P4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{2157B8B8-6B67-BF4F-92D3-4D1143EFA83D}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3401BE-2AF4-B047-B031-48C2BBE478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B29:B33</xm:sqref>
        </x14:conditionalFormatting>
        <x14:conditionalFormatting xmlns:xm="http://schemas.microsoft.com/office/excel/2006/main">
          <x14:cfRule type="dataBar" id="{F4C22397-FA35-E649-B571-851B55DCF48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C29:C33</xm:sqref>
        </x14:conditionalFormatting>
        <x14:conditionalFormatting xmlns:xm="http://schemas.microsoft.com/office/excel/2006/main">
          <x14:cfRule type="dataBar" id="{B8B2663D-BC5A-3C4E-AD5F-DA6D011CF2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D29:D33</xm:sqref>
        </x14:conditionalFormatting>
        <x14:conditionalFormatting xmlns:xm="http://schemas.microsoft.com/office/excel/2006/main">
          <x14:cfRule type="dataBar" id="{6C0FC08F-62C6-4745-A082-347DF55F9E9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E29:E33</xm:sqref>
        </x14:conditionalFormatting>
        <x14:conditionalFormatting xmlns:xm="http://schemas.microsoft.com/office/excel/2006/main">
          <x14:cfRule type="dataBar" id="{FC915A45-38C7-014F-8E4F-6757998887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F29:F33</xm:sqref>
        </x14:conditionalFormatting>
        <x14:conditionalFormatting xmlns:xm="http://schemas.microsoft.com/office/excel/2006/main">
          <x14:cfRule type="dataBar" id="{CF6101D7-3E9F-224F-9057-9C7EAB6E3A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G29:G33</xm:sqref>
        </x14:conditionalFormatting>
        <x14:conditionalFormatting xmlns:xm="http://schemas.microsoft.com/office/excel/2006/main">
          <x14:cfRule type="dataBar" id="{3D4E47CB-476D-924D-8676-80DE1BB972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H29:H33</xm:sqref>
        </x14:conditionalFormatting>
        <x14:conditionalFormatting xmlns:xm="http://schemas.microsoft.com/office/excel/2006/main">
          <x14:cfRule type="dataBar" id="{F7991F64-CC2D-6148-9427-103BECE9AD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I29:I33</xm:sqref>
        </x14:conditionalFormatting>
        <x14:conditionalFormatting xmlns:xm="http://schemas.microsoft.com/office/excel/2006/main">
          <x14:cfRule type="dataBar" id="{0CBCF0A6-1FB9-C441-8359-958B5FFE58C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J29:J33</xm:sqref>
        </x14:conditionalFormatting>
        <x14:conditionalFormatting xmlns:xm="http://schemas.microsoft.com/office/excel/2006/main">
          <x14:cfRule type="dataBar" id="{F0ED31F1-DA62-D649-BC2C-38A48EF1A8F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K29:K33</xm:sqref>
        </x14:conditionalFormatting>
        <x14:conditionalFormatting xmlns:xm="http://schemas.microsoft.com/office/excel/2006/main">
          <x14:cfRule type="dataBar" id="{E0F53E9D-532A-374F-AA3D-DEB3BF20E0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L29:L33</xm:sqref>
        </x14:conditionalFormatting>
        <x14:conditionalFormatting xmlns:xm="http://schemas.microsoft.com/office/excel/2006/main">
          <x14:cfRule type="dataBar" id="{5DAF8369-D009-2C46-A8F8-8B77D6EEF96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M29:M33</xm:sqref>
        </x14:conditionalFormatting>
        <x14:conditionalFormatting xmlns:xm="http://schemas.microsoft.com/office/excel/2006/main">
          <x14:cfRule type="dataBar" id="{CC2469F1-82BB-1F45-8022-CBAEF5CFD6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N29:N33</xm:sqref>
        </x14:conditionalFormatting>
        <x14:conditionalFormatting xmlns:xm="http://schemas.microsoft.com/office/excel/2006/main">
          <x14:cfRule type="dataBar" id="{916AE7E3-9BA1-6D4E-8A3F-B073ADD36B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O29:O33</xm:sqref>
        </x14:conditionalFormatting>
        <x14:conditionalFormatting xmlns:xm="http://schemas.microsoft.com/office/excel/2006/main">
          <x14:cfRule type="dataBar" id="{1C8F887C-15D5-0540-A0F0-F07C5540FB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P29:P33</xm:sqref>
        </x14:conditionalFormatting>
        <x14:conditionalFormatting xmlns:xm="http://schemas.microsoft.com/office/excel/2006/main">
          <x14:cfRule type="dataBar" id="{333EAE39-C97B-1448-855F-C687535F45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B38:P42</xm:sqref>
        </x14:conditionalFormatting>
        <x14:conditionalFormatting xmlns:xm="http://schemas.microsoft.com/office/excel/2006/main">
          <x14:cfRule type="dataBar" id="{C7AC305E-D61A-2943-80F1-F16AD59DFEA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B47:P52</xm:sqref>
        </x14:conditionalFormatting>
        <x14:conditionalFormatting xmlns:xm="http://schemas.microsoft.com/office/excel/2006/main">
          <x14:cfRule type="dataBar" id="{18C53474-6F0F-D749-A91F-CD0CCAF4E14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B34:P34</xm:sqref>
        </x14:conditionalFormatting>
        <x14:conditionalFormatting xmlns:xm="http://schemas.microsoft.com/office/excel/2006/main">
          <x14:cfRule type="dataBar" id="{2157B8B8-6B67-BF4F-92D3-4D1143EFA8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B43:P43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A9825-FF5A-794F-92C8-090C4C8BFAB1}">
  <dimension ref="A1:P25"/>
  <sheetViews>
    <sheetView workbookViewId="0">
      <selection activeCell="K34" sqref="K34"/>
    </sheetView>
  </sheetViews>
  <sheetFormatPr baseColWidth="10" defaultRowHeight="15" x14ac:dyDescent="0.2"/>
  <cols>
    <col min="1" max="1" width="16.83203125" customWidth="1"/>
    <col min="251" max="251" width="16.83203125" customWidth="1"/>
    <col min="507" max="507" width="16.83203125" customWidth="1"/>
    <col min="763" max="763" width="16.83203125" customWidth="1"/>
    <col min="1019" max="1019" width="16.83203125" customWidth="1"/>
    <col min="1275" max="1275" width="16.83203125" customWidth="1"/>
    <col min="1531" max="1531" width="16.83203125" customWidth="1"/>
    <col min="1787" max="1787" width="16.83203125" customWidth="1"/>
    <col min="2043" max="2043" width="16.83203125" customWidth="1"/>
    <col min="2299" max="2299" width="16.83203125" customWidth="1"/>
    <col min="2555" max="2555" width="16.83203125" customWidth="1"/>
    <col min="2811" max="2811" width="16.83203125" customWidth="1"/>
    <col min="3067" max="3067" width="16.83203125" customWidth="1"/>
    <col min="3323" max="3323" width="16.83203125" customWidth="1"/>
    <col min="3579" max="3579" width="16.83203125" customWidth="1"/>
    <col min="3835" max="3835" width="16.83203125" customWidth="1"/>
    <col min="4091" max="4091" width="16.83203125" customWidth="1"/>
    <col min="4347" max="4347" width="16.83203125" customWidth="1"/>
    <col min="4603" max="4603" width="16.83203125" customWidth="1"/>
    <col min="4859" max="4859" width="16.83203125" customWidth="1"/>
    <col min="5115" max="5115" width="16.83203125" customWidth="1"/>
    <col min="5371" max="5371" width="16.83203125" customWidth="1"/>
    <col min="5627" max="5627" width="16.83203125" customWidth="1"/>
    <col min="5883" max="5883" width="16.83203125" customWidth="1"/>
    <col min="6139" max="6139" width="16.83203125" customWidth="1"/>
    <col min="6395" max="6395" width="16.83203125" customWidth="1"/>
    <col min="6651" max="6651" width="16.83203125" customWidth="1"/>
    <col min="6907" max="6907" width="16.83203125" customWidth="1"/>
    <col min="7163" max="7163" width="16.83203125" customWidth="1"/>
    <col min="7419" max="7419" width="16.83203125" customWidth="1"/>
    <col min="7675" max="7675" width="16.83203125" customWidth="1"/>
    <col min="7931" max="7931" width="16.83203125" customWidth="1"/>
    <col min="8187" max="8187" width="16.83203125" customWidth="1"/>
    <col min="8443" max="8443" width="16.83203125" customWidth="1"/>
    <col min="8699" max="8699" width="16.83203125" customWidth="1"/>
    <col min="8955" max="8955" width="16.83203125" customWidth="1"/>
    <col min="9211" max="9211" width="16.83203125" customWidth="1"/>
    <col min="9467" max="9467" width="16.83203125" customWidth="1"/>
    <col min="9723" max="9723" width="16.83203125" customWidth="1"/>
    <col min="9979" max="9979" width="16.83203125" customWidth="1"/>
    <col min="10235" max="10235" width="16.83203125" customWidth="1"/>
    <col min="10491" max="10491" width="16.83203125" customWidth="1"/>
    <col min="10747" max="10747" width="16.83203125" customWidth="1"/>
    <col min="11003" max="11003" width="16.83203125" customWidth="1"/>
    <col min="11259" max="11259" width="16.83203125" customWidth="1"/>
    <col min="11515" max="11515" width="16.83203125" customWidth="1"/>
    <col min="11771" max="11771" width="16.83203125" customWidth="1"/>
    <col min="12027" max="12027" width="16.83203125" customWidth="1"/>
    <col min="12283" max="12283" width="16.83203125" customWidth="1"/>
    <col min="12539" max="12539" width="16.83203125" customWidth="1"/>
    <col min="12795" max="12795" width="16.83203125" customWidth="1"/>
    <col min="13051" max="13051" width="16.83203125" customWidth="1"/>
    <col min="13307" max="13307" width="16.83203125" customWidth="1"/>
    <col min="13563" max="13563" width="16.83203125" customWidth="1"/>
    <col min="13819" max="13819" width="16.83203125" customWidth="1"/>
    <col min="14075" max="14075" width="16.83203125" customWidth="1"/>
    <col min="14331" max="14331" width="16.83203125" customWidth="1"/>
    <col min="14587" max="14587" width="16.83203125" customWidth="1"/>
    <col min="14843" max="14843" width="16.83203125" customWidth="1"/>
    <col min="15099" max="15099" width="16.83203125" customWidth="1"/>
    <col min="15355" max="15355" width="16.83203125" customWidth="1"/>
    <col min="15611" max="15611" width="16.83203125" customWidth="1"/>
    <col min="15867" max="15867" width="16.83203125" customWidth="1"/>
    <col min="16123" max="16123" width="16.83203125" customWidth="1"/>
  </cols>
  <sheetData>
    <row r="1" spans="1:16" x14ac:dyDescent="0.2">
      <c r="A1" s="4" t="s">
        <v>0</v>
      </c>
      <c r="B1" s="4" t="s">
        <v>40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46</v>
      </c>
      <c r="I1" s="4" t="s">
        <v>47</v>
      </c>
      <c r="J1" s="4" t="s">
        <v>48</v>
      </c>
      <c r="K1" s="4" t="s">
        <v>49</v>
      </c>
      <c r="L1" s="4" t="s">
        <v>50</v>
      </c>
      <c r="M1" s="4" t="s">
        <v>51</v>
      </c>
      <c r="N1" s="4" t="s">
        <v>52</v>
      </c>
      <c r="O1" s="4" t="s">
        <v>53</v>
      </c>
      <c r="P1" s="4" t="s">
        <v>54</v>
      </c>
    </row>
    <row r="2" spans="1:16" x14ac:dyDescent="0.2">
      <c r="A2" s="4" t="s">
        <v>19</v>
      </c>
      <c r="B2">
        <v>35128.07415254238</v>
      </c>
      <c r="C2">
        <v>2020.3389830508477</v>
      </c>
      <c r="D2">
        <v>9209.2091101694932</v>
      </c>
      <c r="E2">
        <v>206.85593220338987</v>
      </c>
      <c r="F2">
        <v>328.72881355932202</v>
      </c>
      <c r="G2">
        <v>375.42076271186443</v>
      </c>
      <c r="H2">
        <v>324.00423728813564</v>
      </c>
      <c r="I2">
        <v>-4.3432203389830518E-2</v>
      </c>
      <c r="J2">
        <v>230.46610169491527</v>
      </c>
      <c r="K2">
        <v>2.672881355932204</v>
      </c>
      <c r="L2">
        <v>5.0983050847457632</v>
      </c>
      <c r="M2">
        <v>3.3114406779661016</v>
      </c>
      <c r="N2">
        <v>2.7555084745762719</v>
      </c>
      <c r="O2">
        <v>1.9012711864406782</v>
      </c>
      <c r="P2">
        <v>5.2055084745762725</v>
      </c>
    </row>
    <row r="3" spans="1:16" x14ac:dyDescent="0.2">
      <c r="A3" s="4" t="s">
        <v>20</v>
      </c>
      <c r="B3">
        <v>19127.14189189189</v>
      </c>
      <c r="C3">
        <v>6552.2522522522531</v>
      </c>
      <c r="D3">
        <v>7713.39346846847</v>
      </c>
      <c r="E3">
        <v>186.34234234234236</v>
      </c>
      <c r="F3">
        <v>245.40540540540539</v>
      </c>
      <c r="G3">
        <v>230.22207207207208</v>
      </c>
      <c r="H3">
        <v>246.2837837837838</v>
      </c>
      <c r="I3">
        <v>-3.063063063063064E-2</v>
      </c>
      <c r="J3">
        <v>13.153153153153154</v>
      </c>
      <c r="K3">
        <v>2.7797297297297301</v>
      </c>
      <c r="L3">
        <v>5.834234234234235</v>
      </c>
      <c r="M3">
        <v>2.9675675675675675</v>
      </c>
      <c r="N3">
        <v>2.5594594594594593</v>
      </c>
      <c r="O3">
        <v>1.7702702702702704</v>
      </c>
      <c r="P3">
        <v>7.1148648648648649</v>
      </c>
    </row>
    <row r="4" spans="1:16" x14ac:dyDescent="0.2">
      <c r="A4" s="4" t="s">
        <v>21</v>
      </c>
      <c r="B4">
        <v>49948.199519230773</v>
      </c>
      <c r="C4">
        <v>2399.5192307692309</v>
      </c>
      <c r="D4">
        <v>5073.9103365384617</v>
      </c>
      <c r="E4">
        <v>641.19230769230785</v>
      </c>
      <c r="F4">
        <v>993.65384615384642</v>
      </c>
      <c r="G4">
        <v>576.72740384615395</v>
      </c>
      <c r="H4">
        <v>426.80288461538464</v>
      </c>
      <c r="I4">
        <v>5.7692307692307617E-3</v>
      </c>
      <c r="J4">
        <v>127.45192307692311</v>
      </c>
      <c r="K4">
        <v>9.236538461538462</v>
      </c>
      <c r="L4">
        <v>6.5634615384615387</v>
      </c>
      <c r="M4">
        <v>10.221634615384616</v>
      </c>
      <c r="N4">
        <v>8.8740384615384613</v>
      </c>
      <c r="O4">
        <v>6.1384615384615397</v>
      </c>
      <c r="P4">
        <v>14.276442307692308</v>
      </c>
    </row>
    <row r="5" spans="1:16" x14ac:dyDescent="0.2">
      <c r="A5" s="4" t="s">
        <v>22</v>
      </c>
      <c r="B5">
        <v>31813.506696428572</v>
      </c>
      <c r="C5">
        <v>5453.5714285714294</v>
      </c>
      <c r="D5">
        <v>11608.809598214288</v>
      </c>
      <c r="E5">
        <v>161.15178571428575</v>
      </c>
      <c r="F5">
        <v>1289.6428571428573</v>
      </c>
      <c r="G5">
        <v>356.02366071428571</v>
      </c>
      <c r="H5">
        <v>300.51339285714283</v>
      </c>
      <c r="I5">
        <v>-3.5714285714285748E-3</v>
      </c>
      <c r="J5">
        <v>206.38392857142858</v>
      </c>
      <c r="K5">
        <v>2.4848214285714287</v>
      </c>
      <c r="L5">
        <v>4.0580357142857144</v>
      </c>
      <c r="M5">
        <v>2.9000000000000004</v>
      </c>
      <c r="N5">
        <v>2.6589285714285715</v>
      </c>
      <c r="O5">
        <v>1.7669642857142858</v>
      </c>
      <c r="P5">
        <v>5.4665178571428568</v>
      </c>
    </row>
    <row r="6" spans="1:16" x14ac:dyDescent="0.2">
      <c r="A6" s="4" t="s">
        <v>23</v>
      </c>
      <c r="B6">
        <v>36251.006696428572</v>
      </c>
      <c r="C6">
        <v>2015.625</v>
      </c>
      <c r="D6">
        <v>4762.1578124999996</v>
      </c>
      <c r="E6">
        <v>314.14285714285711</v>
      </c>
      <c r="F6">
        <v>1332.5</v>
      </c>
      <c r="G6">
        <v>184.37187500000002</v>
      </c>
      <c r="H6">
        <v>187.92410714285714</v>
      </c>
      <c r="I6">
        <v>-1.2053571428571433E-2</v>
      </c>
      <c r="J6">
        <v>226.33928571428572</v>
      </c>
      <c r="K6">
        <v>5.340178571428571</v>
      </c>
      <c r="L6">
        <v>5.5991071428571431</v>
      </c>
      <c r="M6">
        <v>7.0763392857142859</v>
      </c>
      <c r="N6">
        <v>6.2535714285714299</v>
      </c>
      <c r="O6">
        <v>3.9348214285714289</v>
      </c>
      <c r="P6">
        <v>8.3236607142857135</v>
      </c>
    </row>
    <row r="7" spans="1:16" x14ac:dyDescent="0.2">
      <c r="A7" s="4" t="s">
        <v>24</v>
      </c>
      <c r="B7">
        <v>23935.199561403511</v>
      </c>
      <c r="C7">
        <v>20919.298245614034</v>
      </c>
      <c r="D7">
        <v>12975.321710526314</v>
      </c>
      <c r="E7">
        <v>296.96491228070175</v>
      </c>
      <c r="F7">
        <v>1246.4035087719299</v>
      </c>
      <c r="G7">
        <v>348.68114035087723</v>
      </c>
      <c r="H7">
        <v>358.66228070175441</v>
      </c>
      <c r="I7">
        <v>6.7543859649122795E-2</v>
      </c>
      <c r="J7">
        <v>50.78947368421052</v>
      </c>
      <c r="K7">
        <v>7.7508771929824549</v>
      </c>
      <c r="L7">
        <v>4.3793859649122799</v>
      </c>
      <c r="M7">
        <v>6.7416666666666671</v>
      </c>
      <c r="N7">
        <v>8.2666666666666657</v>
      </c>
      <c r="O7">
        <v>4.6570175438596495</v>
      </c>
      <c r="P7">
        <v>6.4407894736842097</v>
      </c>
    </row>
    <row r="8" spans="1:16" x14ac:dyDescent="0.2">
      <c r="A8" s="4" t="s">
        <v>25</v>
      </c>
      <c r="B8">
        <v>40791.550000000003</v>
      </c>
      <c r="C8">
        <v>2406.666666666667</v>
      </c>
      <c r="D8">
        <v>4477.7302380952387</v>
      </c>
      <c r="E8">
        <v>357.75238095238097</v>
      </c>
      <c r="F8">
        <v>942.76190476190493</v>
      </c>
      <c r="G8">
        <v>300.42523809523806</v>
      </c>
      <c r="H8">
        <v>302.21428571428572</v>
      </c>
      <c r="I8">
        <v>-7.6190476190476199E-3</v>
      </c>
      <c r="J8">
        <v>135.09523809523813</v>
      </c>
      <c r="K8">
        <v>6.1676190476190484</v>
      </c>
      <c r="L8">
        <v>4.3119047619047617</v>
      </c>
      <c r="M8">
        <v>7.3766666666666678</v>
      </c>
      <c r="N8">
        <v>6.5371428571428574</v>
      </c>
      <c r="O8">
        <v>4.2419047619047632</v>
      </c>
      <c r="P8">
        <v>7.3071428571428569</v>
      </c>
    </row>
    <row r="9" spans="1:16" x14ac:dyDescent="0.2">
      <c r="A9" s="4" t="s">
        <v>26</v>
      </c>
      <c r="B9">
        <v>38115.359523809529</v>
      </c>
      <c r="C9">
        <v>2558.5714285714289</v>
      </c>
      <c r="D9">
        <v>8939.8730952380974</v>
      </c>
      <c r="E9">
        <v>376.65714285714284</v>
      </c>
      <c r="F9">
        <v>1188.0000000000002</v>
      </c>
      <c r="G9">
        <v>402.80619047619047</v>
      </c>
      <c r="H9">
        <v>363.02380952380952</v>
      </c>
      <c r="I9">
        <v>-1.9047619047619067E-3</v>
      </c>
      <c r="J9">
        <v>364.47619047619054</v>
      </c>
      <c r="K9">
        <v>5.3533333333333344</v>
      </c>
      <c r="L9">
        <v>4.9485714285714284</v>
      </c>
      <c r="M9">
        <v>7.0100000000000016</v>
      </c>
      <c r="N9">
        <v>6.0990476190476199</v>
      </c>
      <c r="O9">
        <v>4.0304761904761905</v>
      </c>
      <c r="P9">
        <v>7.1309523809523814</v>
      </c>
    </row>
    <row r="10" spans="1:16" x14ac:dyDescent="0.2">
      <c r="A10" s="4" t="s">
        <v>27</v>
      </c>
      <c r="B10">
        <v>21220.287280701752</v>
      </c>
      <c r="C10">
        <v>2137.280701754386</v>
      </c>
      <c r="D10">
        <v>10565.233991228071</v>
      </c>
      <c r="E10">
        <v>211.87719298245614</v>
      </c>
      <c r="F10">
        <v>1082.8070175438597</v>
      </c>
      <c r="G10">
        <v>357.9355263157895</v>
      </c>
      <c r="H10">
        <v>270.10964912280696</v>
      </c>
      <c r="I10">
        <v>-5.219298245614036E-2</v>
      </c>
      <c r="J10">
        <v>120.74561403508773</v>
      </c>
      <c r="K10">
        <v>2.0570175438596494</v>
      </c>
      <c r="L10">
        <v>5.4833333333333343</v>
      </c>
      <c r="M10">
        <v>2.6504385964912278</v>
      </c>
      <c r="N10">
        <v>2.312719298245614</v>
      </c>
      <c r="O10">
        <v>1.5162280701754385</v>
      </c>
      <c r="P10">
        <v>5.4802631578947372</v>
      </c>
    </row>
    <row r="11" spans="1:16" x14ac:dyDescent="0.2">
      <c r="A11" s="4" t="s">
        <v>28</v>
      </c>
      <c r="B11">
        <v>22157.256696428572</v>
      </c>
      <c r="C11">
        <v>2212.9464285714289</v>
      </c>
      <c r="D11">
        <v>10898.988169642858</v>
      </c>
      <c r="E11">
        <v>265.48214285714283</v>
      </c>
      <c r="F11">
        <v>236.51785714285711</v>
      </c>
      <c r="G11">
        <v>321.96116071428571</v>
      </c>
      <c r="H11">
        <v>286.94196428571428</v>
      </c>
      <c r="I11">
        <v>-3.5491071428571427E-2</v>
      </c>
      <c r="J11">
        <v>58.839285714285715</v>
      </c>
      <c r="K11">
        <v>3.1392857142857142</v>
      </c>
      <c r="L11">
        <v>5.1169642857142863</v>
      </c>
      <c r="M11">
        <v>3.7625000000000002</v>
      </c>
      <c r="N11">
        <v>3.331696428571429</v>
      </c>
      <c r="O11">
        <v>2.2656249999999996</v>
      </c>
      <c r="P11">
        <v>4.6763392857142865</v>
      </c>
    </row>
    <row r="12" spans="1:16" x14ac:dyDescent="0.2">
      <c r="A12" s="4" t="s">
        <v>29</v>
      </c>
      <c r="B12">
        <v>27052.455607476637</v>
      </c>
      <c r="C12">
        <v>2154.6728971962621</v>
      </c>
      <c r="D12">
        <v>14169.968925233645</v>
      </c>
      <c r="E12">
        <v>165.08411214953273</v>
      </c>
      <c r="F12">
        <v>805.04672897196269</v>
      </c>
      <c r="G12">
        <v>395.41728971962624</v>
      </c>
      <c r="H12">
        <v>266.09813084112147</v>
      </c>
      <c r="I12">
        <v>-4.0420560747663557E-2</v>
      </c>
      <c r="J12">
        <v>101.26168224299066</v>
      </c>
      <c r="K12">
        <v>2.4364485981308417</v>
      </c>
      <c r="L12">
        <v>7.575700934579439</v>
      </c>
      <c r="M12">
        <v>2.8439252336448599</v>
      </c>
      <c r="N12">
        <v>2.6677570093457943</v>
      </c>
      <c r="O12">
        <v>1.8135514018691592</v>
      </c>
      <c r="P12">
        <v>5.8808411214953269</v>
      </c>
    </row>
    <row r="13" spans="1:16" x14ac:dyDescent="0.2">
      <c r="A13" s="4" t="s">
        <v>30</v>
      </c>
      <c r="B13">
        <v>19501.053738317754</v>
      </c>
      <c r="C13">
        <v>1785.9813084112152</v>
      </c>
      <c r="D13">
        <v>14195.669859813084</v>
      </c>
      <c r="E13">
        <v>156.34579439252337</v>
      </c>
      <c r="F13">
        <v>1462.0560747663553</v>
      </c>
      <c r="G13">
        <v>384.10887850467287</v>
      </c>
      <c r="H13">
        <v>276.56542056074767</v>
      </c>
      <c r="I13">
        <v>-3.2943925233644859E-2</v>
      </c>
      <c r="J13">
        <v>54.953271028037385</v>
      </c>
      <c r="K13">
        <v>1.6098130841121496</v>
      </c>
      <c r="L13">
        <v>4.1957943925233643</v>
      </c>
      <c r="M13">
        <v>2.207476635514019</v>
      </c>
      <c r="N13">
        <v>1.9724299065420563</v>
      </c>
      <c r="O13">
        <v>1.330373831775701</v>
      </c>
      <c r="P13">
        <v>4.8901869158878508</v>
      </c>
    </row>
    <row r="14" spans="1:16" x14ac:dyDescent="0.2">
      <c r="A14" s="4" t="s">
        <v>31</v>
      </c>
      <c r="B14">
        <v>34005.520270270274</v>
      </c>
      <c r="C14">
        <v>2327.9279279279281</v>
      </c>
      <c r="D14">
        <v>12659.339414414415</v>
      </c>
      <c r="E14">
        <v>358.00900900900905</v>
      </c>
      <c r="F14">
        <v>530.09009009009014</v>
      </c>
      <c r="G14">
        <v>193.87072072072073</v>
      </c>
      <c r="H14">
        <v>259.25675675675677</v>
      </c>
      <c r="I14">
        <v>-1.3738738738738746E-2</v>
      </c>
      <c r="J14">
        <v>215.13513513513516</v>
      </c>
      <c r="K14">
        <v>6.7846846846846853</v>
      </c>
      <c r="L14">
        <v>5.0594594594594593</v>
      </c>
      <c r="M14">
        <v>7.9283783783783779</v>
      </c>
      <c r="N14">
        <v>6.9900900900900904</v>
      </c>
      <c r="O14">
        <v>4.7288288288288287</v>
      </c>
      <c r="P14">
        <v>7.1869369369369371</v>
      </c>
    </row>
    <row r="15" spans="1:16" x14ac:dyDescent="0.2">
      <c r="A15" s="4" t="s">
        <v>32</v>
      </c>
      <c r="B15">
        <v>23753.521844660194</v>
      </c>
      <c r="C15">
        <v>3735.9223300970875</v>
      </c>
      <c r="D15">
        <v>5507.1521844660192</v>
      </c>
      <c r="E15">
        <v>190.86407766990294</v>
      </c>
      <c r="F15">
        <v>688.73786407766988</v>
      </c>
      <c r="G15">
        <v>974.5597087378643</v>
      </c>
      <c r="H15">
        <v>520.16990291262141</v>
      </c>
      <c r="I15">
        <v>-3.179611650485438E-2</v>
      </c>
      <c r="J15">
        <v>130.43689320388353</v>
      </c>
      <c r="K15">
        <v>3.1466019417475737</v>
      </c>
      <c r="L15">
        <v>2.351456310679612</v>
      </c>
      <c r="M15">
        <v>4.1684466019417483</v>
      </c>
      <c r="N15">
        <v>3.3548543689320391</v>
      </c>
      <c r="O15">
        <v>2.27621359223301</v>
      </c>
      <c r="P15">
        <v>7.95873786407767</v>
      </c>
    </row>
    <row r="16" spans="1:16" x14ac:dyDescent="0.2">
      <c r="A16" s="4" t="s">
        <v>33</v>
      </c>
      <c r="B16">
        <v>39977.47877358491</v>
      </c>
      <c r="C16">
        <v>2381.132075471698</v>
      </c>
      <c r="D16">
        <v>12525.34599056604</v>
      </c>
      <c r="E16">
        <v>266.54716981132071</v>
      </c>
      <c r="F16">
        <v>460.75471698113211</v>
      </c>
      <c r="G16">
        <v>256.6948113207547</v>
      </c>
      <c r="H16">
        <v>323.32547169811323</v>
      </c>
      <c r="I16">
        <v>-3.7735849056603772E-2</v>
      </c>
      <c r="J16">
        <v>229.00943396226418</v>
      </c>
      <c r="K16">
        <v>4.2179245283018876</v>
      </c>
      <c r="L16">
        <v>5.8783018867924532</v>
      </c>
      <c r="M16">
        <v>5.6183962264150944</v>
      </c>
      <c r="N16">
        <v>4.6245283018867926</v>
      </c>
      <c r="O16">
        <v>3.2150943396226421</v>
      </c>
      <c r="P16">
        <v>5.3655660377358494</v>
      </c>
    </row>
    <row r="17" spans="1:16" x14ac:dyDescent="0.2">
      <c r="A17" s="4" t="s">
        <v>34</v>
      </c>
      <c r="B17">
        <v>42121.54241071429</v>
      </c>
      <c r="C17">
        <v>2128.125</v>
      </c>
      <c r="D17">
        <v>6394.5238839285712</v>
      </c>
      <c r="E17">
        <v>259.45535714285711</v>
      </c>
      <c r="F17">
        <v>941.87500000000011</v>
      </c>
      <c r="G17">
        <v>365.26473214285716</v>
      </c>
      <c r="H17">
        <v>270.73660714285711</v>
      </c>
      <c r="I17">
        <v>-2.7901785714285723E-2</v>
      </c>
      <c r="J17">
        <v>188.61607142857142</v>
      </c>
      <c r="K17">
        <v>4.4821428571428577</v>
      </c>
      <c r="L17">
        <v>4.7508928571428575</v>
      </c>
      <c r="M17">
        <v>5.6388392857142859</v>
      </c>
      <c r="N17">
        <v>4.7491071428571434</v>
      </c>
      <c r="O17">
        <v>3.2241071428571426</v>
      </c>
      <c r="P17">
        <v>5.9709821428571432</v>
      </c>
    </row>
    <row r="18" spans="1:16" x14ac:dyDescent="0.2">
      <c r="A18" s="4" t="s">
        <v>35</v>
      </c>
      <c r="B18">
        <v>25156.127500000002</v>
      </c>
      <c r="C18">
        <v>2906.5</v>
      </c>
      <c r="D18">
        <v>14581.866749999999</v>
      </c>
      <c r="E18">
        <v>278.23999999999995</v>
      </c>
      <c r="F18">
        <v>251.89999999999998</v>
      </c>
      <c r="G18">
        <v>289.84649999999999</v>
      </c>
      <c r="H18">
        <v>298.77499999999998</v>
      </c>
      <c r="I18">
        <v>-3.15E-2</v>
      </c>
      <c r="J18">
        <v>134.30000000000001</v>
      </c>
      <c r="K18">
        <v>5.6359999999999992</v>
      </c>
      <c r="L18">
        <v>4.4969999999999999</v>
      </c>
      <c r="M18">
        <v>6.1305000000000005</v>
      </c>
      <c r="N18">
        <v>5.6339999999999995</v>
      </c>
      <c r="O18">
        <v>3.9124999999999996</v>
      </c>
      <c r="P18">
        <v>6.5724999999999998</v>
      </c>
    </row>
    <row r="19" spans="1:16" x14ac:dyDescent="0.2">
      <c r="A19" s="4" t="s">
        <v>36</v>
      </c>
      <c r="B19">
        <v>34637.856132075474</v>
      </c>
      <c r="C19">
        <v>44238.67924528302</v>
      </c>
      <c r="D19">
        <v>7629.1195754716982</v>
      </c>
      <c r="E19">
        <v>602.67924528301899</v>
      </c>
      <c r="F19">
        <v>13092.358490566037</v>
      </c>
      <c r="G19">
        <v>385.13820754716983</v>
      </c>
      <c r="H19">
        <v>340.07075471698113</v>
      </c>
      <c r="I19">
        <v>0.46155660377358487</v>
      </c>
      <c r="J19">
        <v>995.80188679245293</v>
      </c>
      <c r="K19">
        <v>14.109433962264152</v>
      </c>
      <c r="L19">
        <v>4.3566037735849061</v>
      </c>
      <c r="M19">
        <v>16.783490566037738</v>
      </c>
      <c r="N19">
        <v>23.381132075471704</v>
      </c>
      <c r="O19">
        <v>13.39056603773585</v>
      </c>
      <c r="P19">
        <v>84.370283018867937</v>
      </c>
    </row>
    <row r="20" spans="1:16" x14ac:dyDescent="0.2">
      <c r="A20" s="4" t="s">
        <v>37</v>
      </c>
      <c r="B20">
        <v>32900.122596153851</v>
      </c>
      <c r="C20">
        <v>3118.7500000000005</v>
      </c>
      <c r="D20">
        <v>8862.3718750000025</v>
      </c>
      <c r="E20">
        <v>217.53846153846158</v>
      </c>
      <c r="F20">
        <v>236.92307692307693</v>
      </c>
      <c r="G20">
        <v>500.76586538461549</v>
      </c>
      <c r="H20">
        <v>322.8125</v>
      </c>
      <c r="I20">
        <v>3.4374999999999996E-2</v>
      </c>
      <c r="J20">
        <v>200.67307692307696</v>
      </c>
      <c r="K20">
        <v>5.299038461538462</v>
      </c>
      <c r="L20">
        <v>5.7894230769230779</v>
      </c>
      <c r="M20">
        <v>5.8802884615384619</v>
      </c>
      <c r="N20">
        <v>5.1865384615384613</v>
      </c>
      <c r="O20">
        <v>3.5682692307692312</v>
      </c>
      <c r="P20">
        <v>6.8052884615384617</v>
      </c>
    </row>
    <row r="21" spans="1:16" x14ac:dyDescent="0.2">
      <c r="A21" s="4" t="s">
        <v>38</v>
      </c>
      <c r="B21">
        <v>30101.951834862386</v>
      </c>
      <c r="C21">
        <v>3367.4311926605506</v>
      </c>
      <c r="D21">
        <v>11118.68509174312</v>
      </c>
      <c r="E21">
        <v>249.71559633027525</v>
      </c>
      <c r="F21">
        <v>782.93577981651379</v>
      </c>
      <c r="G21">
        <v>385.82247706422021</v>
      </c>
      <c r="H21">
        <v>283.55504587155963</v>
      </c>
      <c r="I21">
        <v>-1.3990825688073395E-2</v>
      </c>
      <c r="J21">
        <v>56.37614678899083</v>
      </c>
      <c r="K21">
        <v>3.6949541284403669</v>
      </c>
      <c r="L21">
        <v>3.7133027522935786</v>
      </c>
      <c r="M21">
        <v>4.4275229357798169</v>
      </c>
      <c r="N21">
        <v>3.7614678899082579</v>
      </c>
      <c r="O21">
        <v>2.6362385321100916</v>
      </c>
      <c r="P21">
        <v>6.1215596330275233</v>
      </c>
    </row>
    <row r="22" spans="1:16" x14ac:dyDescent="0.2">
      <c r="A22" s="4" t="s">
        <v>63</v>
      </c>
      <c r="B22">
        <v>19861.125</v>
      </c>
      <c r="C22">
        <v>2483.898305084746</v>
      </c>
      <c r="D22">
        <v>10787.598940677968</v>
      </c>
      <c r="E22">
        <v>168.12711864406782</v>
      </c>
      <c r="F22">
        <v>518.5593220338983</v>
      </c>
      <c r="G22">
        <v>197.83601694915257</v>
      </c>
      <c r="H22">
        <v>197.22457627118646</v>
      </c>
      <c r="I22">
        <v>-4.0254237288135604E-2</v>
      </c>
      <c r="J22">
        <v>64.957627118644069</v>
      </c>
      <c r="K22">
        <v>2.4584745762711866</v>
      </c>
      <c r="L22">
        <v>3.6783898305084746</v>
      </c>
      <c r="M22">
        <v>2.993220338983051</v>
      </c>
      <c r="N22">
        <v>2.8279661016949156</v>
      </c>
      <c r="O22">
        <v>1.8355932203389835</v>
      </c>
      <c r="P22">
        <v>7.2436440677966116</v>
      </c>
    </row>
    <row r="23" spans="1:16" x14ac:dyDescent="0.2">
      <c r="A23" s="8" t="s">
        <v>64</v>
      </c>
      <c r="B23">
        <v>41431.809405940592</v>
      </c>
      <c r="C23">
        <v>9037.6237623762372</v>
      </c>
      <c r="D23">
        <v>5582.293811881188</v>
      </c>
      <c r="E23">
        <v>1438.950495049505</v>
      </c>
      <c r="F23">
        <v>514.75247524752479</v>
      </c>
      <c r="G23">
        <v>474.55099009900988</v>
      </c>
      <c r="H23">
        <v>427.99504950495049</v>
      </c>
      <c r="I23">
        <v>5.5693069306930687E-2</v>
      </c>
      <c r="J23">
        <v>217.07920792079207</v>
      </c>
      <c r="K23">
        <v>16.8970297029703</v>
      </c>
      <c r="L23">
        <v>6.3475247524752474</v>
      </c>
      <c r="M23">
        <v>19.658910891089111</v>
      </c>
      <c r="N23">
        <v>19.56831683168317</v>
      </c>
      <c r="O23">
        <v>11.340594059405939</v>
      </c>
      <c r="P23">
        <v>24.566831683168317</v>
      </c>
    </row>
    <row r="24" spans="1:16" x14ac:dyDescent="0.2">
      <c r="A24" s="4" t="s">
        <v>65</v>
      </c>
      <c r="B24">
        <v>21629.168803418805</v>
      </c>
      <c r="C24">
        <v>1727.3504273504275</v>
      </c>
      <c r="D24">
        <v>10290.057051282052</v>
      </c>
      <c r="E24">
        <v>125.63247863247864</v>
      </c>
      <c r="F24">
        <v>420.85470085470087</v>
      </c>
      <c r="G24">
        <v>242.00555555555553</v>
      </c>
      <c r="H24">
        <v>224.59401709401709</v>
      </c>
      <c r="I24">
        <v>-3.5470085470085476E-2</v>
      </c>
      <c r="J24">
        <v>51.282051282051277</v>
      </c>
      <c r="K24">
        <v>1.3641025641025639</v>
      </c>
      <c r="L24">
        <v>3.7824786324786324</v>
      </c>
      <c r="M24">
        <v>1.8572649572649573</v>
      </c>
      <c r="N24">
        <v>1.5931623931623931</v>
      </c>
      <c r="O24">
        <v>1.1217948717948718</v>
      </c>
      <c r="P24">
        <v>5.318376068376069</v>
      </c>
    </row>
    <row r="25" spans="1:16" x14ac:dyDescent="0.2">
      <c r="A25" s="4" t="s">
        <v>66</v>
      </c>
      <c r="B25">
        <v>24982.026190476194</v>
      </c>
      <c r="C25">
        <v>2773.3333333333335</v>
      </c>
      <c r="D25">
        <v>10739.873095238097</v>
      </c>
      <c r="E25">
        <v>213.32380952380953</v>
      </c>
      <c r="F25">
        <v>120.42857142857143</v>
      </c>
      <c r="G25">
        <v>219.71095238095242</v>
      </c>
      <c r="H25">
        <v>225.30952380952385</v>
      </c>
      <c r="I25">
        <v>-3.4047619047619063E-2</v>
      </c>
      <c r="J25">
        <v>111.66666666666667</v>
      </c>
      <c r="K25">
        <v>3.1204761904761913</v>
      </c>
      <c r="L25">
        <v>4.8547619047619053</v>
      </c>
      <c r="M25">
        <v>3.5333333333333332</v>
      </c>
      <c r="N25">
        <v>3.2304761904761907</v>
      </c>
      <c r="O25">
        <v>2.2704761904761912</v>
      </c>
      <c r="P25">
        <v>5.1071428571428577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3EA94-46BC-A144-BC00-560DB0EF7565}">
  <dimension ref="A1:U27"/>
  <sheetViews>
    <sheetView workbookViewId="0">
      <selection activeCell="F34" sqref="F34"/>
    </sheetView>
  </sheetViews>
  <sheetFormatPr baseColWidth="10" defaultRowHeight="15" x14ac:dyDescent="0.2"/>
  <cols>
    <col min="1" max="1" width="16.83203125" customWidth="1"/>
    <col min="257" max="257" width="16.83203125" customWidth="1"/>
    <col min="513" max="513" width="16.83203125" customWidth="1"/>
    <col min="769" max="769" width="16.83203125" customWidth="1"/>
    <col min="1025" max="1025" width="16.83203125" customWidth="1"/>
    <col min="1281" max="1281" width="16.83203125" customWidth="1"/>
    <col min="1537" max="1537" width="16.83203125" customWidth="1"/>
    <col min="1793" max="1793" width="16.83203125" customWidth="1"/>
    <col min="2049" max="2049" width="16.83203125" customWidth="1"/>
    <col min="2305" max="2305" width="16.83203125" customWidth="1"/>
    <col min="2561" max="2561" width="16.83203125" customWidth="1"/>
    <col min="2817" max="2817" width="16.83203125" customWidth="1"/>
    <col min="3073" max="3073" width="16.83203125" customWidth="1"/>
    <col min="3329" max="3329" width="16.83203125" customWidth="1"/>
    <col min="3585" max="3585" width="16.83203125" customWidth="1"/>
    <col min="3841" max="3841" width="16.83203125" customWidth="1"/>
    <col min="4097" max="4097" width="16.83203125" customWidth="1"/>
    <col min="4353" max="4353" width="16.83203125" customWidth="1"/>
    <col min="4609" max="4609" width="16.83203125" customWidth="1"/>
    <col min="4865" max="4865" width="16.83203125" customWidth="1"/>
    <col min="5121" max="5121" width="16.83203125" customWidth="1"/>
    <col min="5377" max="5377" width="16.83203125" customWidth="1"/>
    <col min="5633" max="5633" width="16.83203125" customWidth="1"/>
    <col min="5889" max="5889" width="16.83203125" customWidth="1"/>
    <col min="6145" max="6145" width="16.83203125" customWidth="1"/>
    <col min="6401" max="6401" width="16.83203125" customWidth="1"/>
    <col min="6657" max="6657" width="16.83203125" customWidth="1"/>
    <col min="6913" max="6913" width="16.83203125" customWidth="1"/>
    <col min="7169" max="7169" width="16.83203125" customWidth="1"/>
    <col min="7425" max="7425" width="16.83203125" customWidth="1"/>
    <col min="7681" max="7681" width="16.83203125" customWidth="1"/>
    <col min="7937" max="7937" width="16.83203125" customWidth="1"/>
    <col min="8193" max="8193" width="16.83203125" customWidth="1"/>
    <col min="8449" max="8449" width="16.83203125" customWidth="1"/>
    <col min="8705" max="8705" width="16.83203125" customWidth="1"/>
    <col min="8961" max="8961" width="16.83203125" customWidth="1"/>
    <col min="9217" max="9217" width="16.83203125" customWidth="1"/>
    <col min="9473" max="9473" width="16.83203125" customWidth="1"/>
    <col min="9729" max="9729" width="16.83203125" customWidth="1"/>
    <col min="9985" max="9985" width="16.83203125" customWidth="1"/>
    <col min="10241" max="10241" width="16.83203125" customWidth="1"/>
    <col min="10497" max="10497" width="16.83203125" customWidth="1"/>
    <col min="10753" max="10753" width="16.83203125" customWidth="1"/>
    <col min="11009" max="11009" width="16.83203125" customWidth="1"/>
    <col min="11265" max="11265" width="16.83203125" customWidth="1"/>
    <col min="11521" max="11521" width="16.83203125" customWidth="1"/>
    <col min="11777" max="11777" width="16.83203125" customWidth="1"/>
    <col min="12033" max="12033" width="16.83203125" customWidth="1"/>
    <col min="12289" max="12289" width="16.83203125" customWidth="1"/>
    <col min="12545" max="12545" width="16.83203125" customWidth="1"/>
    <col min="12801" max="12801" width="16.83203125" customWidth="1"/>
    <col min="13057" max="13057" width="16.83203125" customWidth="1"/>
    <col min="13313" max="13313" width="16.83203125" customWidth="1"/>
    <col min="13569" max="13569" width="16.83203125" customWidth="1"/>
    <col min="13825" max="13825" width="16.83203125" customWidth="1"/>
    <col min="14081" max="14081" width="16.83203125" customWidth="1"/>
    <col min="14337" max="14337" width="16.83203125" customWidth="1"/>
    <col min="14593" max="14593" width="16.83203125" customWidth="1"/>
    <col min="14849" max="14849" width="16.83203125" customWidth="1"/>
    <col min="15105" max="15105" width="16.83203125" customWidth="1"/>
    <col min="15361" max="15361" width="16.83203125" customWidth="1"/>
    <col min="15617" max="15617" width="16.83203125" customWidth="1"/>
    <col min="15873" max="15873" width="16.83203125" customWidth="1"/>
    <col min="16129" max="16129" width="16.8320312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67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68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2"/>
    </row>
    <row r="2" spans="1:21" x14ac:dyDescent="0.2">
      <c r="A2" s="3"/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18</v>
      </c>
      <c r="S2" s="1" t="s">
        <v>18</v>
      </c>
      <c r="T2" s="1" t="s">
        <v>18</v>
      </c>
      <c r="U2" s="2"/>
    </row>
    <row r="3" spans="1:21" x14ac:dyDescent="0.2">
      <c r="A3" s="4" t="s">
        <v>19</v>
      </c>
      <c r="B3">
        <f>'MW. F.P'!B3-'MW. F.P'!B$27</f>
        <v>82902.255000000005</v>
      </c>
      <c r="C3">
        <f>'MW. F.P'!C3-'MW. F.P'!C$27</f>
        <v>4768</v>
      </c>
      <c r="D3">
        <f>'MW. F.P'!D3-'MW. F.P'!D$27</f>
        <v>18947</v>
      </c>
      <c r="E3">
        <f>'MW. F.P'!E3-'MW. F.P'!E$27</f>
        <v>24520.467000000001</v>
      </c>
      <c r="F3">
        <f>AVERAGE(D3:E3)</f>
        <v>21733.733500000002</v>
      </c>
      <c r="G3">
        <f>'MW. F.P'!F3-'MW. F.P'!F$27</f>
        <v>488.18</v>
      </c>
      <c r="H3">
        <f>'MW. F.P'!G3-'MW. F.P'!G$27</f>
        <v>775.8</v>
      </c>
      <c r="I3">
        <f>'MW. F.P'!H3-'MW. F.P'!H$27</f>
        <v>885.99299999999994</v>
      </c>
      <c r="J3">
        <f>'MW. F.P'!I3-'MW. F.P'!I$27</f>
        <v>764.65</v>
      </c>
      <c r="K3">
        <f>'MW. F.P'!J3-'MW. F.P'!J$27</f>
        <v>0.13100000000000001</v>
      </c>
      <c r="L3">
        <f>'MW. F.P'!K3-'MW. F.P'!K$27</f>
        <v>-0.33600000000000002</v>
      </c>
      <c r="M3">
        <f>AVERAGE(K3:L3)</f>
        <v>-0.10250000000000001</v>
      </c>
      <c r="N3">
        <f>'MW. F.P'!L3-'MW. F.P'!L$27</f>
        <v>543.9</v>
      </c>
      <c r="O3">
        <f>'MW. F.P'!M3-'MW. F.P'!M$27</f>
        <v>6.3080000000000007</v>
      </c>
      <c r="P3">
        <f>'MW. F.P'!N3-'MW. F.P'!N$27</f>
        <v>12.032</v>
      </c>
      <c r="Q3">
        <f>'MW. F.P'!O3-'MW. F.P'!O$27</f>
        <v>7.8149999999999995</v>
      </c>
      <c r="R3">
        <f>'MW. F.P'!P3-'MW. F.P'!P$27</f>
        <v>6.5030000000000001</v>
      </c>
      <c r="S3">
        <f>'MW. F.P'!Q3-'MW. F.P'!Q$27</f>
        <v>4.4870000000000001</v>
      </c>
      <c r="T3">
        <f>'MW. F.P'!R3-'MW. F.P'!R$27</f>
        <v>12.285</v>
      </c>
    </row>
    <row r="4" spans="1:21" x14ac:dyDescent="0.2">
      <c r="A4" s="4" t="s">
        <v>20</v>
      </c>
      <c r="B4">
        <f>'MW. F.P'!B4-'MW. F.P'!B$27</f>
        <v>42462.254999999997</v>
      </c>
      <c r="C4">
        <f>'MW. F.P'!C4-'MW. F.P'!C$27</f>
        <v>14546</v>
      </c>
      <c r="D4">
        <f>'MW. F.P'!D4-'MW. F.P'!D$27</f>
        <v>14787</v>
      </c>
      <c r="E4">
        <f>'MW. F.P'!E4-'MW. F.P'!E$27</f>
        <v>19460.467000000001</v>
      </c>
      <c r="F4">
        <f t="shared" ref="F4:F27" si="0">AVERAGE(D4:E4)</f>
        <v>17123.733500000002</v>
      </c>
      <c r="G4">
        <f>'MW. F.P'!F4-'MW. F.P'!F$27</f>
        <v>413.68</v>
      </c>
      <c r="H4">
        <f>'MW. F.P'!G4-'MW. F.P'!G$27</f>
        <v>544.79999999999995</v>
      </c>
      <c r="I4">
        <f>'MW. F.P'!H4-'MW. F.P'!H$27</f>
        <v>511.09300000000002</v>
      </c>
      <c r="J4">
        <f>'MW. F.P'!I4-'MW. F.P'!I$27</f>
        <v>546.75</v>
      </c>
      <c r="K4">
        <f>'MW. F.P'!J4-'MW. F.P'!J$27</f>
        <v>0.161</v>
      </c>
      <c r="L4">
        <f>'MW. F.P'!K4-'MW. F.P'!K$27</f>
        <v>-0.29700000000000004</v>
      </c>
      <c r="M4">
        <f t="shared" ref="M4:M27" si="1">AVERAGE(K4:L4)</f>
        <v>-6.8000000000000019E-2</v>
      </c>
      <c r="N4">
        <f>'MW. F.P'!L4-'MW. F.P'!L$27</f>
        <v>29.200000000000003</v>
      </c>
      <c r="O4">
        <f>'MW. F.P'!M4-'MW. F.P'!M$27</f>
        <v>6.1710000000000003</v>
      </c>
      <c r="P4">
        <f>'MW. F.P'!N4-'MW. F.P'!N$27</f>
        <v>12.952</v>
      </c>
      <c r="Q4">
        <f>'MW. F.P'!O4-'MW. F.P'!O$27</f>
        <v>6.5879999999999992</v>
      </c>
      <c r="R4">
        <f>'MW. F.P'!P4-'MW. F.P'!P$27</f>
        <v>5.6819999999999995</v>
      </c>
      <c r="S4">
        <f>'MW. F.P'!Q4-'MW. F.P'!Q$27</f>
        <v>3.93</v>
      </c>
      <c r="T4">
        <f>'MW. F.P'!R4-'MW. F.P'!R$27</f>
        <v>15.795</v>
      </c>
    </row>
    <row r="5" spans="1:21" x14ac:dyDescent="0.2">
      <c r="A5" s="4" t="s">
        <v>21</v>
      </c>
      <c r="B5">
        <f>'MW. F.P'!B5-'MW. F.P'!B$27</f>
        <v>103892.255</v>
      </c>
      <c r="C5">
        <f>'MW. F.P'!C5-'MW. F.P'!C$27</f>
        <v>4991</v>
      </c>
      <c r="D5">
        <f>'MW. F.P'!D5-'MW. F.P'!D$27</f>
        <v>9527</v>
      </c>
      <c r="E5">
        <f>'MW. F.P'!E5-'MW. F.P'!E$27</f>
        <v>11580.467000000001</v>
      </c>
      <c r="F5">
        <f t="shared" si="0"/>
        <v>10553.7335</v>
      </c>
      <c r="G5">
        <f>'MW. F.P'!F5-'MW. F.P'!F$27</f>
        <v>1333.68</v>
      </c>
      <c r="H5">
        <f>'MW. F.P'!G5-'MW. F.P'!G$27</f>
        <v>2066.8000000000002</v>
      </c>
      <c r="I5">
        <f>'MW. F.P'!H5-'MW. F.P'!H$27</f>
        <v>1199.5930000000001</v>
      </c>
      <c r="J5">
        <f>'MW. F.P'!I5-'MW. F.P'!I$27</f>
        <v>887.75</v>
      </c>
      <c r="K5">
        <f>'MW. F.P'!J5-'MW. F.P'!J$27</f>
        <v>0.30599999999999999</v>
      </c>
      <c r="L5">
        <f>'MW. F.P'!K5-'MW. F.P'!K$27</f>
        <v>-0.28200000000000003</v>
      </c>
      <c r="M5">
        <f t="shared" si="1"/>
        <v>1.1999999999999983E-2</v>
      </c>
      <c r="N5">
        <f>'MW. F.P'!L5-'MW. F.P'!L$27</f>
        <v>265.10000000000002</v>
      </c>
      <c r="O5">
        <f>'MW. F.P'!M5-'MW. F.P'!M$27</f>
        <v>19.212</v>
      </c>
      <c r="P5">
        <f>'MW. F.P'!N5-'MW. F.P'!N$27</f>
        <v>13.651999999999999</v>
      </c>
      <c r="Q5">
        <f>'MW. F.P'!O5-'MW. F.P'!O$27</f>
        <v>21.260999999999999</v>
      </c>
      <c r="R5">
        <f>'MW. F.P'!P5-'MW. F.P'!P$27</f>
        <v>18.457999999999998</v>
      </c>
      <c r="S5">
        <f>'MW. F.P'!Q5-'MW. F.P'!Q$27</f>
        <v>12.768000000000001</v>
      </c>
      <c r="T5">
        <f>'MW. F.P'!R5-'MW. F.P'!R$27</f>
        <v>29.695</v>
      </c>
    </row>
    <row r="6" spans="1:21" x14ac:dyDescent="0.2">
      <c r="A6" s="4" t="s">
        <v>22</v>
      </c>
      <c r="B6">
        <f>'MW. F.P'!B6-'MW. F.P'!B$27</f>
        <v>71262.255000000005</v>
      </c>
      <c r="C6">
        <f>'MW. F.P'!C6-'MW. F.P'!C$27</f>
        <v>12216</v>
      </c>
      <c r="D6">
        <f>'MW. F.P'!D6-'MW. F.P'!D$27</f>
        <v>22437</v>
      </c>
      <c r="E6">
        <f>'MW. F.P'!E6-'MW. F.P'!E$27</f>
        <v>29570.467000000001</v>
      </c>
      <c r="F6">
        <f t="shared" si="0"/>
        <v>26003.733500000002</v>
      </c>
      <c r="G6">
        <f>'MW. F.P'!F6-'MW. F.P'!F$27</f>
        <v>360.98</v>
      </c>
      <c r="H6">
        <f>'MW. F.P'!G6-'MW. F.P'!G$27</f>
        <v>2888.8</v>
      </c>
      <c r="I6">
        <f>'MW. F.P'!H6-'MW. F.P'!H$27</f>
        <v>797.49299999999994</v>
      </c>
      <c r="J6">
        <f>'MW. F.P'!I6-'MW. F.P'!I$27</f>
        <v>673.15</v>
      </c>
      <c r="K6">
        <f>'MW. F.P'!J6-'MW. F.P'!J$27</f>
        <v>0.188</v>
      </c>
      <c r="L6">
        <f>'MW. F.P'!K6-'MW. F.P'!K$27</f>
        <v>-0.20400000000000001</v>
      </c>
      <c r="M6">
        <f t="shared" si="1"/>
        <v>-8.0000000000000071E-3</v>
      </c>
      <c r="N6">
        <f>'MW. F.P'!L6-'MW. F.P'!L$27</f>
        <v>462.3</v>
      </c>
      <c r="O6">
        <f>'MW. F.P'!M6-'MW. F.P'!M$27</f>
        <v>5.5660000000000007</v>
      </c>
      <c r="P6">
        <f>'MW. F.P'!N6-'MW. F.P'!N$27</f>
        <v>9.09</v>
      </c>
      <c r="Q6">
        <f>'MW. F.P'!O6-'MW. F.P'!O$27</f>
        <v>6.4960000000000004</v>
      </c>
      <c r="R6">
        <f>'MW. F.P'!P6-'MW. F.P'!P$27</f>
        <v>5.9559999999999995</v>
      </c>
      <c r="S6">
        <f>'MW. F.P'!Q6-'MW. F.P'!Q$27</f>
        <v>3.9580000000000002</v>
      </c>
      <c r="T6">
        <f>'MW. F.P'!R6-'MW. F.P'!R$27</f>
        <v>12.244999999999999</v>
      </c>
    </row>
    <row r="7" spans="1:21" x14ac:dyDescent="0.2">
      <c r="A7" s="4" t="s">
        <v>23</v>
      </c>
      <c r="B7">
        <f>'MW. F.P'!B7-'MW. F.P'!B$27</f>
        <v>81202.255000000005</v>
      </c>
      <c r="C7">
        <f>'MW. F.P'!C7-'MW. F.P'!C$27</f>
        <v>4515</v>
      </c>
      <c r="D7">
        <f>'MW. F.P'!D7-'MW. F.P'!D$27</f>
        <v>9514</v>
      </c>
      <c r="E7">
        <f>'MW. F.P'!E7-'MW. F.P'!E$27</f>
        <v>11820.467000000001</v>
      </c>
      <c r="F7">
        <f t="shared" si="0"/>
        <v>10667.2335</v>
      </c>
      <c r="G7">
        <f>'MW. F.P'!F7-'MW. F.P'!F$27</f>
        <v>703.68</v>
      </c>
      <c r="H7">
        <f>'MW. F.P'!G7-'MW. F.P'!G$27</f>
        <v>2984.8</v>
      </c>
      <c r="I7">
        <f>'MW. F.P'!H7-'MW. F.P'!H$27</f>
        <v>412.99299999999999</v>
      </c>
      <c r="J7">
        <f>'MW. F.P'!I7-'MW. F.P'!I$27</f>
        <v>420.95</v>
      </c>
      <c r="K7">
        <f>'MW. F.P'!J7-'MW. F.P'!J$27</f>
        <v>0.22600000000000001</v>
      </c>
      <c r="L7">
        <f>'MW. F.P'!K7-'MW. F.P'!K$27</f>
        <v>-0.28000000000000003</v>
      </c>
      <c r="M7">
        <f t="shared" si="1"/>
        <v>-2.700000000000001E-2</v>
      </c>
      <c r="N7">
        <f>'MW. F.P'!L7-'MW. F.P'!L$27</f>
        <v>507</v>
      </c>
      <c r="O7">
        <f>'MW. F.P'!M7-'MW. F.P'!M$27</f>
        <v>11.962</v>
      </c>
      <c r="P7">
        <f>'MW. F.P'!N7-'MW. F.P'!N$27</f>
        <v>12.542</v>
      </c>
      <c r="Q7">
        <f>'MW. F.P'!O7-'MW. F.P'!O$27</f>
        <v>15.851000000000001</v>
      </c>
      <c r="R7">
        <f>'MW. F.P'!P7-'MW. F.P'!P$27</f>
        <v>14.008000000000001</v>
      </c>
      <c r="S7">
        <f>'MW. F.P'!Q7-'MW. F.P'!Q$27</f>
        <v>8.8140000000000001</v>
      </c>
      <c r="T7">
        <f>'MW. F.P'!R7-'MW. F.P'!R$27</f>
        <v>18.645</v>
      </c>
    </row>
    <row r="8" spans="1:21" x14ac:dyDescent="0.2">
      <c r="A8" s="4" t="s">
        <v>24</v>
      </c>
      <c r="B8">
        <f>'MW. F.P'!B8-'MW. F.P'!B$27</f>
        <v>54572.254999999997</v>
      </c>
      <c r="C8">
        <f>'MW. F.P'!C8-'MW. F.P'!C$27</f>
        <v>47696</v>
      </c>
      <c r="D8">
        <f>'MW. F.P'!D8-'MW. F.P'!D$27</f>
        <v>24967</v>
      </c>
      <c r="E8">
        <f>'MW. F.P'!E8-'MW. F.P'!E$27</f>
        <v>34200.466999999997</v>
      </c>
      <c r="F8">
        <f t="shared" si="0"/>
        <v>29583.733499999998</v>
      </c>
      <c r="G8">
        <f>'MW. F.P'!F8-'MW. F.P'!F$27</f>
        <v>677.07999999999993</v>
      </c>
      <c r="H8">
        <f>'MW. F.P'!G8-'MW. F.P'!G$27</f>
        <v>2841.8</v>
      </c>
      <c r="I8">
        <f>'MW. F.P'!H8-'MW. F.P'!H$27</f>
        <v>794.99299999999994</v>
      </c>
      <c r="J8">
        <f>'MW. F.P'!I8-'MW. F.P'!I$27</f>
        <v>817.75</v>
      </c>
      <c r="K8">
        <f>'MW. F.P'!J8-'MW. F.P'!J$27</f>
        <v>0.45899999999999996</v>
      </c>
      <c r="L8">
        <f>'MW. F.P'!K8-'MW. F.P'!K$27</f>
        <v>-0.15100000000000002</v>
      </c>
      <c r="M8">
        <f t="shared" si="1"/>
        <v>0.15399999999999997</v>
      </c>
      <c r="N8">
        <f>'MW. F.P'!L8-'MW. F.P'!L$27</f>
        <v>115.79999999999998</v>
      </c>
      <c r="O8">
        <f>'MW. F.P'!M8-'MW. F.P'!M$27</f>
        <v>17.671999999999997</v>
      </c>
      <c r="P8">
        <f>'MW. F.P'!N8-'MW. F.P'!N$27</f>
        <v>9.9849999999999994</v>
      </c>
      <c r="Q8">
        <f>'MW. F.P'!O8-'MW. F.P'!O$27</f>
        <v>15.371</v>
      </c>
      <c r="R8">
        <f>'MW. F.P'!P8-'MW. F.P'!P$27</f>
        <v>18.847999999999999</v>
      </c>
      <c r="S8">
        <f>'MW. F.P'!Q8-'MW. F.P'!Q$27</f>
        <v>10.618</v>
      </c>
      <c r="T8">
        <f>'MW. F.P'!R8-'MW. F.P'!R$27</f>
        <v>14.684999999999999</v>
      </c>
    </row>
    <row r="9" spans="1:21" x14ac:dyDescent="0.2">
      <c r="A9" s="4" t="s">
        <v>25</v>
      </c>
      <c r="B9">
        <f>'MW. F.P'!B9-'MW. F.P'!B$27</f>
        <v>85662.255000000005</v>
      </c>
      <c r="C9">
        <f>'MW. F.P'!C9-'MW. F.P'!C$27</f>
        <v>5054</v>
      </c>
      <c r="D9">
        <f>'MW. F.P'!D9-'MW. F.P'!D$27</f>
        <v>8536</v>
      </c>
      <c r="E9">
        <f>'MW. F.P'!E9-'MW. F.P'!E$27</f>
        <v>10270.467000000001</v>
      </c>
      <c r="F9">
        <f t="shared" si="0"/>
        <v>9403.2335000000003</v>
      </c>
      <c r="G9">
        <f>'MW. F.P'!F9-'MW. F.P'!F$27</f>
        <v>751.28</v>
      </c>
      <c r="H9">
        <f>'MW. F.P'!G9-'MW. F.P'!G$27</f>
        <v>1979.8</v>
      </c>
      <c r="I9">
        <f>'MW. F.P'!H9-'MW. F.P'!H$27</f>
        <v>630.89299999999992</v>
      </c>
      <c r="J9">
        <f>'MW. F.P'!I9-'MW. F.P'!I$27</f>
        <v>634.65</v>
      </c>
      <c r="K9">
        <f>'MW. F.P'!J9-'MW. F.P'!J$27</f>
        <v>0.23</v>
      </c>
      <c r="L9">
        <f>'MW. F.P'!K9-'MW. F.P'!K$27</f>
        <v>-0.26200000000000001</v>
      </c>
      <c r="M9">
        <f t="shared" si="1"/>
        <v>-1.6E-2</v>
      </c>
      <c r="N9">
        <f>'MW. F.P'!L9-'MW. F.P'!L$27</f>
        <v>283.70000000000005</v>
      </c>
      <c r="O9">
        <f>'MW. F.P'!M9-'MW. F.P'!M$27</f>
        <v>12.952</v>
      </c>
      <c r="P9">
        <f>'MW. F.P'!N9-'MW. F.P'!N$27</f>
        <v>9.0549999999999997</v>
      </c>
      <c r="Q9">
        <f>'MW. F.P'!O9-'MW. F.P'!O$27</f>
        <v>15.491</v>
      </c>
      <c r="R9">
        <f>'MW. F.P'!P9-'MW. F.P'!P$27</f>
        <v>13.728</v>
      </c>
      <c r="S9">
        <f>'MW. F.P'!Q9-'MW. F.P'!Q$27</f>
        <v>8.9080000000000013</v>
      </c>
      <c r="T9">
        <f>'MW. F.P'!R9-'MW. F.P'!R$27</f>
        <v>15.344999999999999</v>
      </c>
    </row>
    <row r="10" spans="1:21" x14ac:dyDescent="0.2">
      <c r="A10" s="4" t="s">
        <v>26</v>
      </c>
      <c r="B10">
        <f>'MW. F.P'!B10-'MW. F.P'!B$27</f>
        <v>80042.255000000005</v>
      </c>
      <c r="C10">
        <f>'MW. F.P'!C10-'MW. F.P'!C$27</f>
        <v>5373</v>
      </c>
      <c r="D10">
        <f>'MW. F.P'!D10-'MW. F.P'!D$27</f>
        <v>16127</v>
      </c>
      <c r="E10">
        <f>'MW. F.P'!E10-'MW. F.P'!E$27</f>
        <v>21420.467000000001</v>
      </c>
      <c r="F10">
        <f t="shared" si="0"/>
        <v>18773.733500000002</v>
      </c>
      <c r="G10">
        <f>'MW. F.P'!F10-'MW. F.P'!F$27</f>
        <v>790.9799999999999</v>
      </c>
      <c r="H10">
        <f>'MW. F.P'!G10-'MW. F.P'!G$27</f>
        <v>2494.8000000000002</v>
      </c>
      <c r="I10">
        <f>'MW. F.P'!H10-'MW. F.P'!H$27</f>
        <v>845.89299999999992</v>
      </c>
      <c r="J10">
        <f>'MW. F.P'!I10-'MW. F.P'!I$27</f>
        <v>762.34999999999991</v>
      </c>
      <c r="K10">
        <f>'MW. F.P'!J10-'MW. F.P'!J$27</f>
        <v>0.22900000000000001</v>
      </c>
      <c r="L10">
        <f>'MW. F.P'!K10-'MW. F.P'!K$27</f>
        <v>-0.23700000000000002</v>
      </c>
      <c r="M10">
        <f t="shared" si="1"/>
        <v>-4.0000000000000036E-3</v>
      </c>
      <c r="N10">
        <f>'MW. F.P'!L10-'MW. F.P'!L$27</f>
        <v>765.4</v>
      </c>
      <c r="O10">
        <f>'MW. F.P'!M10-'MW. F.P'!M$27</f>
        <v>11.242000000000001</v>
      </c>
      <c r="P10">
        <f>'MW. F.P'!N10-'MW. F.P'!N$27</f>
        <v>10.391999999999999</v>
      </c>
      <c r="Q10">
        <f>'MW. F.P'!O10-'MW. F.P'!O$27</f>
        <v>14.721</v>
      </c>
      <c r="R10">
        <f>'MW. F.P'!P10-'MW. F.P'!P$27</f>
        <v>12.808</v>
      </c>
      <c r="S10">
        <f>'MW. F.P'!Q10-'MW. F.P'!Q$27</f>
        <v>8.4640000000000004</v>
      </c>
      <c r="T10">
        <f>'MW. F.P'!R10-'MW. F.P'!R$27</f>
        <v>14.975</v>
      </c>
    </row>
    <row r="11" spans="1:21" x14ac:dyDescent="0.2">
      <c r="A11" s="4" t="s">
        <v>27</v>
      </c>
      <c r="B11">
        <f>'MW. F.P'!B11-'MW. F.P'!B$27</f>
        <v>48382.254999999997</v>
      </c>
      <c r="C11">
        <f>'MW. F.P'!C11-'MW. F.P'!C$27</f>
        <v>4873</v>
      </c>
      <c r="D11">
        <f>'MW. F.P'!D11-'MW. F.P'!D$27</f>
        <v>20467</v>
      </c>
      <c r="E11">
        <f>'MW. F.P'!E11-'MW. F.P'!E$27</f>
        <v>27710.467000000001</v>
      </c>
      <c r="F11">
        <f t="shared" si="0"/>
        <v>24088.733500000002</v>
      </c>
      <c r="G11">
        <f>'MW. F.P'!F11-'MW. F.P'!F$27</f>
        <v>483.08</v>
      </c>
      <c r="H11">
        <f>'MW. F.P'!G11-'MW. F.P'!G$27</f>
        <v>2468.8000000000002</v>
      </c>
      <c r="I11">
        <f>'MW. F.P'!H11-'MW. F.P'!H$27</f>
        <v>816.09299999999996</v>
      </c>
      <c r="J11">
        <f>'MW. F.P'!I11-'MW. F.P'!I$27</f>
        <v>615.84999999999991</v>
      </c>
      <c r="K11">
        <f>'MW. F.P'!J11-'MW. F.P'!J$27</f>
        <v>0.11099999999999999</v>
      </c>
      <c r="L11">
        <f>'MW. F.P'!K11-'MW. F.P'!K$27</f>
        <v>-0.34900000000000003</v>
      </c>
      <c r="M11">
        <f t="shared" si="1"/>
        <v>-0.11900000000000002</v>
      </c>
      <c r="N11">
        <f>'MW. F.P'!L11-'MW. F.P'!L$27</f>
        <v>275.3</v>
      </c>
      <c r="O11">
        <f>'MW. F.P'!M11-'MW. F.P'!M$27</f>
        <v>4.6900000000000004</v>
      </c>
      <c r="P11">
        <f>'MW. F.P'!N11-'MW. F.P'!N$27</f>
        <v>12.502000000000001</v>
      </c>
      <c r="Q11">
        <f>'MW. F.P'!O11-'MW. F.P'!O$27</f>
        <v>6.0429999999999993</v>
      </c>
      <c r="R11">
        <f>'MW. F.P'!P11-'MW. F.P'!P$27</f>
        <v>5.2729999999999997</v>
      </c>
      <c r="S11">
        <f>'MW. F.P'!Q11-'MW. F.P'!Q$27</f>
        <v>3.4569999999999999</v>
      </c>
      <c r="T11">
        <f>'MW. F.P'!R11-'MW. F.P'!R$27</f>
        <v>12.494999999999999</v>
      </c>
    </row>
    <row r="12" spans="1:21" x14ac:dyDescent="0.2">
      <c r="A12" s="4" t="s">
        <v>28</v>
      </c>
      <c r="B12">
        <f>'MW. F.P'!B12-'MW. F.P'!B$27</f>
        <v>49632.254999999997</v>
      </c>
      <c r="C12">
        <f>'MW. F.P'!C12-'MW. F.P'!C$27</f>
        <v>4957</v>
      </c>
      <c r="D12">
        <f>'MW. F.P'!D12-'MW. F.P'!D$27</f>
        <v>20937</v>
      </c>
      <c r="E12">
        <f>'MW. F.P'!E12-'MW. F.P'!E$27</f>
        <v>27890.467000000001</v>
      </c>
      <c r="F12">
        <f t="shared" si="0"/>
        <v>24413.733500000002</v>
      </c>
      <c r="G12">
        <f>'MW. F.P'!F12-'MW. F.P'!F$27</f>
        <v>594.67999999999995</v>
      </c>
      <c r="H12">
        <f>'MW. F.P'!G12-'MW. F.P'!G$27</f>
        <v>529.79999999999995</v>
      </c>
      <c r="I12">
        <f>'MW. F.P'!H12-'MW. F.P'!H$27</f>
        <v>721.19299999999998</v>
      </c>
      <c r="J12">
        <f>'MW. F.P'!I12-'MW. F.P'!I$27</f>
        <v>642.75</v>
      </c>
      <c r="K12">
        <f>'MW. F.P'!J12-'MW. F.P'!J$27</f>
        <v>0.14899999999999999</v>
      </c>
      <c r="L12">
        <f>'MW. F.P'!K12-'MW. F.P'!K$27</f>
        <v>-0.308</v>
      </c>
      <c r="M12">
        <f t="shared" si="1"/>
        <v>-7.9500000000000001E-2</v>
      </c>
      <c r="N12">
        <f>'MW. F.P'!L12-'MW. F.P'!L$27</f>
        <v>131.79999999999998</v>
      </c>
      <c r="O12">
        <f>'MW. F.P'!M12-'MW. F.P'!M$27</f>
        <v>7.032</v>
      </c>
      <c r="P12">
        <f>'MW. F.P'!N12-'MW. F.P'!N$27</f>
        <v>11.462</v>
      </c>
      <c r="Q12">
        <f>'MW. F.P'!O12-'MW. F.P'!O$27</f>
        <v>8.4280000000000008</v>
      </c>
      <c r="R12">
        <f>'MW. F.P'!P12-'MW. F.P'!P$27</f>
        <v>7.4630000000000001</v>
      </c>
      <c r="S12">
        <f>'MW. F.P'!Q12-'MW. F.P'!Q$27</f>
        <v>5.0749999999999993</v>
      </c>
      <c r="T12">
        <f>'MW. F.P'!R12-'MW. F.P'!R$27</f>
        <v>10.475</v>
      </c>
    </row>
    <row r="13" spans="1:21" x14ac:dyDescent="0.2">
      <c r="A13" s="4" t="s">
        <v>29</v>
      </c>
      <c r="B13">
        <f>'MW. F.P'!B13-'MW. F.P'!B$27</f>
        <v>57892.254999999997</v>
      </c>
      <c r="C13">
        <f>'MW. F.P'!C13-'MW. F.P'!C$27</f>
        <v>4611</v>
      </c>
      <c r="D13">
        <f>'MW. F.P'!D13-'MW. F.P'!D$27</f>
        <v>26107</v>
      </c>
      <c r="E13">
        <f>'MW. F.P'!E13-'MW. F.P'!E$27</f>
        <v>34540.466999999997</v>
      </c>
      <c r="F13">
        <f t="shared" si="0"/>
        <v>30323.733499999998</v>
      </c>
      <c r="G13">
        <f>'MW. F.P'!F13-'MW. F.P'!F$27</f>
        <v>353.28000000000003</v>
      </c>
      <c r="H13">
        <f>'MW. F.P'!G13-'MW. F.P'!G$27</f>
        <v>1722.8</v>
      </c>
      <c r="I13">
        <f>'MW. F.P'!H13-'MW. F.P'!H$27</f>
        <v>846.19299999999998</v>
      </c>
      <c r="J13">
        <f>'MW. F.P'!I13-'MW. F.P'!I$27</f>
        <v>569.44999999999993</v>
      </c>
      <c r="K13">
        <f>'MW. F.P'!J13-'MW. F.P'!J$27</f>
        <v>0.14799999999999999</v>
      </c>
      <c r="L13">
        <f>'MW. F.P'!K13-'MW. F.P'!K$27</f>
        <v>-0.32100000000000001</v>
      </c>
      <c r="M13">
        <f t="shared" si="1"/>
        <v>-8.6500000000000007E-2</v>
      </c>
      <c r="N13">
        <f>'MW. F.P'!L13-'MW. F.P'!L$27</f>
        <v>216.7</v>
      </c>
      <c r="O13">
        <f>'MW. F.P'!M13-'MW. F.P'!M$27</f>
        <v>5.2140000000000004</v>
      </c>
      <c r="P13">
        <f>'MW. F.P'!N13-'MW. F.P'!N$27</f>
        <v>16.212</v>
      </c>
      <c r="Q13">
        <f>'MW. F.P'!O13-'MW. F.P'!O$27</f>
        <v>6.0860000000000003</v>
      </c>
      <c r="R13">
        <f>'MW. F.P'!P13-'MW. F.P'!P$27</f>
        <v>5.7089999999999996</v>
      </c>
      <c r="S13">
        <f>'MW. F.P'!Q13-'MW. F.P'!Q$27</f>
        <v>3.8810000000000002</v>
      </c>
      <c r="T13">
        <f>'MW. F.P'!R13-'MW. F.P'!R$27</f>
        <v>12.584999999999999</v>
      </c>
    </row>
    <row r="14" spans="1:21" x14ac:dyDescent="0.2">
      <c r="A14" s="4" t="s">
        <v>30</v>
      </c>
      <c r="B14">
        <f>'MW. F.P'!B14-'MW. F.P'!B$27</f>
        <v>41732.254999999997</v>
      </c>
      <c r="C14">
        <f>'MW. F.P'!C14-'MW. F.P'!C$27</f>
        <v>3822</v>
      </c>
      <c r="D14">
        <f>'MW. F.P'!D14-'MW. F.P'!D$27</f>
        <v>26157</v>
      </c>
      <c r="E14">
        <f>'MW. F.P'!E14-'MW. F.P'!E$27</f>
        <v>34600.466999999997</v>
      </c>
      <c r="F14">
        <f t="shared" si="0"/>
        <v>30378.733499999998</v>
      </c>
      <c r="G14">
        <f>'MW. F.P'!F14-'MW. F.P'!F$27</f>
        <v>334.58</v>
      </c>
      <c r="H14">
        <f>'MW. F.P'!G14-'MW. F.P'!G$27</f>
        <v>3128.8</v>
      </c>
      <c r="I14">
        <f>'MW. F.P'!H14-'MW. F.P'!H$27</f>
        <v>821.99299999999994</v>
      </c>
      <c r="J14">
        <f>'MW. F.P'!I14-'MW. F.P'!I$27</f>
        <v>591.84999999999991</v>
      </c>
      <c r="K14">
        <f>'MW. F.P'!J14-'MW. F.P'!J$27</f>
        <v>0.17800000000000002</v>
      </c>
      <c r="L14">
        <f>'MW. F.P'!K14-'MW. F.P'!K$27</f>
        <v>-0.31900000000000001</v>
      </c>
      <c r="M14">
        <f t="shared" si="1"/>
        <v>-7.0499999999999993E-2</v>
      </c>
      <c r="N14">
        <f>'MW. F.P'!L14-'MW. F.P'!L$27</f>
        <v>117.6</v>
      </c>
      <c r="O14">
        <f>'MW. F.P'!M14-'MW. F.P'!M$27</f>
        <v>3.4449999999999998</v>
      </c>
      <c r="P14">
        <f>'MW. F.P'!N14-'MW. F.P'!N$27</f>
        <v>8.9789999999999992</v>
      </c>
      <c r="Q14">
        <f>'MW. F.P'!O14-'MW. F.P'!O$27</f>
        <v>4.7240000000000002</v>
      </c>
      <c r="R14">
        <f>'MW. F.P'!P14-'MW. F.P'!P$27</f>
        <v>4.2210000000000001</v>
      </c>
      <c r="S14">
        <f>'MW. F.P'!Q14-'MW. F.P'!Q$27</f>
        <v>2.847</v>
      </c>
      <c r="T14">
        <f>'MW. F.P'!R14-'MW. F.P'!R$27</f>
        <v>10.465</v>
      </c>
    </row>
    <row r="15" spans="1:21" x14ac:dyDescent="0.2">
      <c r="A15" s="4" t="s">
        <v>31</v>
      </c>
      <c r="B15">
        <f>'MW. F.P'!B15-'MW. F.P'!B$27</f>
        <v>75492.255000000005</v>
      </c>
      <c r="C15">
        <f>'MW. F.P'!C15-'MW. F.P'!C$27</f>
        <v>5168</v>
      </c>
      <c r="D15">
        <f>'MW. F.P'!D15-'MW. F.P'!D$27</f>
        <v>24377</v>
      </c>
      <c r="E15">
        <f>'MW. F.P'!E15-'MW. F.P'!E$27</f>
        <v>31830.467000000001</v>
      </c>
      <c r="F15">
        <f t="shared" si="0"/>
        <v>28103.733500000002</v>
      </c>
      <c r="G15">
        <f>'MW. F.P'!F15-'MW. F.P'!F$27</f>
        <v>794.78</v>
      </c>
      <c r="H15">
        <f>'MW. F.P'!G15-'MW. F.P'!G$27</f>
        <v>1176.8</v>
      </c>
      <c r="I15">
        <f>'MW. F.P'!H15-'MW. F.P'!H$27</f>
        <v>430.39300000000003</v>
      </c>
      <c r="J15">
        <f>'MW. F.P'!I15-'MW. F.P'!I$27</f>
        <v>575.54999999999995</v>
      </c>
      <c r="K15">
        <f>'MW. F.P'!J15-'MW. F.P'!J$27</f>
        <v>0.23900000000000002</v>
      </c>
      <c r="L15">
        <f>'MW. F.P'!K15-'MW. F.P'!K$27</f>
        <v>-0.30000000000000004</v>
      </c>
      <c r="M15">
        <f t="shared" si="1"/>
        <v>-3.0500000000000013E-2</v>
      </c>
      <c r="N15">
        <f>'MW. F.P'!L15-'MW. F.P'!L$27</f>
        <v>477.6</v>
      </c>
      <c r="O15">
        <f>'MW. F.P'!M15-'MW. F.P'!M$27</f>
        <v>15.062000000000001</v>
      </c>
      <c r="P15">
        <f>'MW. F.P'!N15-'MW. F.P'!N$27</f>
        <v>11.231999999999999</v>
      </c>
      <c r="Q15">
        <f>'MW. F.P'!O15-'MW. F.P'!O$27</f>
        <v>17.600999999999999</v>
      </c>
      <c r="R15">
        <f>'MW. F.P'!P15-'MW. F.P'!P$27</f>
        <v>15.518000000000001</v>
      </c>
      <c r="S15">
        <f>'MW. F.P'!Q15-'MW. F.P'!Q$27</f>
        <v>10.498000000000001</v>
      </c>
      <c r="T15">
        <f>'MW. F.P'!R15-'MW. F.P'!R$27</f>
        <v>15.955</v>
      </c>
    </row>
    <row r="16" spans="1:21" x14ac:dyDescent="0.2">
      <c r="A16" s="4" t="s">
        <v>32</v>
      </c>
      <c r="B16">
        <f>'MW. F.P'!B16-'MW. F.P'!B$27</f>
        <v>48932.254999999997</v>
      </c>
      <c r="C16">
        <f>'MW. F.P'!C16-'MW. F.P'!C$27</f>
        <v>7696</v>
      </c>
      <c r="D16">
        <f>'MW. F.P'!D16-'MW. F.P'!D$27</f>
        <v>10159</v>
      </c>
      <c r="E16">
        <f>'MW. F.P'!E16-'MW. F.P'!E$27</f>
        <v>12530.467000000001</v>
      </c>
      <c r="F16">
        <f t="shared" si="0"/>
        <v>11344.7335</v>
      </c>
      <c r="G16">
        <f>'MW. F.P'!F16-'MW. F.P'!F$27</f>
        <v>393.18</v>
      </c>
      <c r="H16">
        <f>'MW. F.P'!G16-'MW. F.P'!G$27</f>
        <v>1418.8</v>
      </c>
      <c r="I16">
        <f>'MW. F.P'!H16-'MW. F.P'!H$27</f>
        <v>2007.5930000000001</v>
      </c>
      <c r="J16">
        <f>'MW. F.P'!I16-'MW. F.P'!I$27</f>
        <v>1071.55</v>
      </c>
      <c r="K16">
        <f>'MW. F.P'!J16-'MW. F.P'!J$27</f>
        <v>0.16800000000000001</v>
      </c>
      <c r="L16">
        <f>'MW. F.P'!K16-'MW. F.P'!K$27</f>
        <v>-0.29900000000000004</v>
      </c>
      <c r="M16">
        <f t="shared" si="1"/>
        <v>-6.5500000000000017E-2</v>
      </c>
      <c r="N16">
        <f>'MW. F.P'!L16-'MW. F.P'!L$27</f>
        <v>268.70000000000005</v>
      </c>
      <c r="O16">
        <f>'MW. F.P'!M16-'MW. F.P'!M$27</f>
        <v>6.4820000000000002</v>
      </c>
      <c r="P16">
        <f>'MW. F.P'!N16-'MW. F.P'!N$27</f>
        <v>4.8440000000000003</v>
      </c>
      <c r="Q16">
        <f>'MW. F.P'!O16-'MW. F.P'!O$27</f>
        <v>8.5869999999999997</v>
      </c>
      <c r="R16">
        <f>'MW. F.P'!P16-'MW. F.P'!P$27</f>
        <v>6.9109999999999996</v>
      </c>
      <c r="S16">
        <f>'MW. F.P'!Q16-'MW. F.P'!Q$27</f>
        <v>4.6890000000000001</v>
      </c>
      <c r="T16">
        <f>'MW. F.P'!R16-'MW. F.P'!R$27</f>
        <v>16.395</v>
      </c>
    </row>
    <row r="17" spans="1:20" x14ac:dyDescent="0.2">
      <c r="A17" s="4" t="s">
        <v>33</v>
      </c>
      <c r="B17">
        <f>'MW. F.P'!B17-'MW. F.P'!B$27</f>
        <v>84752.255000000005</v>
      </c>
      <c r="C17">
        <f>'MW. F.P'!C17-'MW. F.P'!C$27</f>
        <v>5048</v>
      </c>
      <c r="D17">
        <f>'MW. F.P'!D17-'MW. F.P'!D$27</f>
        <v>22937</v>
      </c>
      <c r="E17">
        <f>'MW. F.P'!E17-'MW. F.P'!E$27</f>
        <v>30170.467000000001</v>
      </c>
      <c r="F17">
        <f t="shared" si="0"/>
        <v>26553.733500000002</v>
      </c>
      <c r="G17">
        <f>'MW. F.P'!F17-'MW. F.P'!F$27</f>
        <v>565.07999999999993</v>
      </c>
      <c r="H17">
        <f>'MW. F.P'!G17-'MW. F.P'!G$27</f>
        <v>976.8</v>
      </c>
      <c r="I17">
        <f>'MW. F.P'!H17-'MW. F.P'!H$27</f>
        <v>544.19299999999998</v>
      </c>
      <c r="J17">
        <f>'MW. F.P'!I17-'MW. F.P'!I$27</f>
        <v>685.44999999999993</v>
      </c>
      <c r="K17">
        <f>'MW. F.P'!J17-'MW. F.P'!J$27</f>
        <v>0.16400000000000001</v>
      </c>
      <c r="L17">
        <f>'MW. F.P'!K17-'MW. F.P'!K$27</f>
        <v>-0.32400000000000001</v>
      </c>
      <c r="M17">
        <f t="shared" si="1"/>
        <v>-0.08</v>
      </c>
      <c r="N17">
        <f>'MW. F.P'!L17-'MW. F.P'!L$27</f>
        <v>485.5</v>
      </c>
      <c r="O17">
        <f>'MW. F.P'!M17-'MW. F.P'!M$27</f>
        <v>8.9420000000000002</v>
      </c>
      <c r="P17">
        <f>'MW. F.P'!N17-'MW. F.P'!N$27</f>
        <v>12.462</v>
      </c>
      <c r="Q17">
        <f>'MW. F.P'!O17-'MW. F.P'!O$27</f>
        <v>11.911</v>
      </c>
      <c r="R17">
        <f>'MW. F.P'!P17-'MW. F.P'!P$27</f>
        <v>9.8040000000000003</v>
      </c>
      <c r="S17">
        <f>'MW. F.P'!Q17-'MW. F.P'!Q$27</f>
        <v>6.8160000000000007</v>
      </c>
      <c r="T17">
        <f>'MW. F.P'!R17-'MW. F.P'!R$27</f>
        <v>11.375</v>
      </c>
    </row>
    <row r="18" spans="1:20" x14ac:dyDescent="0.2">
      <c r="A18" s="4" t="s">
        <v>34</v>
      </c>
      <c r="B18">
        <f>'MW. F.P'!B18-'MW. F.P'!B$27</f>
        <v>94352.255000000005</v>
      </c>
      <c r="C18">
        <f>'MW. F.P'!C18-'MW. F.P'!C$27</f>
        <v>4767</v>
      </c>
      <c r="D18">
        <f>'MW. F.P'!D18-'MW. F.P'!D$27</f>
        <v>12717</v>
      </c>
      <c r="E18">
        <f>'MW. F.P'!E18-'MW. F.P'!E$27</f>
        <v>15930.467000000001</v>
      </c>
      <c r="F18">
        <f t="shared" si="0"/>
        <v>14323.7335</v>
      </c>
      <c r="G18">
        <f>'MW. F.P'!F18-'MW. F.P'!F$27</f>
        <v>581.17999999999995</v>
      </c>
      <c r="H18">
        <f>'MW. F.P'!G18-'MW. F.P'!G$27</f>
        <v>2109.8000000000002</v>
      </c>
      <c r="I18">
        <f>'MW. F.P'!H18-'MW. F.P'!H$27</f>
        <v>818.19299999999998</v>
      </c>
      <c r="J18">
        <f>'MW. F.P'!I18-'MW. F.P'!I$27</f>
        <v>606.44999999999993</v>
      </c>
      <c r="K18">
        <f>'MW. F.P'!J18-'MW. F.P'!J$27</f>
        <v>0.223</v>
      </c>
      <c r="L18">
        <f>'MW. F.P'!K18-'MW. F.P'!K$27</f>
        <v>-0.34800000000000003</v>
      </c>
      <c r="M18">
        <f t="shared" si="1"/>
        <v>-6.2500000000000014E-2</v>
      </c>
      <c r="N18">
        <f>'MW. F.P'!L18-'MW. F.P'!L$27</f>
        <v>422.5</v>
      </c>
      <c r="O18">
        <f>'MW. F.P'!M18-'MW. F.P'!M$27</f>
        <v>10.040000000000001</v>
      </c>
      <c r="P18">
        <f>'MW. F.P'!N18-'MW. F.P'!N$27</f>
        <v>10.641999999999999</v>
      </c>
      <c r="Q18">
        <f>'MW. F.P'!O18-'MW. F.P'!O$27</f>
        <v>12.631</v>
      </c>
      <c r="R18">
        <f>'MW. F.P'!P18-'MW. F.P'!P$27</f>
        <v>10.638</v>
      </c>
      <c r="S18">
        <f>'MW. F.P'!Q18-'MW. F.P'!Q$27</f>
        <v>7.2219999999999995</v>
      </c>
      <c r="T18">
        <f>'MW. F.P'!R18-'MW. F.P'!R$27</f>
        <v>13.375</v>
      </c>
    </row>
    <row r="19" spans="1:20" x14ac:dyDescent="0.2">
      <c r="A19" s="4" t="s">
        <v>35</v>
      </c>
      <c r="B19">
        <f>'MW. F.P'!B19-'MW. F.P'!B$27</f>
        <v>50312.254999999997</v>
      </c>
      <c r="C19">
        <f>'MW. F.P'!C19-'MW. F.P'!C$27</f>
        <v>5813</v>
      </c>
      <c r="D19">
        <f>'MW. F.P'!D19-'MW. F.P'!D$27</f>
        <v>25317</v>
      </c>
      <c r="E19">
        <f>'MW. F.P'!E19-'MW. F.P'!E$27</f>
        <v>33010.466999999997</v>
      </c>
      <c r="F19">
        <f t="shared" si="0"/>
        <v>29163.733499999998</v>
      </c>
      <c r="G19">
        <f>'MW. F.P'!F19-'MW. F.P'!F$27</f>
        <v>556.4799999999999</v>
      </c>
      <c r="H19">
        <f>'MW. F.P'!G19-'MW. F.P'!G$27</f>
        <v>503.79999999999995</v>
      </c>
      <c r="I19">
        <f>'MW. F.P'!H19-'MW. F.P'!H$27</f>
        <v>579.69299999999998</v>
      </c>
      <c r="J19">
        <f>'MW. F.P'!I19-'MW. F.P'!I$27</f>
        <v>597.54999999999995</v>
      </c>
      <c r="K19">
        <f>'MW. F.P'!J19-'MW. F.P'!J$27</f>
        <v>0.19600000000000001</v>
      </c>
      <c r="L19">
        <f>'MW. F.P'!K19-'MW. F.P'!K$27</f>
        <v>-0.32200000000000001</v>
      </c>
      <c r="M19">
        <f t="shared" si="1"/>
        <v>-6.3E-2</v>
      </c>
      <c r="N19">
        <f>'MW. F.P'!L19-'MW. F.P'!L$27</f>
        <v>268.60000000000002</v>
      </c>
      <c r="O19">
        <f>'MW. F.P'!M19-'MW. F.P'!M$27</f>
        <v>11.272</v>
      </c>
      <c r="P19">
        <f>'MW. F.P'!N19-'MW. F.P'!N$27</f>
        <v>8.9939999999999998</v>
      </c>
      <c r="Q19">
        <f>'MW. F.P'!O19-'MW. F.P'!O$27</f>
        <v>12.261000000000001</v>
      </c>
      <c r="R19">
        <f>'MW. F.P'!P19-'MW. F.P'!P$27</f>
        <v>11.268000000000001</v>
      </c>
      <c r="S19">
        <f>'MW. F.P'!Q19-'MW. F.P'!Q$27</f>
        <v>7.8249999999999993</v>
      </c>
      <c r="T19">
        <f>'MW. F.P'!R19-'MW. F.P'!R$27</f>
        <v>13.145</v>
      </c>
    </row>
    <row r="20" spans="1:20" x14ac:dyDescent="0.2">
      <c r="A20" s="4" t="s">
        <v>36</v>
      </c>
      <c r="B20">
        <f>'MW. F.P'!B20-'MW. F.P'!B$27</f>
        <v>73432.255000000005</v>
      </c>
      <c r="C20">
        <f>'MW. F.P'!C20-'MW. F.P'!C$27</f>
        <v>93786</v>
      </c>
      <c r="D20">
        <f>'MW. F.P'!D20-'MW. F.P'!D$27</f>
        <v>14377</v>
      </c>
      <c r="E20">
        <f>'MW. F.P'!E20-'MW. F.P'!E$27</f>
        <v>17970.467000000001</v>
      </c>
      <c r="F20">
        <f t="shared" si="0"/>
        <v>16173.7335</v>
      </c>
      <c r="G20">
        <f>'MW. F.P'!F20-'MW. F.P'!F$27</f>
        <v>1277.68</v>
      </c>
      <c r="H20">
        <f>'MW. F.P'!G20-'MW. F.P'!G$27</f>
        <v>27755.8</v>
      </c>
      <c r="I20">
        <f>'MW. F.P'!H20-'MW. F.P'!H$27</f>
        <v>816.49299999999994</v>
      </c>
      <c r="J20">
        <f>'MW. F.P'!I20-'MW. F.P'!I$27</f>
        <v>720.94999999999993</v>
      </c>
      <c r="K20">
        <f>'MW. F.P'!J20-'MW. F.P'!J$27</f>
        <v>1.4319999999999999</v>
      </c>
      <c r="L20">
        <f>'MW. F.P'!K20-'MW. F.P'!K$27</f>
        <v>0.52500000000000002</v>
      </c>
      <c r="M20">
        <f t="shared" si="1"/>
        <v>0.97849999999999993</v>
      </c>
      <c r="N20">
        <f>'MW. F.P'!L20-'MW. F.P'!L$27</f>
        <v>2111.1</v>
      </c>
      <c r="O20">
        <f>'MW. F.P'!M20-'MW. F.P'!M$27</f>
        <v>29.911999999999999</v>
      </c>
      <c r="P20">
        <f>'MW. F.P'!N20-'MW. F.P'!N$27</f>
        <v>9.2360000000000007</v>
      </c>
      <c r="Q20">
        <f>'MW. F.P'!O20-'MW. F.P'!O$27</f>
        <v>35.581000000000003</v>
      </c>
      <c r="R20">
        <f>'MW. F.P'!P20-'MW. F.P'!P$27</f>
        <v>49.568000000000005</v>
      </c>
      <c r="S20">
        <f>'MW. F.P'!Q20-'MW. F.P'!Q$27</f>
        <v>28.387999999999998</v>
      </c>
      <c r="T20">
        <f>'MW. F.P'!R20-'MW. F.P'!R$27</f>
        <v>178.86500000000001</v>
      </c>
    </row>
    <row r="21" spans="1:20" x14ac:dyDescent="0.2">
      <c r="A21" s="4" t="s">
        <v>37</v>
      </c>
      <c r="B21">
        <f>'MW. F.P'!B21-'MW. F.P'!B$27</f>
        <v>68432.255000000005</v>
      </c>
      <c r="C21">
        <f>'MW. F.P'!C21-'MW. F.P'!C$27</f>
        <v>6487</v>
      </c>
      <c r="D21">
        <f>'MW. F.P'!D21-'MW. F.P'!D$27</f>
        <v>16197</v>
      </c>
      <c r="E21">
        <f>'MW. F.P'!E21-'MW. F.P'!E$27</f>
        <v>20670.467000000001</v>
      </c>
      <c r="F21">
        <f t="shared" si="0"/>
        <v>18433.733500000002</v>
      </c>
      <c r="G21">
        <f>'MW. F.P'!F21-'MW. F.P'!F$27</f>
        <v>452.48</v>
      </c>
      <c r="H21">
        <f>'MW. F.P'!G21-'MW. F.P'!G$27</f>
        <v>492.79999999999995</v>
      </c>
      <c r="I21">
        <f>'MW. F.P'!H21-'MW. F.P'!H$27</f>
        <v>1041.5930000000001</v>
      </c>
      <c r="J21">
        <f>'MW. F.P'!I21-'MW. F.P'!I$27</f>
        <v>671.44999999999993</v>
      </c>
      <c r="K21">
        <f>'MW. F.P'!J21-'MW. F.P'!J$27</f>
        <v>0.35299999999999998</v>
      </c>
      <c r="L21">
        <f>'MW. F.P'!K21-'MW. F.P'!K$27</f>
        <v>-0.21000000000000002</v>
      </c>
      <c r="M21">
        <f t="shared" si="1"/>
        <v>7.149999999999998E-2</v>
      </c>
      <c r="N21">
        <f>'MW. F.P'!L21-'MW. F.P'!L$27</f>
        <v>417.40000000000003</v>
      </c>
      <c r="O21">
        <f>'MW. F.P'!M21-'MW. F.P'!M$27</f>
        <v>11.022</v>
      </c>
      <c r="P21">
        <f>'MW. F.P'!N21-'MW. F.P'!N$27</f>
        <v>12.042</v>
      </c>
      <c r="Q21">
        <f>'MW. F.P'!O21-'MW. F.P'!O$27</f>
        <v>12.231</v>
      </c>
      <c r="R21">
        <f>'MW. F.P'!P21-'MW. F.P'!P$27</f>
        <v>10.788</v>
      </c>
      <c r="S21">
        <f>'MW. F.P'!Q21-'MW. F.P'!Q$27</f>
        <v>7.4220000000000006</v>
      </c>
      <c r="T21">
        <f>'MW. F.P'!R21-'MW. F.P'!R$27</f>
        <v>14.154999999999999</v>
      </c>
    </row>
    <row r="22" spans="1:20" x14ac:dyDescent="0.2">
      <c r="A22" s="4" t="s">
        <v>38</v>
      </c>
      <c r="B22">
        <f>'MW. F.P'!B22-'MW. F.P'!B$27</f>
        <v>65622.255000000005</v>
      </c>
      <c r="C22">
        <f>'MW. F.P'!C22-'MW. F.P'!C$27</f>
        <v>7341</v>
      </c>
      <c r="D22">
        <f>'MW. F.P'!D22-'MW. F.P'!D$27</f>
        <v>21287</v>
      </c>
      <c r="E22">
        <f>'MW. F.P'!E22-'MW. F.P'!E$27</f>
        <v>27190.467000000001</v>
      </c>
      <c r="F22">
        <f t="shared" si="0"/>
        <v>24238.733500000002</v>
      </c>
      <c r="G22">
        <f>'MW. F.P'!F22-'MW. F.P'!F$27</f>
        <v>544.38</v>
      </c>
      <c r="H22">
        <f>'MW. F.P'!G22-'MW. F.P'!G$27</f>
        <v>1706.8</v>
      </c>
      <c r="I22">
        <f>'MW. F.P'!H22-'MW. F.P'!H$27</f>
        <v>841.09299999999996</v>
      </c>
      <c r="J22">
        <f>'MW. F.P'!I22-'MW. F.P'!I$27</f>
        <v>618.15</v>
      </c>
      <c r="K22">
        <f>'MW. F.P'!J22-'MW. F.P'!J$27</f>
        <v>0.17600000000000002</v>
      </c>
      <c r="L22">
        <f>'MW. F.P'!K22-'MW. F.P'!K$27</f>
        <v>-0.23700000000000002</v>
      </c>
      <c r="M22">
        <f t="shared" si="1"/>
        <v>-3.0499999999999999E-2</v>
      </c>
      <c r="N22">
        <f>'MW. F.P'!L22-'MW. F.P'!L$27</f>
        <v>122.9</v>
      </c>
      <c r="O22">
        <f>'MW. F.P'!M22-'MW. F.P'!M$27</f>
        <v>8.0549999999999997</v>
      </c>
      <c r="P22">
        <f>'MW. F.P'!N22-'MW. F.P'!N$27</f>
        <v>8.0950000000000006</v>
      </c>
      <c r="Q22">
        <f>'MW. F.P'!O22-'MW. F.P'!O$27</f>
        <v>9.652000000000001</v>
      </c>
      <c r="R22">
        <f>'MW. F.P'!P22-'MW. F.P'!P$27</f>
        <v>8.2000000000000011</v>
      </c>
      <c r="S22">
        <f>'MW. F.P'!Q22-'MW. F.P'!Q$27</f>
        <v>5.7469999999999999</v>
      </c>
      <c r="T22">
        <f>'MW. F.P'!R22-'MW. F.P'!R$27</f>
        <v>13.344999999999999</v>
      </c>
    </row>
    <row r="23" spans="1:20" x14ac:dyDescent="0.2">
      <c r="A23" s="4" t="s">
        <v>63</v>
      </c>
      <c r="B23">
        <f>'MW. F.P'!B23-'MW. F.P'!B$27</f>
        <v>46872.254999999997</v>
      </c>
      <c r="C23">
        <f>'MW. F.P'!C23-'MW. F.P'!C$27</f>
        <v>5862</v>
      </c>
      <c r="D23">
        <f>'MW. F.P'!D23-'MW. F.P'!D$27</f>
        <v>21987</v>
      </c>
      <c r="E23">
        <f>'MW. F.P'!E23-'MW. F.P'!E$27</f>
        <v>28930.467000000001</v>
      </c>
      <c r="F23">
        <f t="shared" si="0"/>
        <v>25458.733500000002</v>
      </c>
      <c r="G23">
        <f>'MW. F.P'!F23-'MW. F.P'!F$27</f>
        <v>396.78000000000003</v>
      </c>
      <c r="H23">
        <f>'MW. F.P'!G23-'MW. F.P'!G$27</f>
        <v>1223.8</v>
      </c>
      <c r="I23">
        <f>'MW. F.P'!H23-'MW. F.P'!H$27</f>
        <v>466.89300000000003</v>
      </c>
      <c r="J23">
        <f>'MW. F.P'!I23-'MW. F.P'!I$27</f>
        <v>465.45</v>
      </c>
      <c r="K23">
        <f>'MW. F.P'!J23-'MW. F.P'!J$27</f>
        <v>0.11799999999999999</v>
      </c>
      <c r="L23">
        <f>'MW. F.P'!K23-'MW. F.P'!K$27</f>
        <v>-0.308</v>
      </c>
      <c r="M23">
        <f t="shared" si="1"/>
        <v>-9.5000000000000001E-2</v>
      </c>
      <c r="N23">
        <f>'MW. F.P'!L23-'MW. F.P'!L$27</f>
        <v>153.29999999999998</v>
      </c>
      <c r="O23">
        <f>'MW. F.P'!M23-'MW. F.P'!M$27</f>
        <v>5.8020000000000005</v>
      </c>
      <c r="P23">
        <f>'MW. F.P'!N23-'MW. F.P'!N$27</f>
        <v>8.6809999999999992</v>
      </c>
      <c r="Q23">
        <f>'MW. F.P'!O23-'MW. F.P'!O$27</f>
        <v>7.0640000000000001</v>
      </c>
      <c r="R23">
        <f>'MW. F.P'!P23-'MW. F.P'!P$27</f>
        <v>6.6739999999999995</v>
      </c>
      <c r="S23">
        <f>'MW. F.P'!Q23-'MW. F.P'!Q$27</f>
        <v>4.3320000000000007</v>
      </c>
      <c r="T23">
        <f>'MW. F.P'!R23-'MW. F.P'!R$27</f>
        <v>17.095000000000002</v>
      </c>
    </row>
    <row r="24" spans="1:20" x14ac:dyDescent="0.2">
      <c r="A24" s="4" t="s">
        <v>64</v>
      </c>
      <c r="B24">
        <f>'MW. F.P'!B24-'MW. F.P'!B$27</f>
        <v>83692.255000000005</v>
      </c>
      <c r="C24">
        <f>'MW. F.P'!C24-'MW. F.P'!C$27</f>
        <v>18256</v>
      </c>
      <c r="D24">
        <f>'MW. F.P'!D24-'MW. F.P'!D$27</f>
        <v>10142</v>
      </c>
      <c r="E24">
        <f>'MW. F.P'!E24-'MW. F.P'!E$27</f>
        <v>12410.467000000001</v>
      </c>
      <c r="F24">
        <f t="shared" si="0"/>
        <v>11276.2335</v>
      </c>
      <c r="G24">
        <f>'MW. F.P'!F24-'MW. F.P'!F$27</f>
        <v>2906.68</v>
      </c>
      <c r="H24">
        <f>'MW. F.P'!G24-'MW. F.P'!G$27</f>
        <v>1039.8</v>
      </c>
      <c r="I24">
        <f>'MW. F.P'!H24-'MW. F.P'!H$27</f>
        <v>958.59299999999996</v>
      </c>
      <c r="J24">
        <f>'MW. F.P'!I24-'MW. F.P'!I$27</f>
        <v>864.55</v>
      </c>
      <c r="K24">
        <f>'MW. F.P'!J24-'MW. F.P'!J$27</f>
        <v>0.48899999999999999</v>
      </c>
      <c r="L24">
        <f>'MW. F.P'!K24-'MW. F.P'!K$27</f>
        <v>-0.26400000000000001</v>
      </c>
      <c r="M24">
        <f t="shared" si="1"/>
        <v>0.11249999999999999</v>
      </c>
      <c r="N24">
        <f>'MW. F.P'!L24-'MW. F.P'!L$27</f>
        <v>438.5</v>
      </c>
      <c r="O24">
        <f>'MW. F.P'!M24-'MW. F.P'!M$27</f>
        <v>34.132000000000005</v>
      </c>
      <c r="P24">
        <f>'MW. F.P'!N24-'MW. F.P'!N$27</f>
        <v>12.821999999999999</v>
      </c>
      <c r="Q24">
        <f>'MW. F.P'!O24-'MW. F.P'!O$27</f>
        <v>39.711000000000006</v>
      </c>
      <c r="R24">
        <f>'MW. F.P'!P24-'MW. F.P'!P$27</f>
        <v>39.528000000000006</v>
      </c>
      <c r="S24">
        <f>'MW. F.P'!Q24-'MW. F.P'!Q$27</f>
        <v>22.907999999999998</v>
      </c>
      <c r="T24">
        <f>'MW. F.P'!R24-'MW. F.P'!R$27</f>
        <v>49.625</v>
      </c>
    </row>
    <row r="25" spans="1:20" x14ac:dyDescent="0.2">
      <c r="A25" s="4" t="s">
        <v>65</v>
      </c>
      <c r="B25">
        <f>'MW. F.P'!B25-'MW. F.P'!B$27</f>
        <v>50612.254999999997</v>
      </c>
      <c r="C25">
        <f>'MW. F.P'!C25-'MW. F.P'!C$27</f>
        <v>4042</v>
      </c>
      <c r="D25">
        <f>'MW. F.P'!D25-'MW. F.P'!D$27</f>
        <v>20707</v>
      </c>
      <c r="E25">
        <f>'MW. F.P'!E25-'MW. F.P'!E$27</f>
        <v>27450.467000000001</v>
      </c>
      <c r="F25">
        <f t="shared" si="0"/>
        <v>24078.733500000002</v>
      </c>
      <c r="G25">
        <f>'MW. F.P'!F25-'MW. F.P'!F$27</f>
        <v>293.98</v>
      </c>
      <c r="H25">
        <f>'MW. F.P'!G25-'MW. F.P'!G$27</f>
        <v>984.8</v>
      </c>
      <c r="I25">
        <f>'MW. F.P'!H25-'MW. F.P'!H$27</f>
        <v>566.29300000000001</v>
      </c>
      <c r="J25">
        <f>'MW. F.P'!I25-'MW. F.P'!I$27</f>
        <v>525.54999999999995</v>
      </c>
      <c r="K25">
        <f>'MW. F.P'!J25-'MW. F.P'!J$27</f>
        <v>0.11799999999999999</v>
      </c>
      <c r="L25">
        <f>'MW. F.P'!K25-'MW. F.P'!K$27</f>
        <v>-0.28400000000000003</v>
      </c>
      <c r="M25">
        <f t="shared" si="1"/>
        <v>-8.3000000000000018E-2</v>
      </c>
      <c r="N25">
        <f>'MW. F.P'!L25-'MW. F.P'!L$27</f>
        <v>120</v>
      </c>
      <c r="O25">
        <f>'MW. F.P'!M25-'MW. F.P'!M$27</f>
        <v>3.1919999999999997</v>
      </c>
      <c r="P25">
        <f>'MW. F.P'!N25-'MW. F.P'!N$27</f>
        <v>8.8509999999999991</v>
      </c>
      <c r="Q25">
        <f>'MW. F.P'!O25-'MW. F.P'!O$27</f>
        <v>4.3460000000000001</v>
      </c>
      <c r="R25">
        <f>'MW. F.P'!P25-'MW. F.P'!P$27</f>
        <v>3.7280000000000002</v>
      </c>
      <c r="S25">
        <f>'MW. F.P'!Q25-'MW. F.P'!Q$27</f>
        <v>2.625</v>
      </c>
      <c r="T25">
        <f>'MW. F.P'!R25-'MW. F.P'!R$27</f>
        <v>12.445</v>
      </c>
    </row>
    <row r="26" spans="1:20" x14ac:dyDescent="0.2">
      <c r="A26" s="4" t="s">
        <v>66</v>
      </c>
      <c r="B26">
        <f>'MW. F.P'!B26-'MW. F.P'!B$27</f>
        <v>52462.254999999997</v>
      </c>
      <c r="C26">
        <f>'MW. F.P'!C26-'MW. F.P'!C$27</f>
        <v>5824</v>
      </c>
      <c r="D26">
        <f>'MW. F.P'!D26-'MW. F.P'!D$27</f>
        <v>19697</v>
      </c>
      <c r="E26">
        <f>'MW. F.P'!E26-'MW. F.P'!E$27</f>
        <v>25410.467000000001</v>
      </c>
      <c r="F26">
        <f t="shared" si="0"/>
        <v>22553.733500000002</v>
      </c>
      <c r="G26">
        <f>'MW. F.P'!F26-'MW. F.P'!F$27</f>
        <v>447.98</v>
      </c>
      <c r="H26">
        <f>'MW. F.P'!G26-'MW. F.P'!G$27</f>
        <v>252.89999999999998</v>
      </c>
      <c r="I26">
        <f>'MW. F.P'!H26-'MW. F.P'!H$27</f>
        <v>461.39300000000003</v>
      </c>
      <c r="J26">
        <f>'MW. F.P'!I26-'MW. F.P'!I$27</f>
        <v>473.15000000000003</v>
      </c>
      <c r="K26">
        <f>'MW. F.P'!J26-'MW. F.P'!J$27</f>
        <v>0.14599999999999999</v>
      </c>
      <c r="L26">
        <f>'MW. F.P'!K26-'MW. F.P'!K$27</f>
        <v>-0.28900000000000003</v>
      </c>
      <c r="M26">
        <f t="shared" si="1"/>
        <v>-7.1500000000000022E-2</v>
      </c>
      <c r="N26">
        <f>'MW. F.P'!L26-'MW. F.P'!L$27</f>
        <v>234.49999999999997</v>
      </c>
      <c r="O26">
        <f>'MW. F.P'!M26-'MW. F.P'!M$27</f>
        <v>6.5530000000000008</v>
      </c>
      <c r="P26">
        <f>'MW. F.P'!N26-'MW. F.P'!N$27</f>
        <v>10.195</v>
      </c>
      <c r="Q26">
        <f>'MW. F.P'!O26-'MW. F.P'!O$27</f>
        <v>7.42</v>
      </c>
      <c r="R26">
        <f>'MW. F.P'!P26-'MW. F.P'!P$27</f>
        <v>6.7839999999999998</v>
      </c>
      <c r="S26">
        <f>'MW. F.P'!Q26-'MW. F.P'!Q$27</f>
        <v>4.7680000000000007</v>
      </c>
      <c r="T26">
        <f>'MW. F.P'!R26-'MW. F.P'!R$27</f>
        <v>10.725</v>
      </c>
    </row>
    <row r="27" spans="1:20" x14ac:dyDescent="0.2">
      <c r="A27" s="1" t="s">
        <v>39</v>
      </c>
      <c r="B27">
        <f>'MW. F.P'!B27-'MW. F.P'!B$27</f>
        <v>0</v>
      </c>
      <c r="C27">
        <f>'MW. F.P'!C27-'MW. F.P'!C$27</f>
        <v>0</v>
      </c>
      <c r="D27">
        <f>'MW. F.P'!D27-'MW. F.P'!D$27</f>
        <v>0</v>
      </c>
      <c r="E27">
        <f>'MW. F.P'!E27-'MW. F.P'!E$27</f>
        <v>0</v>
      </c>
      <c r="F27">
        <f t="shared" si="0"/>
        <v>0</v>
      </c>
      <c r="G27">
        <f>'MW. F.P'!F27-'MW. F.P'!F$27</f>
        <v>0</v>
      </c>
      <c r="H27">
        <f>'MW. F.P'!G27-'MW. F.P'!G$27</f>
        <v>0</v>
      </c>
      <c r="I27">
        <f>'MW. F.P'!H27-'MW. F.P'!H$27</f>
        <v>0</v>
      </c>
      <c r="J27">
        <f>'MW. F.P'!I27-'MW. F.P'!I$27</f>
        <v>0</v>
      </c>
      <c r="K27">
        <f>'MW. F.P'!J27-'MW. F.P'!J$27</f>
        <v>0</v>
      </c>
      <c r="L27">
        <f>'MW. F.P'!K27-'MW. F.P'!K$27</f>
        <v>0</v>
      </c>
      <c r="M27">
        <f t="shared" si="1"/>
        <v>0</v>
      </c>
      <c r="N27">
        <f>'MW. F.P'!L27-'MW. F.P'!L$27</f>
        <v>0</v>
      </c>
      <c r="O27">
        <f>'MW. F.P'!M27-'MW. F.P'!M$27</f>
        <v>0</v>
      </c>
      <c r="P27">
        <f>'MW. F.P'!N27-'MW. F.P'!N$27</f>
        <v>0</v>
      </c>
      <c r="Q27">
        <f>'MW. F.P'!O27-'MW. F.P'!O$27</f>
        <v>0</v>
      </c>
      <c r="R27">
        <f>'MW. F.P'!P27-'MW. F.P'!P$27</f>
        <v>0</v>
      </c>
      <c r="S27">
        <f>'MW. F.P'!Q27-'MW. F.P'!Q$27</f>
        <v>0</v>
      </c>
      <c r="T27">
        <f>'MW. F.P'!R27-'MW. F.P'!R$27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BD939-C082-FF4B-8027-E9464FB9FE86}">
  <dimension ref="A1:P26"/>
  <sheetViews>
    <sheetView workbookViewId="0">
      <selection activeCell="C34" sqref="C34"/>
    </sheetView>
  </sheetViews>
  <sheetFormatPr baseColWidth="10" defaultRowHeight="15" x14ac:dyDescent="0.2"/>
  <cols>
    <col min="1" max="1" width="16.83203125" customWidth="1"/>
    <col min="247" max="247" width="16.83203125" customWidth="1"/>
    <col min="503" max="503" width="16.83203125" customWidth="1"/>
    <col min="759" max="759" width="16.83203125" customWidth="1"/>
    <col min="1015" max="1015" width="16.83203125" customWidth="1"/>
    <col min="1271" max="1271" width="16.83203125" customWidth="1"/>
    <col min="1527" max="1527" width="16.83203125" customWidth="1"/>
    <col min="1783" max="1783" width="16.83203125" customWidth="1"/>
    <col min="2039" max="2039" width="16.83203125" customWidth="1"/>
    <col min="2295" max="2295" width="16.83203125" customWidth="1"/>
    <col min="2551" max="2551" width="16.83203125" customWidth="1"/>
    <col min="2807" max="2807" width="16.83203125" customWidth="1"/>
    <col min="3063" max="3063" width="16.83203125" customWidth="1"/>
    <col min="3319" max="3319" width="16.83203125" customWidth="1"/>
    <col min="3575" max="3575" width="16.83203125" customWidth="1"/>
    <col min="3831" max="3831" width="16.83203125" customWidth="1"/>
    <col min="4087" max="4087" width="16.83203125" customWidth="1"/>
    <col min="4343" max="4343" width="16.83203125" customWidth="1"/>
    <col min="4599" max="4599" width="16.83203125" customWidth="1"/>
    <col min="4855" max="4855" width="16.83203125" customWidth="1"/>
    <col min="5111" max="5111" width="16.83203125" customWidth="1"/>
    <col min="5367" max="5367" width="16.83203125" customWidth="1"/>
    <col min="5623" max="5623" width="16.83203125" customWidth="1"/>
    <col min="5879" max="5879" width="16.83203125" customWidth="1"/>
    <col min="6135" max="6135" width="16.83203125" customWidth="1"/>
    <col min="6391" max="6391" width="16.83203125" customWidth="1"/>
    <col min="6647" max="6647" width="16.83203125" customWidth="1"/>
    <col min="6903" max="6903" width="16.83203125" customWidth="1"/>
    <col min="7159" max="7159" width="16.83203125" customWidth="1"/>
    <col min="7415" max="7415" width="16.83203125" customWidth="1"/>
    <col min="7671" max="7671" width="16.83203125" customWidth="1"/>
    <col min="7927" max="7927" width="16.83203125" customWidth="1"/>
    <col min="8183" max="8183" width="16.83203125" customWidth="1"/>
    <col min="8439" max="8439" width="16.83203125" customWidth="1"/>
    <col min="8695" max="8695" width="16.83203125" customWidth="1"/>
    <col min="8951" max="8951" width="16.83203125" customWidth="1"/>
    <col min="9207" max="9207" width="16.83203125" customWidth="1"/>
    <col min="9463" max="9463" width="16.83203125" customWidth="1"/>
    <col min="9719" max="9719" width="16.83203125" customWidth="1"/>
    <col min="9975" max="9975" width="16.83203125" customWidth="1"/>
    <col min="10231" max="10231" width="16.83203125" customWidth="1"/>
    <col min="10487" max="10487" width="16.83203125" customWidth="1"/>
    <col min="10743" max="10743" width="16.83203125" customWidth="1"/>
    <col min="10999" max="10999" width="16.83203125" customWidth="1"/>
    <col min="11255" max="11255" width="16.83203125" customWidth="1"/>
    <col min="11511" max="11511" width="16.83203125" customWidth="1"/>
    <col min="11767" max="11767" width="16.83203125" customWidth="1"/>
    <col min="12023" max="12023" width="16.83203125" customWidth="1"/>
    <col min="12279" max="12279" width="16.83203125" customWidth="1"/>
    <col min="12535" max="12535" width="16.83203125" customWidth="1"/>
    <col min="12791" max="12791" width="16.83203125" customWidth="1"/>
    <col min="13047" max="13047" width="16.83203125" customWidth="1"/>
    <col min="13303" max="13303" width="16.83203125" customWidth="1"/>
    <col min="13559" max="13559" width="16.83203125" customWidth="1"/>
    <col min="13815" max="13815" width="16.83203125" customWidth="1"/>
    <col min="14071" max="14071" width="16.83203125" customWidth="1"/>
    <col min="14327" max="14327" width="16.83203125" customWidth="1"/>
    <col min="14583" max="14583" width="16.83203125" customWidth="1"/>
    <col min="14839" max="14839" width="16.83203125" customWidth="1"/>
    <col min="15095" max="15095" width="16.83203125" customWidth="1"/>
    <col min="15351" max="15351" width="16.83203125" customWidth="1"/>
    <col min="15607" max="15607" width="16.83203125" customWidth="1"/>
    <col min="15863" max="15863" width="16.83203125" customWidth="1"/>
    <col min="16119" max="16119" width="16.832031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67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68</v>
      </c>
      <c r="J1" s="1" t="s">
        <v>11</v>
      </c>
      <c r="K1" s="5" t="s">
        <v>12</v>
      </c>
      <c r="L1" s="6" t="s">
        <v>13</v>
      </c>
      <c r="M1" s="4" t="s">
        <v>14</v>
      </c>
      <c r="N1" s="4" t="s">
        <v>15</v>
      </c>
      <c r="O1" s="4" t="s">
        <v>16</v>
      </c>
      <c r="P1" s="4" t="s">
        <v>17</v>
      </c>
    </row>
    <row r="2" spans="1:16" x14ac:dyDescent="0.2">
      <c r="A2" s="3"/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5" t="s">
        <v>18</v>
      </c>
      <c r="L2" s="6" t="s">
        <v>18</v>
      </c>
      <c r="M2" s="4" t="s">
        <v>18</v>
      </c>
      <c r="N2" s="4" t="s">
        <v>18</v>
      </c>
      <c r="O2" s="4" t="s">
        <v>18</v>
      </c>
      <c r="P2" s="4" t="s">
        <v>18</v>
      </c>
    </row>
    <row r="3" spans="1:16" x14ac:dyDescent="0.2">
      <c r="A3" s="4" t="s">
        <v>19</v>
      </c>
      <c r="B3">
        <v>82902.255000000005</v>
      </c>
      <c r="C3">
        <v>4768</v>
      </c>
      <c r="D3">
        <v>21733.733500000002</v>
      </c>
      <c r="E3">
        <v>488.18</v>
      </c>
      <c r="F3">
        <v>775.8</v>
      </c>
      <c r="G3">
        <v>885.99299999999994</v>
      </c>
      <c r="H3">
        <v>764.65</v>
      </c>
      <c r="I3">
        <v>-0.10250000000000001</v>
      </c>
      <c r="J3">
        <v>543.9</v>
      </c>
      <c r="K3">
        <v>6.3080000000000007</v>
      </c>
      <c r="L3">
        <v>12.032</v>
      </c>
      <c r="M3">
        <v>7.8149999999999995</v>
      </c>
      <c r="N3">
        <v>6.5030000000000001</v>
      </c>
      <c r="O3">
        <v>4.4870000000000001</v>
      </c>
      <c r="P3">
        <v>12.285</v>
      </c>
    </row>
    <row r="4" spans="1:16" x14ac:dyDescent="0.2">
      <c r="A4" s="4" t="s">
        <v>20</v>
      </c>
      <c r="B4">
        <v>42462.254999999997</v>
      </c>
      <c r="C4">
        <v>14546</v>
      </c>
      <c r="D4">
        <v>17123.733500000002</v>
      </c>
      <c r="E4">
        <v>413.68</v>
      </c>
      <c r="F4">
        <v>544.79999999999995</v>
      </c>
      <c r="G4">
        <v>511.09300000000002</v>
      </c>
      <c r="H4">
        <v>546.75</v>
      </c>
      <c r="I4">
        <v>-6.8000000000000019E-2</v>
      </c>
      <c r="J4">
        <v>29.200000000000003</v>
      </c>
      <c r="K4">
        <v>6.1710000000000003</v>
      </c>
      <c r="L4">
        <v>12.952</v>
      </c>
      <c r="M4">
        <v>6.5879999999999992</v>
      </c>
      <c r="N4">
        <v>5.6819999999999995</v>
      </c>
      <c r="O4">
        <v>3.93</v>
      </c>
      <c r="P4">
        <v>15.795</v>
      </c>
    </row>
    <row r="5" spans="1:16" x14ac:dyDescent="0.2">
      <c r="A5" s="4" t="s">
        <v>21</v>
      </c>
      <c r="B5">
        <v>103892.255</v>
      </c>
      <c r="C5">
        <v>4991</v>
      </c>
      <c r="D5">
        <v>10553.7335</v>
      </c>
      <c r="E5">
        <v>1333.68</v>
      </c>
      <c r="F5">
        <v>2066.8000000000002</v>
      </c>
      <c r="G5">
        <v>1199.5930000000001</v>
      </c>
      <c r="H5">
        <v>887.75</v>
      </c>
      <c r="I5">
        <v>1.1999999999999983E-2</v>
      </c>
      <c r="J5">
        <v>265.10000000000002</v>
      </c>
      <c r="K5">
        <v>19.212</v>
      </c>
      <c r="L5">
        <v>13.651999999999999</v>
      </c>
      <c r="M5">
        <v>21.260999999999999</v>
      </c>
      <c r="N5">
        <v>18.457999999999998</v>
      </c>
      <c r="O5">
        <v>12.768000000000001</v>
      </c>
      <c r="P5">
        <v>29.695</v>
      </c>
    </row>
    <row r="6" spans="1:16" x14ac:dyDescent="0.2">
      <c r="A6" s="4" t="s">
        <v>22</v>
      </c>
      <c r="B6">
        <v>71262.255000000005</v>
      </c>
      <c r="C6">
        <v>12216</v>
      </c>
      <c r="D6">
        <v>26003.733500000002</v>
      </c>
      <c r="E6">
        <v>360.98</v>
      </c>
      <c r="F6">
        <v>2888.8</v>
      </c>
      <c r="G6">
        <v>797.49299999999994</v>
      </c>
      <c r="H6">
        <v>673.15</v>
      </c>
      <c r="I6">
        <v>-8.0000000000000071E-3</v>
      </c>
      <c r="J6">
        <v>462.3</v>
      </c>
      <c r="K6">
        <v>5.5660000000000007</v>
      </c>
      <c r="L6">
        <v>9.09</v>
      </c>
      <c r="M6">
        <v>6.4960000000000004</v>
      </c>
      <c r="N6">
        <v>5.9559999999999995</v>
      </c>
      <c r="O6">
        <v>3.9580000000000002</v>
      </c>
      <c r="P6">
        <v>12.244999999999999</v>
      </c>
    </row>
    <row r="7" spans="1:16" x14ac:dyDescent="0.2">
      <c r="A7" s="4" t="s">
        <v>23</v>
      </c>
      <c r="B7">
        <v>81202.255000000005</v>
      </c>
      <c r="C7">
        <v>4515</v>
      </c>
      <c r="D7">
        <v>10667.2335</v>
      </c>
      <c r="E7">
        <v>703.68</v>
      </c>
      <c r="F7">
        <v>2984.8</v>
      </c>
      <c r="G7">
        <v>412.99299999999999</v>
      </c>
      <c r="H7">
        <v>420.95</v>
      </c>
      <c r="I7">
        <v>-2.700000000000001E-2</v>
      </c>
      <c r="J7">
        <v>507</v>
      </c>
      <c r="K7">
        <v>11.962</v>
      </c>
      <c r="L7">
        <v>12.542</v>
      </c>
      <c r="M7">
        <v>15.851000000000001</v>
      </c>
      <c r="N7">
        <v>14.008000000000001</v>
      </c>
      <c r="O7">
        <v>8.8140000000000001</v>
      </c>
      <c r="P7">
        <v>18.645</v>
      </c>
    </row>
    <row r="8" spans="1:16" x14ac:dyDescent="0.2">
      <c r="A8" s="4" t="s">
        <v>24</v>
      </c>
      <c r="B8">
        <v>54572.254999999997</v>
      </c>
      <c r="C8">
        <v>47696</v>
      </c>
      <c r="D8">
        <v>29583.733499999998</v>
      </c>
      <c r="E8">
        <v>677.07999999999993</v>
      </c>
      <c r="F8">
        <v>2841.8</v>
      </c>
      <c r="G8">
        <v>794.99299999999994</v>
      </c>
      <c r="H8">
        <v>817.75</v>
      </c>
      <c r="I8">
        <v>0.15399999999999997</v>
      </c>
      <c r="J8">
        <v>115.79999999999998</v>
      </c>
      <c r="K8">
        <v>17.671999999999997</v>
      </c>
      <c r="L8">
        <v>9.9849999999999994</v>
      </c>
      <c r="M8">
        <v>15.371</v>
      </c>
      <c r="N8">
        <v>18.847999999999999</v>
      </c>
      <c r="O8">
        <v>10.618</v>
      </c>
      <c r="P8">
        <v>14.684999999999999</v>
      </c>
    </row>
    <row r="9" spans="1:16" x14ac:dyDescent="0.2">
      <c r="A9" s="4" t="s">
        <v>25</v>
      </c>
      <c r="B9">
        <v>85662.255000000005</v>
      </c>
      <c r="C9">
        <v>5054</v>
      </c>
      <c r="D9">
        <v>9403.2335000000003</v>
      </c>
      <c r="E9">
        <v>751.28</v>
      </c>
      <c r="F9">
        <v>1979.8</v>
      </c>
      <c r="G9">
        <v>630.89299999999992</v>
      </c>
      <c r="H9">
        <v>634.65</v>
      </c>
      <c r="I9">
        <v>-1.6E-2</v>
      </c>
      <c r="J9">
        <v>283.70000000000005</v>
      </c>
      <c r="K9">
        <v>12.952</v>
      </c>
      <c r="L9">
        <v>9.0549999999999997</v>
      </c>
      <c r="M9">
        <v>15.491</v>
      </c>
      <c r="N9">
        <v>13.728</v>
      </c>
      <c r="O9">
        <v>8.9080000000000013</v>
      </c>
      <c r="P9">
        <v>15.344999999999999</v>
      </c>
    </row>
    <row r="10" spans="1:16" x14ac:dyDescent="0.2">
      <c r="A10" s="4" t="s">
        <v>26</v>
      </c>
      <c r="B10">
        <v>80042.255000000005</v>
      </c>
      <c r="C10">
        <v>5373</v>
      </c>
      <c r="D10">
        <v>18773.733500000002</v>
      </c>
      <c r="E10">
        <v>790.9799999999999</v>
      </c>
      <c r="F10">
        <v>2494.8000000000002</v>
      </c>
      <c r="G10">
        <v>845.89299999999992</v>
      </c>
      <c r="H10">
        <v>762.34999999999991</v>
      </c>
      <c r="I10">
        <v>-4.0000000000000036E-3</v>
      </c>
      <c r="J10">
        <v>765.4</v>
      </c>
      <c r="K10">
        <v>11.242000000000001</v>
      </c>
      <c r="L10">
        <v>10.391999999999999</v>
      </c>
      <c r="M10">
        <v>14.721</v>
      </c>
      <c r="N10">
        <v>12.808</v>
      </c>
      <c r="O10">
        <v>8.4640000000000004</v>
      </c>
      <c r="P10">
        <v>14.975</v>
      </c>
    </row>
    <row r="11" spans="1:16" x14ac:dyDescent="0.2">
      <c r="A11" s="4" t="s">
        <v>27</v>
      </c>
      <c r="B11">
        <v>48382.254999999997</v>
      </c>
      <c r="C11">
        <v>4873</v>
      </c>
      <c r="D11">
        <v>24088.733500000002</v>
      </c>
      <c r="E11">
        <v>483.08</v>
      </c>
      <c r="F11">
        <v>2468.8000000000002</v>
      </c>
      <c r="G11">
        <v>816.09299999999996</v>
      </c>
      <c r="H11">
        <v>615.84999999999991</v>
      </c>
      <c r="I11">
        <v>-0.11900000000000002</v>
      </c>
      <c r="J11">
        <v>275.3</v>
      </c>
      <c r="K11">
        <v>4.6900000000000004</v>
      </c>
      <c r="L11">
        <v>12.502000000000001</v>
      </c>
      <c r="M11">
        <v>6.0429999999999993</v>
      </c>
      <c r="N11">
        <v>5.2729999999999997</v>
      </c>
      <c r="O11">
        <v>3.4569999999999999</v>
      </c>
      <c r="P11">
        <v>12.494999999999999</v>
      </c>
    </row>
    <row r="12" spans="1:16" x14ac:dyDescent="0.2">
      <c r="A12" s="4" t="s">
        <v>28</v>
      </c>
      <c r="B12">
        <v>49632.254999999997</v>
      </c>
      <c r="C12">
        <v>4957</v>
      </c>
      <c r="D12">
        <v>24413.733500000002</v>
      </c>
      <c r="E12">
        <v>594.67999999999995</v>
      </c>
      <c r="F12">
        <v>529.79999999999995</v>
      </c>
      <c r="G12">
        <v>721.19299999999998</v>
      </c>
      <c r="H12">
        <v>642.75</v>
      </c>
      <c r="I12">
        <v>-7.9500000000000001E-2</v>
      </c>
      <c r="J12">
        <v>131.79999999999998</v>
      </c>
      <c r="K12">
        <v>7.032</v>
      </c>
      <c r="L12">
        <v>11.462</v>
      </c>
      <c r="M12">
        <v>8.4280000000000008</v>
      </c>
      <c r="N12">
        <v>7.4630000000000001</v>
      </c>
      <c r="O12">
        <v>5.0749999999999993</v>
      </c>
      <c r="P12">
        <v>10.475</v>
      </c>
    </row>
    <row r="13" spans="1:16" x14ac:dyDescent="0.2">
      <c r="A13" s="4" t="s">
        <v>29</v>
      </c>
      <c r="B13">
        <v>57892.254999999997</v>
      </c>
      <c r="C13">
        <v>4611</v>
      </c>
      <c r="D13">
        <v>30323.733499999998</v>
      </c>
      <c r="E13">
        <v>353.28000000000003</v>
      </c>
      <c r="F13">
        <v>1722.8</v>
      </c>
      <c r="G13">
        <v>846.19299999999998</v>
      </c>
      <c r="H13">
        <v>569.44999999999993</v>
      </c>
      <c r="I13">
        <v>-8.6500000000000007E-2</v>
      </c>
      <c r="J13">
        <v>216.7</v>
      </c>
      <c r="K13">
        <v>5.2140000000000004</v>
      </c>
      <c r="L13">
        <v>16.212</v>
      </c>
      <c r="M13">
        <v>6.0860000000000003</v>
      </c>
      <c r="N13">
        <v>5.7089999999999996</v>
      </c>
      <c r="O13">
        <v>3.8810000000000002</v>
      </c>
      <c r="P13">
        <v>12.584999999999999</v>
      </c>
    </row>
    <row r="14" spans="1:16" x14ac:dyDescent="0.2">
      <c r="A14" s="4" t="s">
        <v>30</v>
      </c>
      <c r="B14">
        <v>41732.254999999997</v>
      </c>
      <c r="C14">
        <v>3822</v>
      </c>
      <c r="D14">
        <v>30378.733499999998</v>
      </c>
      <c r="E14">
        <v>334.58</v>
      </c>
      <c r="F14">
        <v>3128.8</v>
      </c>
      <c r="G14">
        <v>821.99299999999994</v>
      </c>
      <c r="H14">
        <v>591.84999999999991</v>
      </c>
      <c r="I14">
        <v>-7.0499999999999993E-2</v>
      </c>
      <c r="J14">
        <v>117.6</v>
      </c>
      <c r="K14">
        <v>3.4449999999999998</v>
      </c>
      <c r="L14">
        <v>8.9789999999999992</v>
      </c>
      <c r="M14">
        <v>4.7240000000000002</v>
      </c>
      <c r="N14">
        <v>4.2210000000000001</v>
      </c>
      <c r="O14">
        <v>2.847</v>
      </c>
      <c r="P14">
        <v>10.465</v>
      </c>
    </row>
    <row r="15" spans="1:16" x14ac:dyDescent="0.2">
      <c r="A15" s="4" t="s">
        <v>31</v>
      </c>
      <c r="B15">
        <v>75492.255000000005</v>
      </c>
      <c r="C15">
        <v>5168</v>
      </c>
      <c r="D15">
        <v>28103.733500000002</v>
      </c>
      <c r="E15">
        <v>794.78</v>
      </c>
      <c r="F15">
        <v>1176.8</v>
      </c>
      <c r="G15">
        <v>430.39300000000003</v>
      </c>
      <c r="H15">
        <v>575.54999999999995</v>
      </c>
      <c r="I15">
        <v>-3.0500000000000013E-2</v>
      </c>
      <c r="J15">
        <v>477.6</v>
      </c>
      <c r="K15">
        <v>15.062000000000001</v>
      </c>
      <c r="L15">
        <v>11.231999999999999</v>
      </c>
      <c r="M15">
        <v>17.600999999999999</v>
      </c>
      <c r="N15">
        <v>15.518000000000001</v>
      </c>
      <c r="O15">
        <v>10.498000000000001</v>
      </c>
      <c r="P15">
        <v>15.955</v>
      </c>
    </row>
    <row r="16" spans="1:16" x14ac:dyDescent="0.2">
      <c r="A16" s="4" t="s">
        <v>32</v>
      </c>
      <c r="B16">
        <v>48932.254999999997</v>
      </c>
      <c r="C16">
        <v>7696</v>
      </c>
      <c r="D16">
        <v>11344.7335</v>
      </c>
      <c r="E16">
        <v>393.18</v>
      </c>
      <c r="F16">
        <v>1418.8</v>
      </c>
      <c r="G16">
        <v>2007.5930000000001</v>
      </c>
      <c r="H16">
        <v>1071.55</v>
      </c>
      <c r="I16">
        <v>-6.5500000000000017E-2</v>
      </c>
      <c r="J16">
        <v>268.70000000000005</v>
      </c>
      <c r="K16">
        <v>6.4820000000000002</v>
      </c>
      <c r="L16">
        <v>4.8440000000000003</v>
      </c>
      <c r="M16">
        <v>8.5869999999999997</v>
      </c>
      <c r="N16">
        <v>6.9109999999999996</v>
      </c>
      <c r="O16">
        <v>4.6890000000000001</v>
      </c>
      <c r="P16">
        <v>16.395</v>
      </c>
    </row>
    <row r="17" spans="1:16" x14ac:dyDescent="0.2">
      <c r="A17" s="4" t="s">
        <v>33</v>
      </c>
      <c r="B17">
        <v>84752.255000000005</v>
      </c>
      <c r="C17">
        <v>5048</v>
      </c>
      <c r="D17">
        <v>26553.733500000002</v>
      </c>
      <c r="E17">
        <v>565.07999999999993</v>
      </c>
      <c r="F17">
        <v>976.8</v>
      </c>
      <c r="G17">
        <v>544.19299999999998</v>
      </c>
      <c r="H17">
        <v>685.44999999999993</v>
      </c>
      <c r="I17">
        <v>-0.08</v>
      </c>
      <c r="J17">
        <v>485.5</v>
      </c>
      <c r="K17">
        <v>8.9420000000000002</v>
      </c>
      <c r="L17">
        <v>12.462</v>
      </c>
      <c r="M17">
        <v>11.911</v>
      </c>
      <c r="N17">
        <v>9.8040000000000003</v>
      </c>
      <c r="O17">
        <v>6.8160000000000007</v>
      </c>
      <c r="P17">
        <v>11.375</v>
      </c>
    </row>
    <row r="18" spans="1:16" x14ac:dyDescent="0.2">
      <c r="A18" s="4" t="s">
        <v>34</v>
      </c>
      <c r="B18">
        <v>94352.255000000005</v>
      </c>
      <c r="C18">
        <v>4767</v>
      </c>
      <c r="D18">
        <v>14323.7335</v>
      </c>
      <c r="E18">
        <v>581.17999999999995</v>
      </c>
      <c r="F18">
        <v>2109.8000000000002</v>
      </c>
      <c r="G18">
        <v>818.19299999999998</v>
      </c>
      <c r="H18">
        <v>606.44999999999993</v>
      </c>
      <c r="I18">
        <v>-6.2500000000000014E-2</v>
      </c>
      <c r="J18">
        <v>422.5</v>
      </c>
      <c r="K18">
        <v>10.040000000000001</v>
      </c>
      <c r="L18">
        <v>10.641999999999999</v>
      </c>
      <c r="M18">
        <v>12.631</v>
      </c>
      <c r="N18">
        <v>10.638</v>
      </c>
      <c r="O18">
        <v>7.2219999999999995</v>
      </c>
      <c r="P18">
        <v>13.375</v>
      </c>
    </row>
    <row r="19" spans="1:16" x14ac:dyDescent="0.2">
      <c r="A19" s="4" t="s">
        <v>35</v>
      </c>
      <c r="B19">
        <v>50312.254999999997</v>
      </c>
      <c r="C19">
        <v>5813</v>
      </c>
      <c r="D19">
        <v>29163.733499999998</v>
      </c>
      <c r="E19">
        <v>556.4799999999999</v>
      </c>
      <c r="F19">
        <v>503.79999999999995</v>
      </c>
      <c r="G19">
        <v>579.69299999999998</v>
      </c>
      <c r="H19">
        <v>597.54999999999995</v>
      </c>
      <c r="I19">
        <v>-6.3E-2</v>
      </c>
      <c r="J19">
        <v>268.60000000000002</v>
      </c>
      <c r="K19">
        <v>11.272</v>
      </c>
      <c r="L19">
        <v>8.9939999999999998</v>
      </c>
      <c r="M19">
        <v>12.261000000000001</v>
      </c>
      <c r="N19">
        <v>11.268000000000001</v>
      </c>
      <c r="O19">
        <v>7.8249999999999993</v>
      </c>
      <c r="P19">
        <v>13.145</v>
      </c>
    </row>
    <row r="20" spans="1:16" x14ac:dyDescent="0.2">
      <c r="A20" s="4" t="s">
        <v>36</v>
      </c>
      <c r="B20">
        <v>73432.255000000005</v>
      </c>
      <c r="C20">
        <v>93786</v>
      </c>
      <c r="D20">
        <v>16173.7335</v>
      </c>
      <c r="E20">
        <v>1277.68</v>
      </c>
      <c r="F20">
        <v>27755.8</v>
      </c>
      <c r="G20">
        <v>816.49299999999994</v>
      </c>
      <c r="H20">
        <v>720.94999999999993</v>
      </c>
      <c r="I20">
        <v>0.97849999999999993</v>
      </c>
      <c r="J20">
        <v>2111.1</v>
      </c>
      <c r="K20">
        <v>29.911999999999999</v>
      </c>
      <c r="L20">
        <v>9.2360000000000007</v>
      </c>
      <c r="M20">
        <v>35.581000000000003</v>
      </c>
      <c r="N20">
        <v>49.568000000000005</v>
      </c>
      <c r="O20">
        <v>28.387999999999998</v>
      </c>
      <c r="P20">
        <v>178.86500000000001</v>
      </c>
    </row>
    <row r="21" spans="1:16" x14ac:dyDescent="0.2">
      <c r="A21" s="4" t="s">
        <v>37</v>
      </c>
      <c r="B21">
        <v>68432.255000000005</v>
      </c>
      <c r="C21">
        <v>6487</v>
      </c>
      <c r="D21">
        <v>18433.733500000002</v>
      </c>
      <c r="E21">
        <v>452.48</v>
      </c>
      <c r="F21">
        <v>492.79999999999995</v>
      </c>
      <c r="G21">
        <v>1041.5930000000001</v>
      </c>
      <c r="H21">
        <v>671.44999999999993</v>
      </c>
      <c r="I21">
        <v>7.149999999999998E-2</v>
      </c>
      <c r="J21">
        <v>417.40000000000003</v>
      </c>
      <c r="K21">
        <v>11.022</v>
      </c>
      <c r="L21">
        <v>12.042</v>
      </c>
      <c r="M21">
        <v>12.231</v>
      </c>
      <c r="N21">
        <v>10.788</v>
      </c>
      <c r="O21">
        <v>7.4220000000000006</v>
      </c>
      <c r="P21">
        <v>14.154999999999999</v>
      </c>
    </row>
    <row r="22" spans="1:16" x14ac:dyDescent="0.2">
      <c r="A22" s="4" t="s">
        <v>38</v>
      </c>
      <c r="B22">
        <v>65622.255000000005</v>
      </c>
      <c r="C22">
        <v>7341</v>
      </c>
      <c r="D22">
        <v>24238.733500000002</v>
      </c>
      <c r="E22">
        <v>544.38</v>
      </c>
      <c r="F22">
        <v>1706.8</v>
      </c>
      <c r="G22">
        <v>841.09299999999996</v>
      </c>
      <c r="H22">
        <v>618.15</v>
      </c>
      <c r="I22">
        <v>-3.0499999999999999E-2</v>
      </c>
      <c r="J22">
        <v>122.9</v>
      </c>
      <c r="K22">
        <v>8.0549999999999997</v>
      </c>
      <c r="L22">
        <v>8.0950000000000006</v>
      </c>
      <c r="M22">
        <v>9.652000000000001</v>
      </c>
      <c r="N22">
        <v>8.2000000000000011</v>
      </c>
      <c r="O22">
        <v>5.7469999999999999</v>
      </c>
      <c r="P22">
        <v>13.344999999999999</v>
      </c>
    </row>
    <row r="23" spans="1:16" x14ac:dyDescent="0.2">
      <c r="A23" s="4" t="s">
        <v>63</v>
      </c>
      <c r="B23">
        <v>46872.254999999997</v>
      </c>
      <c r="C23">
        <v>5862</v>
      </c>
      <c r="D23">
        <v>25458.733500000002</v>
      </c>
      <c r="E23">
        <v>396.78000000000003</v>
      </c>
      <c r="F23">
        <v>1223.8</v>
      </c>
      <c r="G23">
        <v>466.89300000000003</v>
      </c>
      <c r="H23">
        <v>465.45</v>
      </c>
      <c r="I23">
        <v>-9.5000000000000001E-2</v>
      </c>
      <c r="J23">
        <v>153.29999999999998</v>
      </c>
      <c r="K23">
        <v>5.8020000000000005</v>
      </c>
      <c r="L23">
        <v>8.6809999999999992</v>
      </c>
      <c r="M23">
        <v>7.0640000000000001</v>
      </c>
      <c r="N23">
        <v>6.6739999999999995</v>
      </c>
      <c r="O23">
        <v>4.3320000000000007</v>
      </c>
      <c r="P23">
        <v>17.095000000000002</v>
      </c>
    </row>
    <row r="24" spans="1:16" x14ac:dyDescent="0.2">
      <c r="A24" s="8" t="s">
        <v>64</v>
      </c>
      <c r="B24">
        <v>83692.255000000005</v>
      </c>
      <c r="C24">
        <v>18256</v>
      </c>
      <c r="D24">
        <v>11276.2335</v>
      </c>
      <c r="E24">
        <v>2906.68</v>
      </c>
      <c r="F24">
        <v>1039.8</v>
      </c>
      <c r="G24">
        <v>958.59299999999996</v>
      </c>
      <c r="H24">
        <v>864.55</v>
      </c>
      <c r="I24">
        <v>0.11249999999999999</v>
      </c>
      <c r="J24">
        <v>438.5</v>
      </c>
      <c r="K24">
        <v>34.132000000000005</v>
      </c>
      <c r="L24">
        <v>12.821999999999999</v>
      </c>
      <c r="M24">
        <v>39.711000000000006</v>
      </c>
      <c r="N24">
        <v>39.528000000000006</v>
      </c>
      <c r="O24">
        <v>22.907999999999998</v>
      </c>
      <c r="P24">
        <v>49.625</v>
      </c>
    </row>
    <row r="25" spans="1:16" x14ac:dyDescent="0.2">
      <c r="A25" s="4" t="s">
        <v>65</v>
      </c>
      <c r="B25">
        <v>50612.254999999997</v>
      </c>
      <c r="C25">
        <v>4042</v>
      </c>
      <c r="D25">
        <v>24078.733500000002</v>
      </c>
      <c r="E25">
        <v>293.98</v>
      </c>
      <c r="F25">
        <v>984.8</v>
      </c>
      <c r="G25">
        <v>566.29300000000001</v>
      </c>
      <c r="H25">
        <v>525.54999999999995</v>
      </c>
      <c r="I25">
        <v>-8.3000000000000018E-2</v>
      </c>
      <c r="J25">
        <v>120</v>
      </c>
      <c r="K25">
        <v>3.1919999999999997</v>
      </c>
      <c r="L25">
        <v>8.8509999999999991</v>
      </c>
      <c r="M25">
        <v>4.3460000000000001</v>
      </c>
      <c r="N25">
        <v>3.7280000000000002</v>
      </c>
      <c r="O25">
        <v>2.625</v>
      </c>
      <c r="P25">
        <v>12.445</v>
      </c>
    </row>
    <row r="26" spans="1:16" x14ac:dyDescent="0.2">
      <c r="A26" s="4" t="s">
        <v>66</v>
      </c>
      <c r="B26">
        <v>52462.254999999997</v>
      </c>
      <c r="C26">
        <v>5824</v>
      </c>
      <c r="D26">
        <v>22553.733500000002</v>
      </c>
      <c r="E26">
        <v>447.98</v>
      </c>
      <c r="F26">
        <v>252.89999999999998</v>
      </c>
      <c r="G26">
        <v>461.39300000000003</v>
      </c>
      <c r="H26">
        <v>473.15000000000003</v>
      </c>
      <c r="I26">
        <v>-7.1500000000000022E-2</v>
      </c>
      <c r="J26">
        <v>234.49999999999997</v>
      </c>
      <c r="K26">
        <v>6.5530000000000008</v>
      </c>
      <c r="L26">
        <v>10.195</v>
      </c>
      <c r="M26">
        <v>7.42</v>
      </c>
      <c r="N26">
        <v>6.7839999999999998</v>
      </c>
      <c r="O26">
        <v>4.7680000000000007</v>
      </c>
      <c r="P26">
        <v>10.725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2808A-0B73-2348-B175-C7B7BBAFA5D7}">
  <dimension ref="A1:P25"/>
  <sheetViews>
    <sheetView workbookViewId="0">
      <selection activeCell="E36" sqref="E36"/>
    </sheetView>
  </sheetViews>
  <sheetFormatPr baseColWidth="10" defaultRowHeight="15" x14ac:dyDescent="0.2"/>
  <cols>
    <col min="1" max="1" width="16.83203125" customWidth="1"/>
    <col min="251" max="251" width="16.83203125" customWidth="1"/>
    <col min="507" max="507" width="16.83203125" customWidth="1"/>
    <col min="763" max="763" width="16.83203125" customWidth="1"/>
    <col min="1019" max="1019" width="16.83203125" customWidth="1"/>
    <col min="1275" max="1275" width="16.83203125" customWidth="1"/>
    <col min="1531" max="1531" width="16.83203125" customWidth="1"/>
    <col min="1787" max="1787" width="16.83203125" customWidth="1"/>
    <col min="2043" max="2043" width="16.83203125" customWidth="1"/>
    <col min="2299" max="2299" width="16.83203125" customWidth="1"/>
    <col min="2555" max="2555" width="16.83203125" customWidth="1"/>
    <col min="2811" max="2811" width="16.83203125" customWidth="1"/>
    <col min="3067" max="3067" width="16.83203125" customWidth="1"/>
    <col min="3323" max="3323" width="16.83203125" customWidth="1"/>
    <col min="3579" max="3579" width="16.83203125" customWidth="1"/>
    <col min="3835" max="3835" width="16.83203125" customWidth="1"/>
    <col min="4091" max="4091" width="16.83203125" customWidth="1"/>
    <col min="4347" max="4347" width="16.83203125" customWidth="1"/>
    <col min="4603" max="4603" width="16.83203125" customWidth="1"/>
    <col min="4859" max="4859" width="16.83203125" customWidth="1"/>
    <col min="5115" max="5115" width="16.83203125" customWidth="1"/>
    <col min="5371" max="5371" width="16.83203125" customWidth="1"/>
    <col min="5627" max="5627" width="16.83203125" customWidth="1"/>
    <col min="5883" max="5883" width="16.83203125" customWidth="1"/>
    <col min="6139" max="6139" width="16.83203125" customWidth="1"/>
    <col min="6395" max="6395" width="16.83203125" customWidth="1"/>
    <col min="6651" max="6651" width="16.83203125" customWidth="1"/>
    <col min="6907" max="6907" width="16.83203125" customWidth="1"/>
    <col min="7163" max="7163" width="16.83203125" customWidth="1"/>
    <col min="7419" max="7419" width="16.83203125" customWidth="1"/>
    <col min="7675" max="7675" width="16.83203125" customWidth="1"/>
    <col min="7931" max="7931" width="16.83203125" customWidth="1"/>
    <col min="8187" max="8187" width="16.83203125" customWidth="1"/>
    <col min="8443" max="8443" width="16.83203125" customWidth="1"/>
    <col min="8699" max="8699" width="16.83203125" customWidth="1"/>
    <col min="8955" max="8955" width="16.83203125" customWidth="1"/>
    <col min="9211" max="9211" width="16.83203125" customWidth="1"/>
    <col min="9467" max="9467" width="16.83203125" customWidth="1"/>
    <col min="9723" max="9723" width="16.83203125" customWidth="1"/>
    <col min="9979" max="9979" width="16.83203125" customWidth="1"/>
    <col min="10235" max="10235" width="16.83203125" customWidth="1"/>
    <col min="10491" max="10491" width="16.83203125" customWidth="1"/>
    <col min="10747" max="10747" width="16.83203125" customWidth="1"/>
    <col min="11003" max="11003" width="16.83203125" customWidth="1"/>
    <col min="11259" max="11259" width="16.83203125" customWidth="1"/>
    <col min="11515" max="11515" width="16.83203125" customWidth="1"/>
    <col min="11771" max="11771" width="16.83203125" customWidth="1"/>
    <col min="12027" max="12027" width="16.83203125" customWidth="1"/>
    <col min="12283" max="12283" width="16.83203125" customWidth="1"/>
    <col min="12539" max="12539" width="16.83203125" customWidth="1"/>
    <col min="12795" max="12795" width="16.83203125" customWidth="1"/>
    <col min="13051" max="13051" width="16.83203125" customWidth="1"/>
    <col min="13307" max="13307" width="16.83203125" customWidth="1"/>
    <col min="13563" max="13563" width="16.83203125" customWidth="1"/>
    <col min="13819" max="13819" width="16.83203125" customWidth="1"/>
    <col min="14075" max="14075" width="16.83203125" customWidth="1"/>
    <col min="14331" max="14331" width="16.83203125" customWidth="1"/>
    <col min="14587" max="14587" width="16.83203125" customWidth="1"/>
    <col min="14843" max="14843" width="16.83203125" customWidth="1"/>
    <col min="15099" max="15099" width="16.83203125" customWidth="1"/>
    <col min="15355" max="15355" width="16.83203125" customWidth="1"/>
    <col min="15611" max="15611" width="16.83203125" customWidth="1"/>
    <col min="15867" max="15867" width="16.83203125" customWidth="1"/>
    <col min="16123" max="16123" width="16.83203125" customWidth="1"/>
  </cols>
  <sheetData>
    <row r="1" spans="1:16" x14ac:dyDescent="0.2">
      <c r="A1" s="4" t="s">
        <v>0</v>
      </c>
      <c r="B1" s="4" t="s">
        <v>40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46</v>
      </c>
      <c r="I1" s="4" t="s">
        <v>47</v>
      </c>
      <c r="J1" s="4" t="s">
        <v>48</v>
      </c>
      <c r="K1" s="4" t="s">
        <v>49</v>
      </c>
      <c r="L1" s="4" t="s">
        <v>50</v>
      </c>
      <c r="M1" s="4" t="s">
        <v>51</v>
      </c>
      <c r="N1" s="4" t="s">
        <v>52</v>
      </c>
      <c r="O1" s="4" t="s">
        <v>53</v>
      </c>
      <c r="P1" s="4" t="s">
        <v>54</v>
      </c>
    </row>
    <row r="2" spans="1:16" x14ac:dyDescent="0.2">
      <c r="A2" s="4" t="s">
        <v>19</v>
      </c>
      <c r="B2">
        <f>'MW.F.P CLEAN'!B3*0.05</f>
        <v>4145.1127500000002</v>
      </c>
      <c r="C2">
        <f>'MW.F.P CLEAN'!C3*0.05</f>
        <v>238.4</v>
      </c>
      <c r="D2">
        <f>'MW.F.P CLEAN'!D3*0.05</f>
        <v>1086.6866750000002</v>
      </c>
      <c r="E2">
        <f>'MW.F.P CLEAN'!E3*0.05</f>
        <v>24.409000000000002</v>
      </c>
      <c r="F2">
        <f>'MW.F.P CLEAN'!F3*0.05</f>
        <v>38.79</v>
      </c>
      <c r="G2">
        <f>'MW.F.P CLEAN'!G3*0.05</f>
        <v>44.29965</v>
      </c>
      <c r="H2">
        <f>'MW.F.P CLEAN'!H3*0.05</f>
        <v>38.232500000000002</v>
      </c>
      <c r="I2">
        <f>'MW.F.P CLEAN'!I3*0.05</f>
        <v>-5.1250000000000011E-3</v>
      </c>
      <c r="J2">
        <f>'MW.F.P CLEAN'!J3*0.05</f>
        <v>27.195</v>
      </c>
      <c r="K2">
        <f>'MW.F.P CLEAN'!K3*0.05</f>
        <v>0.31540000000000007</v>
      </c>
      <c r="L2">
        <f>'MW.F.P CLEAN'!L3*0.05</f>
        <v>0.60160000000000002</v>
      </c>
      <c r="M2">
        <f>'MW.F.P CLEAN'!M3*0.05</f>
        <v>0.39074999999999999</v>
      </c>
      <c r="N2">
        <f>'MW.F.P CLEAN'!N3*0.05</f>
        <v>0.32515000000000005</v>
      </c>
      <c r="O2">
        <f>'MW.F.P CLEAN'!O3*0.05</f>
        <v>0.22435000000000002</v>
      </c>
      <c r="P2">
        <f>'MW.F.P CLEAN'!P3*0.05</f>
        <v>0.61425000000000007</v>
      </c>
    </row>
    <row r="3" spans="1:16" x14ac:dyDescent="0.2">
      <c r="A3" s="4" t="s">
        <v>20</v>
      </c>
      <c r="B3">
        <f>'MW.F.P CLEAN'!B4*0.05</f>
        <v>2123.1127499999998</v>
      </c>
      <c r="C3">
        <f>'MW.F.P CLEAN'!C4*0.05</f>
        <v>727.30000000000007</v>
      </c>
      <c r="D3">
        <f>'MW.F.P CLEAN'!D4*0.05</f>
        <v>856.18667500000015</v>
      </c>
      <c r="E3">
        <f>'MW.F.P CLEAN'!E4*0.05</f>
        <v>20.684000000000001</v>
      </c>
      <c r="F3">
        <f>'MW.F.P CLEAN'!F4*0.05</f>
        <v>27.24</v>
      </c>
      <c r="G3">
        <f>'MW.F.P CLEAN'!G4*0.05</f>
        <v>25.554650000000002</v>
      </c>
      <c r="H3">
        <f>'MW.F.P CLEAN'!H4*0.05</f>
        <v>27.337500000000002</v>
      </c>
      <c r="I3">
        <f>'MW.F.P CLEAN'!I4*0.05</f>
        <v>-3.4000000000000011E-3</v>
      </c>
      <c r="J3">
        <f>'MW.F.P CLEAN'!J4*0.05</f>
        <v>1.4600000000000002</v>
      </c>
      <c r="K3">
        <f>'MW.F.P CLEAN'!K4*0.05</f>
        <v>0.30855000000000005</v>
      </c>
      <c r="L3">
        <f>'MW.F.P CLEAN'!L4*0.05</f>
        <v>0.64760000000000006</v>
      </c>
      <c r="M3">
        <f>'MW.F.P CLEAN'!M4*0.05</f>
        <v>0.32939999999999997</v>
      </c>
      <c r="N3">
        <f>'MW.F.P CLEAN'!N4*0.05</f>
        <v>0.28409999999999996</v>
      </c>
      <c r="O3">
        <f>'MW.F.P CLEAN'!O4*0.05</f>
        <v>0.19650000000000001</v>
      </c>
      <c r="P3">
        <f>'MW.F.P CLEAN'!P4*0.05</f>
        <v>0.78975000000000006</v>
      </c>
    </row>
    <row r="4" spans="1:16" x14ac:dyDescent="0.2">
      <c r="A4" s="4" t="s">
        <v>21</v>
      </c>
      <c r="B4">
        <f>'MW.F.P CLEAN'!B5*0.05</f>
        <v>5194.6127500000002</v>
      </c>
      <c r="C4">
        <f>'MW.F.P CLEAN'!C5*0.05</f>
        <v>249.55</v>
      </c>
      <c r="D4">
        <f>'MW.F.P CLEAN'!D5*0.05</f>
        <v>527.68667500000004</v>
      </c>
      <c r="E4">
        <f>'MW.F.P CLEAN'!E5*0.05</f>
        <v>66.684000000000012</v>
      </c>
      <c r="F4">
        <f>'MW.F.P CLEAN'!F5*0.05</f>
        <v>103.34000000000002</v>
      </c>
      <c r="G4">
        <f>'MW.F.P CLEAN'!G5*0.05</f>
        <v>59.979650000000007</v>
      </c>
      <c r="H4">
        <f>'MW.F.P CLEAN'!H5*0.05</f>
        <v>44.387500000000003</v>
      </c>
      <c r="I4">
        <f>'MW.F.P CLEAN'!I5*0.05</f>
        <v>5.9999999999999919E-4</v>
      </c>
      <c r="J4">
        <f>'MW.F.P CLEAN'!J5*0.05</f>
        <v>13.255000000000003</v>
      </c>
      <c r="K4">
        <f>'MW.F.P CLEAN'!K5*0.05</f>
        <v>0.96060000000000001</v>
      </c>
      <c r="L4">
        <f>'MW.F.P CLEAN'!L5*0.05</f>
        <v>0.68259999999999998</v>
      </c>
      <c r="M4">
        <f>'MW.F.P CLEAN'!M5*0.05</f>
        <v>1.0630500000000001</v>
      </c>
      <c r="N4">
        <f>'MW.F.P CLEAN'!N5*0.05</f>
        <v>0.92289999999999994</v>
      </c>
      <c r="O4">
        <f>'MW.F.P CLEAN'!O5*0.05</f>
        <v>0.63840000000000008</v>
      </c>
      <c r="P4">
        <f>'MW.F.P CLEAN'!P5*0.05</f>
        <v>1.48475</v>
      </c>
    </row>
    <row r="5" spans="1:16" x14ac:dyDescent="0.2">
      <c r="A5" s="4" t="s">
        <v>22</v>
      </c>
      <c r="B5">
        <f>'MW.F.P CLEAN'!B6*0.05</f>
        <v>3563.1127500000002</v>
      </c>
      <c r="C5">
        <f>'MW.F.P CLEAN'!C6*0.05</f>
        <v>610.80000000000007</v>
      </c>
      <c r="D5">
        <f>'MW.F.P CLEAN'!D6*0.05</f>
        <v>1300.1866750000002</v>
      </c>
      <c r="E5">
        <f>'MW.F.P CLEAN'!E6*0.05</f>
        <v>18.049000000000003</v>
      </c>
      <c r="F5">
        <f>'MW.F.P CLEAN'!F6*0.05</f>
        <v>144.44000000000003</v>
      </c>
      <c r="G5">
        <f>'MW.F.P CLEAN'!G6*0.05</f>
        <v>39.874650000000003</v>
      </c>
      <c r="H5">
        <f>'MW.F.P CLEAN'!H6*0.05</f>
        <v>33.657499999999999</v>
      </c>
      <c r="I5">
        <f>'MW.F.P CLEAN'!I6*0.05</f>
        <v>-4.000000000000004E-4</v>
      </c>
      <c r="J5">
        <f>'MW.F.P CLEAN'!J6*0.05</f>
        <v>23.115000000000002</v>
      </c>
      <c r="K5">
        <f>'MW.F.P CLEAN'!K6*0.05</f>
        <v>0.27830000000000005</v>
      </c>
      <c r="L5">
        <f>'MW.F.P CLEAN'!L6*0.05</f>
        <v>0.45450000000000002</v>
      </c>
      <c r="M5">
        <f>'MW.F.P CLEAN'!M6*0.05</f>
        <v>0.32480000000000003</v>
      </c>
      <c r="N5">
        <f>'MW.F.P CLEAN'!N6*0.05</f>
        <v>0.29780000000000001</v>
      </c>
      <c r="O5">
        <f>'MW.F.P CLEAN'!O6*0.05</f>
        <v>0.19790000000000002</v>
      </c>
      <c r="P5">
        <f>'MW.F.P CLEAN'!P6*0.05</f>
        <v>0.61224999999999996</v>
      </c>
    </row>
    <row r="6" spans="1:16" x14ac:dyDescent="0.2">
      <c r="A6" s="4" t="s">
        <v>23</v>
      </c>
      <c r="B6">
        <f>'MW.F.P CLEAN'!B7*0.05</f>
        <v>4060.1127500000002</v>
      </c>
      <c r="C6">
        <f>'MW.F.P CLEAN'!C7*0.05</f>
        <v>225.75</v>
      </c>
      <c r="D6">
        <f>'MW.F.P CLEAN'!D7*0.05</f>
        <v>533.36167499999999</v>
      </c>
      <c r="E6">
        <f>'MW.F.P CLEAN'!E7*0.05</f>
        <v>35.183999999999997</v>
      </c>
      <c r="F6">
        <f>'MW.F.P CLEAN'!F7*0.05</f>
        <v>149.24</v>
      </c>
      <c r="G6">
        <f>'MW.F.P CLEAN'!G7*0.05</f>
        <v>20.649650000000001</v>
      </c>
      <c r="H6">
        <f>'MW.F.P CLEAN'!H7*0.05</f>
        <v>21.047499999999999</v>
      </c>
      <c r="I6">
        <f>'MW.F.P CLEAN'!I7*0.05</f>
        <v>-1.3500000000000005E-3</v>
      </c>
      <c r="J6">
        <f>'MW.F.P CLEAN'!J7*0.05</f>
        <v>25.35</v>
      </c>
      <c r="K6">
        <f>'MW.F.P CLEAN'!K7*0.05</f>
        <v>0.59809999999999997</v>
      </c>
      <c r="L6">
        <f>'MW.F.P CLEAN'!L7*0.05</f>
        <v>0.62709999999999999</v>
      </c>
      <c r="M6">
        <f>'MW.F.P CLEAN'!M7*0.05</f>
        <v>0.79255000000000009</v>
      </c>
      <c r="N6">
        <f>'MW.F.P CLEAN'!N7*0.05</f>
        <v>0.70040000000000013</v>
      </c>
      <c r="O6">
        <f>'MW.F.P CLEAN'!O7*0.05</f>
        <v>0.44070000000000004</v>
      </c>
      <c r="P6">
        <f>'MW.F.P CLEAN'!P7*0.05</f>
        <v>0.93225000000000002</v>
      </c>
    </row>
    <row r="7" spans="1:16" x14ac:dyDescent="0.2">
      <c r="A7" s="4" t="s">
        <v>24</v>
      </c>
      <c r="B7">
        <f>'MW.F.P CLEAN'!B8*0.05</f>
        <v>2728.6127500000002</v>
      </c>
      <c r="C7">
        <f>'MW.F.P CLEAN'!C8*0.05</f>
        <v>2384.8000000000002</v>
      </c>
      <c r="D7">
        <f>'MW.F.P CLEAN'!D8*0.05</f>
        <v>1479.1866749999999</v>
      </c>
      <c r="E7">
        <f>'MW.F.P CLEAN'!E8*0.05</f>
        <v>33.853999999999999</v>
      </c>
      <c r="F7">
        <f>'MW.F.P CLEAN'!F8*0.05</f>
        <v>142.09</v>
      </c>
      <c r="G7">
        <f>'MW.F.P CLEAN'!G8*0.05</f>
        <v>39.749650000000003</v>
      </c>
      <c r="H7">
        <f>'MW.F.P CLEAN'!H8*0.05</f>
        <v>40.887500000000003</v>
      </c>
      <c r="I7">
        <f>'MW.F.P CLEAN'!I8*0.05</f>
        <v>7.6999999999999985E-3</v>
      </c>
      <c r="J7">
        <f>'MW.F.P CLEAN'!J8*0.05</f>
        <v>5.7899999999999991</v>
      </c>
      <c r="K7">
        <f>'MW.F.P CLEAN'!K8*0.05</f>
        <v>0.88359999999999994</v>
      </c>
      <c r="L7">
        <f>'MW.F.P CLEAN'!L8*0.05</f>
        <v>0.49924999999999997</v>
      </c>
      <c r="M7">
        <f>'MW.F.P CLEAN'!M8*0.05</f>
        <v>0.76855000000000007</v>
      </c>
      <c r="N7">
        <f>'MW.F.P CLEAN'!N8*0.05</f>
        <v>0.94240000000000002</v>
      </c>
      <c r="O7">
        <f>'MW.F.P CLEAN'!O8*0.05</f>
        <v>0.53090000000000004</v>
      </c>
      <c r="P7">
        <f>'MW.F.P CLEAN'!P8*0.05</f>
        <v>0.73424999999999996</v>
      </c>
    </row>
    <row r="8" spans="1:16" x14ac:dyDescent="0.2">
      <c r="A8" s="4" t="s">
        <v>25</v>
      </c>
      <c r="B8">
        <f>'MW.F.P CLEAN'!B9*0.05</f>
        <v>4283.1127500000002</v>
      </c>
      <c r="C8">
        <f>'MW.F.P CLEAN'!C9*0.05</f>
        <v>252.70000000000002</v>
      </c>
      <c r="D8">
        <f>'MW.F.P CLEAN'!D9*0.05</f>
        <v>470.16167500000006</v>
      </c>
      <c r="E8">
        <f>'MW.F.P CLEAN'!E9*0.05</f>
        <v>37.564</v>
      </c>
      <c r="F8">
        <f>'MW.F.P CLEAN'!F9*0.05</f>
        <v>98.990000000000009</v>
      </c>
      <c r="G8">
        <f>'MW.F.P CLEAN'!G9*0.05</f>
        <v>31.544649999999997</v>
      </c>
      <c r="H8">
        <f>'MW.F.P CLEAN'!H9*0.05</f>
        <v>31.732500000000002</v>
      </c>
      <c r="I8">
        <f>'MW.F.P CLEAN'!I9*0.05</f>
        <v>-8.0000000000000004E-4</v>
      </c>
      <c r="J8">
        <f>'MW.F.P CLEAN'!J9*0.05</f>
        <v>14.185000000000002</v>
      </c>
      <c r="K8">
        <f>'MW.F.P CLEAN'!K9*0.05</f>
        <v>0.64760000000000006</v>
      </c>
      <c r="L8">
        <f>'MW.F.P CLEAN'!L9*0.05</f>
        <v>0.45274999999999999</v>
      </c>
      <c r="M8">
        <f>'MW.F.P CLEAN'!M9*0.05</f>
        <v>0.77455000000000007</v>
      </c>
      <c r="N8">
        <f>'MW.F.P CLEAN'!N9*0.05</f>
        <v>0.68640000000000001</v>
      </c>
      <c r="O8">
        <f>'MW.F.P CLEAN'!O9*0.05</f>
        <v>0.44540000000000007</v>
      </c>
      <c r="P8">
        <f>'MW.F.P CLEAN'!P9*0.05</f>
        <v>0.76724999999999999</v>
      </c>
    </row>
    <row r="9" spans="1:16" x14ac:dyDescent="0.2">
      <c r="A9" s="4" t="s">
        <v>26</v>
      </c>
      <c r="B9">
        <f>'MW.F.P CLEAN'!B10*0.05</f>
        <v>4002.1127500000002</v>
      </c>
      <c r="C9">
        <f>'MW.F.P CLEAN'!C10*0.05</f>
        <v>268.65000000000003</v>
      </c>
      <c r="D9">
        <f>'MW.F.P CLEAN'!D10*0.05</f>
        <v>938.68667500000015</v>
      </c>
      <c r="E9">
        <f>'MW.F.P CLEAN'!E10*0.05</f>
        <v>39.548999999999999</v>
      </c>
      <c r="F9">
        <f>'MW.F.P CLEAN'!F10*0.05</f>
        <v>124.74000000000001</v>
      </c>
      <c r="G9">
        <f>'MW.F.P CLEAN'!G10*0.05</f>
        <v>42.294649999999997</v>
      </c>
      <c r="H9">
        <f>'MW.F.P CLEAN'!H10*0.05</f>
        <v>38.1175</v>
      </c>
      <c r="I9">
        <f>'MW.F.P CLEAN'!I10*0.05</f>
        <v>-2.000000000000002E-4</v>
      </c>
      <c r="J9">
        <f>'MW.F.P CLEAN'!J10*0.05</f>
        <v>38.270000000000003</v>
      </c>
      <c r="K9">
        <f>'MW.F.P CLEAN'!K10*0.05</f>
        <v>0.56210000000000004</v>
      </c>
      <c r="L9">
        <f>'MW.F.P CLEAN'!L10*0.05</f>
        <v>0.51959999999999995</v>
      </c>
      <c r="M9">
        <f>'MW.F.P CLEAN'!M10*0.05</f>
        <v>0.73605000000000009</v>
      </c>
      <c r="N9">
        <f>'MW.F.P CLEAN'!N10*0.05</f>
        <v>0.64040000000000008</v>
      </c>
      <c r="O9">
        <f>'MW.F.P CLEAN'!O10*0.05</f>
        <v>0.42320000000000002</v>
      </c>
      <c r="P9">
        <f>'MW.F.P CLEAN'!P10*0.05</f>
        <v>0.74875000000000003</v>
      </c>
    </row>
    <row r="10" spans="1:16" x14ac:dyDescent="0.2">
      <c r="A10" s="4" t="s">
        <v>27</v>
      </c>
      <c r="B10">
        <f>'MW.F.P CLEAN'!B11*0.05</f>
        <v>2419.1127499999998</v>
      </c>
      <c r="C10">
        <f>'MW.F.P CLEAN'!C11*0.05</f>
        <v>243.65</v>
      </c>
      <c r="D10">
        <f>'MW.F.P CLEAN'!D11*0.05</f>
        <v>1204.4366750000002</v>
      </c>
      <c r="E10">
        <f>'MW.F.P CLEAN'!E11*0.05</f>
        <v>24.154</v>
      </c>
      <c r="F10">
        <f>'MW.F.P CLEAN'!F11*0.05</f>
        <v>123.44000000000001</v>
      </c>
      <c r="G10">
        <f>'MW.F.P CLEAN'!G11*0.05</f>
        <v>40.804650000000002</v>
      </c>
      <c r="H10">
        <f>'MW.F.P CLEAN'!H11*0.05</f>
        <v>30.792499999999997</v>
      </c>
      <c r="I10">
        <f>'MW.F.P CLEAN'!I11*0.05</f>
        <v>-5.9500000000000013E-3</v>
      </c>
      <c r="J10">
        <f>'MW.F.P CLEAN'!J11*0.05</f>
        <v>13.765000000000001</v>
      </c>
      <c r="K10">
        <f>'MW.F.P CLEAN'!K11*0.05</f>
        <v>0.23450000000000004</v>
      </c>
      <c r="L10">
        <f>'MW.F.P CLEAN'!L11*0.05</f>
        <v>0.6251000000000001</v>
      </c>
      <c r="M10">
        <f>'MW.F.P CLEAN'!M11*0.05</f>
        <v>0.30214999999999997</v>
      </c>
      <c r="N10">
        <f>'MW.F.P CLEAN'!N11*0.05</f>
        <v>0.26365</v>
      </c>
      <c r="O10">
        <f>'MW.F.P CLEAN'!O11*0.05</f>
        <v>0.17285</v>
      </c>
      <c r="P10">
        <f>'MW.F.P CLEAN'!P11*0.05</f>
        <v>0.62475000000000003</v>
      </c>
    </row>
    <row r="11" spans="1:16" x14ac:dyDescent="0.2">
      <c r="A11" s="4" t="s">
        <v>28</v>
      </c>
      <c r="B11">
        <f>'MW.F.P CLEAN'!B12*0.05</f>
        <v>2481.6127500000002</v>
      </c>
      <c r="C11">
        <f>'MW.F.P CLEAN'!C12*0.05</f>
        <v>247.85000000000002</v>
      </c>
      <c r="D11">
        <f>'MW.F.P CLEAN'!D12*0.05</f>
        <v>1220.6866750000002</v>
      </c>
      <c r="E11">
        <f>'MW.F.P CLEAN'!E12*0.05</f>
        <v>29.733999999999998</v>
      </c>
      <c r="F11">
        <f>'MW.F.P CLEAN'!F12*0.05</f>
        <v>26.49</v>
      </c>
      <c r="G11">
        <f>'MW.F.P CLEAN'!G12*0.05</f>
        <v>36.059649999999998</v>
      </c>
      <c r="H11">
        <f>'MW.F.P CLEAN'!H12*0.05</f>
        <v>32.137500000000003</v>
      </c>
      <c r="I11">
        <f>'MW.F.P CLEAN'!I12*0.05</f>
        <v>-3.9750000000000002E-3</v>
      </c>
      <c r="J11">
        <f>'MW.F.P CLEAN'!J12*0.05</f>
        <v>6.59</v>
      </c>
      <c r="K11">
        <f>'MW.F.P CLEAN'!K12*0.05</f>
        <v>0.35160000000000002</v>
      </c>
      <c r="L11">
        <f>'MW.F.P CLEAN'!L12*0.05</f>
        <v>0.57310000000000005</v>
      </c>
      <c r="M11">
        <f>'MW.F.P CLEAN'!M12*0.05</f>
        <v>0.42140000000000005</v>
      </c>
      <c r="N11">
        <f>'MW.F.P CLEAN'!N12*0.05</f>
        <v>0.37315000000000004</v>
      </c>
      <c r="O11">
        <f>'MW.F.P CLEAN'!O12*0.05</f>
        <v>0.25374999999999998</v>
      </c>
      <c r="P11">
        <f>'MW.F.P CLEAN'!P12*0.05</f>
        <v>0.52375000000000005</v>
      </c>
    </row>
    <row r="12" spans="1:16" x14ac:dyDescent="0.2">
      <c r="A12" s="4" t="s">
        <v>29</v>
      </c>
      <c r="B12">
        <f>'MW.F.P CLEAN'!B13*0.05</f>
        <v>2894.6127500000002</v>
      </c>
      <c r="C12">
        <f>'MW.F.P CLEAN'!C13*0.05</f>
        <v>230.55</v>
      </c>
      <c r="D12">
        <f>'MW.F.P CLEAN'!D13*0.05</f>
        <v>1516.1866749999999</v>
      </c>
      <c r="E12">
        <f>'MW.F.P CLEAN'!E13*0.05</f>
        <v>17.664000000000001</v>
      </c>
      <c r="F12">
        <f>'MW.F.P CLEAN'!F13*0.05</f>
        <v>86.14</v>
      </c>
      <c r="G12">
        <f>'MW.F.P CLEAN'!G13*0.05</f>
        <v>42.309650000000005</v>
      </c>
      <c r="H12">
        <f>'MW.F.P CLEAN'!H13*0.05</f>
        <v>28.472499999999997</v>
      </c>
      <c r="I12">
        <f>'MW.F.P CLEAN'!I13*0.05</f>
        <v>-4.3250000000000007E-3</v>
      </c>
      <c r="J12">
        <f>'MW.F.P CLEAN'!J13*0.05</f>
        <v>10.835000000000001</v>
      </c>
      <c r="K12">
        <f>'MW.F.P CLEAN'!K13*0.05</f>
        <v>0.26070000000000004</v>
      </c>
      <c r="L12">
        <f>'MW.F.P CLEAN'!L13*0.05</f>
        <v>0.81059999999999999</v>
      </c>
      <c r="M12">
        <f>'MW.F.P CLEAN'!M13*0.05</f>
        <v>0.30430000000000001</v>
      </c>
      <c r="N12">
        <f>'MW.F.P CLEAN'!N13*0.05</f>
        <v>0.28544999999999998</v>
      </c>
      <c r="O12">
        <f>'MW.F.P CLEAN'!O13*0.05</f>
        <v>0.19405000000000003</v>
      </c>
      <c r="P12">
        <f>'MW.F.P CLEAN'!P13*0.05</f>
        <v>0.62924999999999998</v>
      </c>
    </row>
    <row r="13" spans="1:16" x14ac:dyDescent="0.2">
      <c r="A13" s="4" t="s">
        <v>30</v>
      </c>
      <c r="B13">
        <f>'MW.F.P CLEAN'!B14*0.05</f>
        <v>2086.6127499999998</v>
      </c>
      <c r="C13">
        <f>'MW.F.P CLEAN'!C14*0.05</f>
        <v>191.10000000000002</v>
      </c>
      <c r="D13">
        <f>'MW.F.P CLEAN'!D14*0.05</f>
        <v>1518.9366749999999</v>
      </c>
      <c r="E13">
        <f>'MW.F.P CLEAN'!E14*0.05</f>
        <v>16.728999999999999</v>
      </c>
      <c r="F13">
        <f>'MW.F.P CLEAN'!F14*0.05</f>
        <v>156.44000000000003</v>
      </c>
      <c r="G13">
        <f>'MW.F.P CLEAN'!G14*0.05</f>
        <v>41.099649999999997</v>
      </c>
      <c r="H13">
        <f>'MW.F.P CLEAN'!H14*0.05</f>
        <v>29.592499999999998</v>
      </c>
      <c r="I13">
        <f>'MW.F.P CLEAN'!I14*0.05</f>
        <v>-3.5249999999999999E-3</v>
      </c>
      <c r="J13">
        <f>'MW.F.P CLEAN'!J14*0.05</f>
        <v>5.88</v>
      </c>
      <c r="K13">
        <f>'MW.F.P CLEAN'!K14*0.05</f>
        <v>0.17225000000000001</v>
      </c>
      <c r="L13">
        <f>'MW.F.P CLEAN'!L14*0.05</f>
        <v>0.44894999999999996</v>
      </c>
      <c r="M13">
        <f>'MW.F.P CLEAN'!M14*0.05</f>
        <v>0.23620000000000002</v>
      </c>
      <c r="N13">
        <f>'MW.F.P CLEAN'!N14*0.05</f>
        <v>0.21105000000000002</v>
      </c>
      <c r="O13">
        <f>'MW.F.P CLEAN'!O14*0.05</f>
        <v>0.14235</v>
      </c>
      <c r="P13">
        <f>'MW.F.P CLEAN'!P14*0.05</f>
        <v>0.52324999999999999</v>
      </c>
    </row>
    <row r="14" spans="1:16" x14ac:dyDescent="0.2">
      <c r="A14" s="4" t="s">
        <v>31</v>
      </c>
      <c r="B14">
        <f>'MW.F.P CLEAN'!B15*0.05</f>
        <v>3774.6127500000002</v>
      </c>
      <c r="C14">
        <f>'MW.F.P CLEAN'!C15*0.05</f>
        <v>258.40000000000003</v>
      </c>
      <c r="D14">
        <f>'MW.F.P CLEAN'!D15*0.05</f>
        <v>1405.1866750000002</v>
      </c>
      <c r="E14">
        <f>'MW.F.P CLEAN'!E15*0.05</f>
        <v>39.739000000000004</v>
      </c>
      <c r="F14">
        <f>'MW.F.P CLEAN'!F15*0.05</f>
        <v>58.84</v>
      </c>
      <c r="G14">
        <f>'MW.F.P CLEAN'!G15*0.05</f>
        <v>21.519650000000002</v>
      </c>
      <c r="H14">
        <f>'MW.F.P CLEAN'!H15*0.05</f>
        <v>28.7775</v>
      </c>
      <c r="I14">
        <f>'MW.F.P CLEAN'!I15*0.05</f>
        <v>-1.5250000000000007E-3</v>
      </c>
      <c r="J14">
        <f>'MW.F.P CLEAN'!J15*0.05</f>
        <v>23.880000000000003</v>
      </c>
      <c r="K14">
        <f>'MW.F.P CLEAN'!K15*0.05</f>
        <v>0.7531000000000001</v>
      </c>
      <c r="L14">
        <f>'MW.F.P CLEAN'!L15*0.05</f>
        <v>0.56159999999999999</v>
      </c>
      <c r="M14">
        <f>'MW.F.P CLEAN'!M15*0.05</f>
        <v>0.88005</v>
      </c>
      <c r="N14">
        <f>'MW.F.P CLEAN'!N15*0.05</f>
        <v>0.77590000000000003</v>
      </c>
      <c r="O14">
        <f>'MW.F.P CLEAN'!O15*0.05</f>
        <v>0.52490000000000003</v>
      </c>
      <c r="P14">
        <f>'MW.F.P CLEAN'!P15*0.05</f>
        <v>0.79775000000000007</v>
      </c>
    </row>
    <row r="15" spans="1:16" x14ac:dyDescent="0.2">
      <c r="A15" s="4" t="s">
        <v>32</v>
      </c>
      <c r="B15">
        <f>'MW.F.P CLEAN'!B16*0.05</f>
        <v>2446.6127499999998</v>
      </c>
      <c r="C15">
        <f>'MW.F.P CLEAN'!C16*0.05</f>
        <v>384.8</v>
      </c>
      <c r="D15">
        <f>'MW.F.P CLEAN'!D16*0.05</f>
        <v>567.23667499999999</v>
      </c>
      <c r="E15">
        <f>'MW.F.P CLEAN'!E16*0.05</f>
        <v>19.659000000000002</v>
      </c>
      <c r="F15">
        <f>'MW.F.P CLEAN'!F16*0.05</f>
        <v>70.94</v>
      </c>
      <c r="G15">
        <f>'MW.F.P CLEAN'!G16*0.05</f>
        <v>100.37965000000001</v>
      </c>
      <c r="H15">
        <f>'MW.F.P CLEAN'!H16*0.05</f>
        <v>53.577500000000001</v>
      </c>
      <c r="I15">
        <f>'MW.F.P CLEAN'!I16*0.05</f>
        <v>-3.275000000000001E-3</v>
      </c>
      <c r="J15">
        <f>'MW.F.P CLEAN'!J16*0.05</f>
        <v>13.435000000000002</v>
      </c>
      <c r="K15">
        <f>'MW.F.P CLEAN'!K16*0.05</f>
        <v>0.32410000000000005</v>
      </c>
      <c r="L15">
        <f>'MW.F.P CLEAN'!L16*0.05</f>
        <v>0.24220000000000003</v>
      </c>
      <c r="M15">
        <f>'MW.F.P CLEAN'!M16*0.05</f>
        <v>0.42935000000000001</v>
      </c>
      <c r="N15">
        <f>'MW.F.P CLEAN'!N16*0.05</f>
        <v>0.34555000000000002</v>
      </c>
      <c r="O15">
        <f>'MW.F.P CLEAN'!O16*0.05</f>
        <v>0.23445000000000002</v>
      </c>
      <c r="P15">
        <f>'MW.F.P CLEAN'!P16*0.05</f>
        <v>0.81974999999999998</v>
      </c>
    </row>
    <row r="16" spans="1:16" x14ac:dyDescent="0.2">
      <c r="A16" s="4" t="s">
        <v>33</v>
      </c>
      <c r="B16">
        <f>'MW.F.P CLEAN'!B17*0.05</f>
        <v>4237.6127500000002</v>
      </c>
      <c r="C16">
        <f>'MW.F.P CLEAN'!C17*0.05</f>
        <v>252.4</v>
      </c>
      <c r="D16">
        <f>'MW.F.P CLEAN'!D17*0.05</f>
        <v>1327.6866750000002</v>
      </c>
      <c r="E16">
        <f>'MW.F.P CLEAN'!E17*0.05</f>
        <v>28.253999999999998</v>
      </c>
      <c r="F16">
        <f>'MW.F.P CLEAN'!F17*0.05</f>
        <v>48.84</v>
      </c>
      <c r="G16">
        <f>'MW.F.P CLEAN'!G17*0.05</f>
        <v>27.20965</v>
      </c>
      <c r="H16">
        <f>'MW.F.P CLEAN'!H17*0.05</f>
        <v>34.272500000000001</v>
      </c>
      <c r="I16">
        <f>'MW.F.P CLEAN'!I17*0.05</f>
        <v>-4.0000000000000001E-3</v>
      </c>
      <c r="J16">
        <f>'MW.F.P CLEAN'!J17*0.05</f>
        <v>24.275000000000002</v>
      </c>
      <c r="K16">
        <f>'MW.F.P CLEAN'!K17*0.05</f>
        <v>0.44710000000000005</v>
      </c>
      <c r="L16">
        <f>'MW.F.P CLEAN'!L17*0.05</f>
        <v>0.62309999999999999</v>
      </c>
      <c r="M16">
        <f>'MW.F.P CLEAN'!M17*0.05</f>
        <v>0.59555000000000002</v>
      </c>
      <c r="N16">
        <f>'MW.F.P CLEAN'!N17*0.05</f>
        <v>0.49020000000000002</v>
      </c>
      <c r="O16">
        <f>'MW.F.P CLEAN'!O17*0.05</f>
        <v>0.34080000000000005</v>
      </c>
      <c r="P16">
        <f>'MW.F.P CLEAN'!P17*0.05</f>
        <v>0.56874999999999998</v>
      </c>
    </row>
    <row r="17" spans="1:16" x14ac:dyDescent="0.2">
      <c r="A17" s="4" t="s">
        <v>34</v>
      </c>
      <c r="B17">
        <f>'MW.F.P CLEAN'!B18*0.05</f>
        <v>4717.6127500000002</v>
      </c>
      <c r="C17">
        <f>'MW.F.P CLEAN'!C18*0.05</f>
        <v>238.35000000000002</v>
      </c>
      <c r="D17">
        <f>'MW.F.P CLEAN'!D18*0.05</f>
        <v>716.18667500000004</v>
      </c>
      <c r="E17">
        <f>'MW.F.P CLEAN'!E18*0.05</f>
        <v>29.058999999999997</v>
      </c>
      <c r="F17">
        <f>'MW.F.P CLEAN'!F18*0.05</f>
        <v>105.49000000000001</v>
      </c>
      <c r="G17">
        <f>'MW.F.P CLEAN'!G18*0.05</f>
        <v>40.909649999999999</v>
      </c>
      <c r="H17">
        <f>'MW.F.P CLEAN'!H18*0.05</f>
        <v>30.322499999999998</v>
      </c>
      <c r="I17">
        <f>'MW.F.P CLEAN'!I18*0.05</f>
        <v>-3.125000000000001E-3</v>
      </c>
      <c r="J17">
        <f>'MW.F.P CLEAN'!J18*0.05</f>
        <v>21.125</v>
      </c>
      <c r="K17">
        <f>'MW.F.P CLEAN'!K18*0.05</f>
        <v>0.50200000000000011</v>
      </c>
      <c r="L17">
        <f>'MW.F.P CLEAN'!L18*0.05</f>
        <v>0.53210000000000002</v>
      </c>
      <c r="M17">
        <f>'MW.F.P CLEAN'!M18*0.05</f>
        <v>0.63155000000000006</v>
      </c>
      <c r="N17">
        <f>'MW.F.P CLEAN'!N18*0.05</f>
        <v>0.53190000000000004</v>
      </c>
      <c r="O17">
        <f>'MW.F.P CLEAN'!O18*0.05</f>
        <v>0.36109999999999998</v>
      </c>
      <c r="P17">
        <f>'MW.F.P CLEAN'!P18*0.05</f>
        <v>0.66875000000000007</v>
      </c>
    </row>
    <row r="18" spans="1:16" x14ac:dyDescent="0.2">
      <c r="A18" s="4" t="s">
        <v>35</v>
      </c>
      <c r="B18">
        <f>'MW.F.P CLEAN'!B19*0.05</f>
        <v>2515.6127500000002</v>
      </c>
      <c r="C18">
        <f>'MW.F.P CLEAN'!C19*0.05</f>
        <v>290.65000000000003</v>
      </c>
      <c r="D18">
        <f>'MW.F.P CLEAN'!D19*0.05</f>
        <v>1458.1866749999999</v>
      </c>
      <c r="E18">
        <f>'MW.F.P CLEAN'!E19*0.05</f>
        <v>27.823999999999998</v>
      </c>
      <c r="F18">
        <f>'MW.F.P CLEAN'!F19*0.05</f>
        <v>25.189999999999998</v>
      </c>
      <c r="G18">
        <f>'MW.F.P CLEAN'!G19*0.05</f>
        <v>28.984650000000002</v>
      </c>
      <c r="H18">
        <f>'MW.F.P CLEAN'!H19*0.05</f>
        <v>29.877499999999998</v>
      </c>
      <c r="I18">
        <f>'MW.F.P CLEAN'!I19*0.05</f>
        <v>-3.15E-3</v>
      </c>
      <c r="J18">
        <f>'MW.F.P CLEAN'!J19*0.05</f>
        <v>13.430000000000001</v>
      </c>
      <c r="K18">
        <f>'MW.F.P CLEAN'!K19*0.05</f>
        <v>0.56359999999999999</v>
      </c>
      <c r="L18">
        <f>'MW.F.P CLEAN'!L19*0.05</f>
        <v>0.44969999999999999</v>
      </c>
      <c r="M18">
        <f>'MW.F.P CLEAN'!M19*0.05</f>
        <v>0.61305000000000009</v>
      </c>
      <c r="N18">
        <f>'MW.F.P CLEAN'!N19*0.05</f>
        <v>0.56340000000000001</v>
      </c>
      <c r="O18">
        <f>'MW.F.P CLEAN'!O19*0.05</f>
        <v>0.39124999999999999</v>
      </c>
      <c r="P18">
        <f>'MW.F.P CLEAN'!P19*0.05</f>
        <v>0.65725</v>
      </c>
    </row>
    <row r="19" spans="1:16" x14ac:dyDescent="0.2">
      <c r="A19" s="4" t="s">
        <v>36</v>
      </c>
      <c r="B19">
        <f>'MW.F.P CLEAN'!B20*0.05</f>
        <v>3671.6127500000002</v>
      </c>
      <c r="C19">
        <f>'MW.F.P CLEAN'!C20*0.05</f>
        <v>4689.3</v>
      </c>
      <c r="D19">
        <f>'MW.F.P CLEAN'!D20*0.05</f>
        <v>808.68667500000004</v>
      </c>
      <c r="E19">
        <f>'MW.F.P CLEAN'!E20*0.05</f>
        <v>63.884000000000007</v>
      </c>
      <c r="F19">
        <f>'MW.F.P CLEAN'!F20*0.05</f>
        <v>1387.79</v>
      </c>
      <c r="G19">
        <f>'MW.F.P CLEAN'!G20*0.05</f>
        <v>40.824649999999998</v>
      </c>
      <c r="H19">
        <f>'MW.F.P CLEAN'!H20*0.05</f>
        <v>36.047499999999999</v>
      </c>
      <c r="I19">
        <f>'MW.F.P CLEAN'!I20*0.05</f>
        <v>4.8924999999999996E-2</v>
      </c>
      <c r="J19">
        <f>'MW.F.P CLEAN'!J20*0.05</f>
        <v>105.55500000000001</v>
      </c>
      <c r="K19">
        <f>'MW.F.P CLEAN'!K20*0.05</f>
        <v>1.4956</v>
      </c>
      <c r="L19">
        <f>'MW.F.P CLEAN'!L20*0.05</f>
        <v>0.46180000000000004</v>
      </c>
      <c r="M19">
        <f>'MW.F.P CLEAN'!M20*0.05</f>
        <v>1.7790500000000002</v>
      </c>
      <c r="N19">
        <f>'MW.F.P CLEAN'!N20*0.05</f>
        <v>2.4784000000000006</v>
      </c>
      <c r="O19">
        <f>'MW.F.P CLEAN'!O20*0.05</f>
        <v>1.4194</v>
      </c>
      <c r="P19">
        <f>'MW.F.P CLEAN'!P20*0.05</f>
        <v>8.9432500000000008</v>
      </c>
    </row>
    <row r="20" spans="1:16" x14ac:dyDescent="0.2">
      <c r="A20" s="4" t="s">
        <v>37</v>
      </c>
      <c r="B20">
        <f>'MW.F.P CLEAN'!B21*0.05</f>
        <v>3421.6127500000002</v>
      </c>
      <c r="C20">
        <f>'MW.F.P CLEAN'!C21*0.05</f>
        <v>324.35000000000002</v>
      </c>
      <c r="D20">
        <f>'MW.F.P CLEAN'!D21*0.05</f>
        <v>921.68667500000015</v>
      </c>
      <c r="E20">
        <f>'MW.F.P CLEAN'!E21*0.05</f>
        <v>22.624000000000002</v>
      </c>
      <c r="F20">
        <f>'MW.F.P CLEAN'!F21*0.05</f>
        <v>24.64</v>
      </c>
      <c r="G20">
        <f>'MW.F.P CLEAN'!G21*0.05</f>
        <v>52.079650000000008</v>
      </c>
      <c r="H20">
        <f>'MW.F.P CLEAN'!H21*0.05</f>
        <v>33.572499999999998</v>
      </c>
      <c r="I20">
        <f>'MW.F.P CLEAN'!I21*0.05</f>
        <v>3.5749999999999992E-3</v>
      </c>
      <c r="J20">
        <f>'MW.F.P CLEAN'!J21*0.05</f>
        <v>20.870000000000005</v>
      </c>
      <c r="K20">
        <f>'MW.F.P CLEAN'!K21*0.05</f>
        <v>0.55110000000000003</v>
      </c>
      <c r="L20">
        <f>'MW.F.P CLEAN'!L21*0.05</f>
        <v>0.60210000000000008</v>
      </c>
      <c r="M20">
        <f>'MW.F.P CLEAN'!M21*0.05</f>
        <v>0.61155000000000004</v>
      </c>
      <c r="N20">
        <f>'MW.F.P CLEAN'!N21*0.05</f>
        <v>0.53939999999999999</v>
      </c>
      <c r="O20">
        <f>'MW.F.P CLEAN'!O21*0.05</f>
        <v>0.37110000000000004</v>
      </c>
      <c r="P20">
        <f>'MW.F.P CLEAN'!P21*0.05</f>
        <v>0.70774999999999999</v>
      </c>
    </row>
    <row r="21" spans="1:16" x14ac:dyDescent="0.2">
      <c r="A21" s="4" t="s">
        <v>38</v>
      </c>
      <c r="B21">
        <f>'MW.F.P CLEAN'!B22*0.05</f>
        <v>3281.1127500000002</v>
      </c>
      <c r="C21">
        <f>'MW.F.P CLEAN'!C22*0.05</f>
        <v>367.05</v>
      </c>
      <c r="D21">
        <f>'MW.F.P CLEAN'!D22*0.05</f>
        <v>1211.9366750000002</v>
      </c>
      <c r="E21">
        <f>'MW.F.P CLEAN'!E22*0.05</f>
        <v>27.219000000000001</v>
      </c>
      <c r="F21">
        <f>'MW.F.P CLEAN'!F22*0.05</f>
        <v>85.34</v>
      </c>
      <c r="G21">
        <f>'MW.F.P CLEAN'!G22*0.05</f>
        <v>42.054650000000002</v>
      </c>
      <c r="H21">
        <f>'MW.F.P CLEAN'!H22*0.05</f>
        <v>30.907499999999999</v>
      </c>
      <c r="I21">
        <f>'MW.F.P CLEAN'!I22*0.05</f>
        <v>-1.5250000000000001E-3</v>
      </c>
      <c r="J21">
        <f>'MW.F.P CLEAN'!J22*0.05</f>
        <v>6.1450000000000005</v>
      </c>
      <c r="K21">
        <f>'MW.F.P CLEAN'!K22*0.05</f>
        <v>0.40275</v>
      </c>
      <c r="L21">
        <f>'MW.F.P CLEAN'!L22*0.05</f>
        <v>0.40475000000000005</v>
      </c>
      <c r="M21">
        <f>'MW.F.P CLEAN'!M22*0.05</f>
        <v>0.48260000000000008</v>
      </c>
      <c r="N21">
        <f>'MW.F.P CLEAN'!N22*0.05</f>
        <v>0.41000000000000009</v>
      </c>
      <c r="O21">
        <f>'MW.F.P CLEAN'!O22*0.05</f>
        <v>0.28734999999999999</v>
      </c>
      <c r="P21">
        <f>'MW.F.P CLEAN'!P22*0.05</f>
        <v>0.66725000000000001</v>
      </c>
    </row>
    <row r="22" spans="1:16" x14ac:dyDescent="0.2">
      <c r="A22" s="4" t="s">
        <v>63</v>
      </c>
      <c r="B22">
        <f>'MW.F.P CLEAN'!B23*0.05</f>
        <v>2343.6127499999998</v>
      </c>
      <c r="C22">
        <f>'MW.F.P CLEAN'!C23*0.05</f>
        <v>293.10000000000002</v>
      </c>
      <c r="D22">
        <f>'MW.F.P CLEAN'!D23*0.05</f>
        <v>1272.9366750000002</v>
      </c>
      <c r="E22">
        <f>'MW.F.P CLEAN'!E23*0.05</f>
        <v>19.839000000000002</v>
      </c>
      <c r="F22">
        <f>'MW.F.P CLEAN'!F23*0.05</f>
        <v>61.19</v>
      </c>
      <c r="G22">
        <f>'MW.F.P CLEAN'!G23*0.05</f>
        <v>23.344650000000001</v>
      </c>
      <c r="H22">
        <f>'MW.F.P CLEAN'!H23*0.05</f>
        <v>23.272500000000001</v>
      </c>
      <c r="I22">
        <f>'MW.F.P CLEAN'!I23*0.05</f>
        <v>-4.7500000000000007E-3</v>
      </c>
      <c r="J22">
        <f>'MW.F.P CLEAN'!J23*0.05</f>
        <v>7.6649999999999991</v>
      </c>
      <c r="K22">
        <f>'MW.F.P CLEAN'!K23*0.05</f>
        <v>0.29010000000000002</v>
      </c>
      <c r="L22">
        <f>'MW.F.P CLEAN'!L23*0.05</f>
        <v>0.43404999999999999</v>
      </c>
      <c r="M22">
        <f>'MW.F.P CLEAN'!M23*0.05</f>
        <v>0.35320000000000001</v>
      </c>
      <c r="N22">
        <f>'MW.F.P CLEAN'!N23*0.05</f>
        <v>0.3337</v>
      </c>
      <c r="O22">
        <f>'MW.F.P CLEAN'!O23*0.05</f>
        <v>0.21660000000000004</v>
      </c>
      <c r="P22">
        <f>'MW.F.P CLEAN'!P23*0.05</f>
        <v>0.85475000000000012</v>
      </c>
    </row>
    <row r="23" spans="1:16" x14ac:dyDescent="0.2">
      <c r="A23" s="8" t="s">
        <v>64</v>
      </c>
      <c r="B23">
        <f>'MW.F.P CLEAN'!B24*0.05</f>
        <v>4184.6127500000002</v>
      </c>
      <c r="C23">
        <f>'MW.F.P CLEAN'!C24*0.05</f>
        <v>912.80000000000007</v>
      </c>
      <c r="D23">
        <f>'MW.F.P CLEAN'!D24*0.05</f>
        <v>563.81167500000004</v>
      </c>
      <c r="E23">
        <f>'MW.F.P CLEAN'!E24*0.05</f>
        <v>145.334</v>
      </c>
      <c r="F23">
        <f>'MW.F.P CLEAN'!F24*0.05</f>
        <v>51.99</v>
      </c>
      <c r="G23">
        <f>'MW.F.P CLEAN'!G24*0.05</f>
        <v>47.929650000000002</v>
      </c>
      <c r="H23">
        <f>'MW.F.P CLEAN'!H24*0.05</f>
        <v>43.227499999999999</v>
      </c>
      <c r="I23">
        <f>'MW.F.P CLEAN'!I24*0.05</f>
        <v>5.6249999999999998E-3</v>
      </c>
      <c r="J23">
        <f>'MW.F.P CLEAN'!J24*0.05</f>
        <v>21.925000000000001</v>
      </c>
      <c r="K23">
        <f>'MW.F.P CLEAN'!K24*0.05</f>
        <v>1.7066000000000003</v>
      </c>
      <c r="L23">
        <f>'MW.F.P CLEAN'!L24*0.05</f>
        <v>0.6411</v>
      </c>
      <c r="M23">
        <f>'MW.F.P CLEAN'!M24*0.05</f>
        <v>1.9855500000000004</v>
      </c>
      <c r="N23">
        <f>'MW.F.P CLEAN'!N24*0.05</f>
        <v>1.9764000000000004</v>
      </c>
      <c r="O23">
        <f>'MW.F.P CLEAN'!O24*0.05</f>
        <v>1.1454</v>
      </c>
      <c r="P23">
        <f>'MW.F.P CLEAN'!P24*0.05</f>
        <v>2.4812500000000002</v>
      </c>
    </row>
    <row r="24" spans="1:16" x14ac:dyDescent="0.2">
      <c r="A24" s="4" t="s">
        <v>65</v>
      </c>
      <c r="B24">
        <f>'MW.F.P CLEAN'!B25*0.05</f>
        <v>2530.6127500000002</v>
      </c>
      <c r="C24">
        <f>'MW.F.P CLEAN'!C25*0.05</f>
        <v>202.10000000000002</v>
      </c>
      <c r="D24">
        <f>'MW.F.P CLEAN'!D25*0.05</f>
        <v>1203.9366750000002</v>
      </c>
      <c r="E24">
        <f>'MW.F.P CLEAN'!E25*0.05</f>
        <v>14.699000000000002</v>
      </c>
      <c r="F24">
        <f>'MW.F.P CLEAN'!F25*0.05</f>
        <v>49.24</v>
      </c>
      <c r="G24">
        <f>'MW.F.P CLEAN'!G25*0.05</f>
        <v>28.31465</v>
      </c>
      <c r="H24">
        <f>'MW.F.P CLEAN'!H25*0.05</f>
        <v>26.2775</v>
      </c>
      <c r="I24">
        <f>'MW.F.P CLEAN'!I25*0.05</f>
        <v>-4.1500000000000009E-3</v>
      </c>
      <c r="J24">
        <f>'MW.F.P CLEAN'!J25*0.05</f>
        <v>6</v>
      </c>
      <c r="K24">
        <f>'MW.F.P CLEAN'!K25*0.05</f>
        <v>0.15959999999999999</v>
      </c>
      <c r="L24">
        <f>'MW.F.P CLEAN'!L25*0.05</f>
        <v>0.44255</v>
      </c>
      <c r="M24">
        <f>'MW.F.P CLEAN'!M25*0.05</f>
        <v>0.21730000000000002</v>
      </c>
      <c r="N24">
        <f>'MW.F.P CLEAN'!N25*0.05</f>
        <v>0.18640000000000001</v>
      </c>
      <c r="O24">
        <f>'MW.F.P CLEAN'!O25*0.05</f>
        <v>0.13125000000000001</v>
      </c>
      <c r="P24">
        <f>'MW.F.P CLEAN'!P25*0.05</f>
        <v>0.62225000000000008</v>
      </c>
    </row>
    <row r="25" spans="1:16" x14ac:dyDescent="0.2">
      <c r="A25" s="4" t="s">
        <v>66</v>
      </c>
      <c r="B25">
        <f>'MW.F.P CLEAN'!B26*0.05</f>
        <v>2623.1127500000002</v>
      </c>
      <c r="C25">
        <f>'MW.F.P CLEAN'!C26*0.05</f>
        <v>291.2</v>
      </c>
      <c r="D25">
        <f>'MW.F.P CLEAN'!D26*0.05</f>
        <v>1127.6866750000002</v>
      </c>
      <c r="E25">
        <f>'MW.F.P CLEAN'!E26*0.05</f>
        <v>22.399000000000001</v>
      </c>
      <c r="F25">
        <f>'MW.F.P CLEAN'!F26*0.05</f>
        <v>12.645</v>
      </c>
      <c r="G25">
        <f>'MW.F.P CLEAN'!G26*0.05</f>
        <v>23.069650000000003</v>
      </c>
      <c r="H25">
        <f>'MW.F.P CLEAN'!H26*0.05</f>
        <v>23.657500000000002</v>
      </c>
      <c r="I25">
        <f>'MW.F.P CLEAN'!I26*0.05</f>
        <v>-3.5750000000000014E-3</v>
      </c>
      <c r="J25">
        <f>'MW.F.P CLEAN'!J26*0.05</f>
        <v>11.725</v>
      </c>
      <c r="K25">
        <f>'MW.F.P CLEAN'!K26*0.05</f>
        <v>0.32765000000000005</v>
      </c>
      <c r="L25">
        <f>'MW.F.P CLEAN'!L26*0.05</f>
        <v>0.50975000000000004</v>
      </c>
      <c r="M25">
        <f>'MW.F.P CLEAN'!M26*0.05</f>
        <v>0.371</v>
      </c>
      <c r="N25">
        <f>'MW.F.P CLEAN'!N26*0.05</f>
        <v>0.3392</v>
      </c>
      <c r="O25">
        <f>'MW.F.P CLEAN'!O26*0.05</f>
        <v>0.23840000000000006</v>
      </c>
      <c r="P25">
        <f>'MW.F.P CLEAN'!P26*0.05</f>
        <v>0.53625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0E9B6-7258-364D-8532-820F8AF0B1A0}">
  <dimension ref="A1:P25"/>
  <sheetViews>
    <sheetView workbookViewId="0">
      <selection activeCell="F39" sqref="F39"/>
    </sheetView>
  </sheetViews>
  <sheetFormatPr baseColWidth="10" defaultRowHeight="15" x14ac:dyDescent="0.2"/>
  <cols>
    <col min="1" max="1" width="16.83203125" customWidth="1"/>
    <col min="251" max="251" width="16.83203125" customWidth="1"/>
    <col min="507" max="507" width="16.83203125" customWidth="1"/>
    <col min="763" max="763" width="16.83203125" customWidth="1"/>
    <col min="1019" max="1019" width="16.83203125" customWidth="1"/>
    <col min="1275" max="1275" width="16.83203125" customWidth="1"/>
    <col min="1531" max="1531" width="16.83203125" customWidth="1"/>
    <col min="1787" max="1787" width="16.83203125" customWidth="1"/>
    <col min="2043" max="2043" width="16.83203125" customWidth="1"/>
    <col min="2299" max="2299" width="16.83203125" customWidth="1"/>
    <col min="2555" max="2555" width="16.83203125" customWidth="1"/>
    <col min="2811" max="2811" width="16.83203125" customWidth="1"/>
    <col min="3067" max="3067" width="16.83203125" customWidth="1"/>
    <col min="3323" max="3323" width="16.83203125" customWidth="1"/>
    <col min="3579" max="3579" width="16.83203125" customWidth="1"/>
    <col min="3835" max="3835" width="16.83203125" customWidth="1"/>
    <col min="4091" max="4091" width="16.83203125" customWidth="1"/>
    <col min="4347" max="4347" width="16.83203125" customWidth="1"/>
    <col min="4603" max="4603" width="16.83203125" customWidth="1"/>
    <col min="4859" max="4859" width="16.83203125" customWidth="1"/>
    <col min="5115" max="5115" width="16.83203125" customWidth="1"/>
    <col min="5371" max="5371" width="16.83203125" customWidth="1"/>
    <col min="5627" max="5627" width="16.83203125" customWidth="1"/>
    <col min="5883" max="5883" width="16.83203125" customWidth="1"/>
    <col min="6139" max="6139" width="16.83203125" customWidth="1"/>
    <col min="6395" max="6395" width="16.83203125" customWidth="1"/>
    <col min="6651" max="6651" width="16.83203125" customWidth="1"/>
    <col min="6907" max="6907" width="16.83203125" customWidth="1"/>
    <col min="7163" max="7163" width="16.83203125" customWidth="1"/>
    <col min="7419" max="7419" width="16.83203125" customWidth="1"/>
    <col min="7675" max="7675" width="16.83203125" customWidth="1"/>
    <col min="7931" max="7931" width="16.83203125" customWidth="1"/>
    <col min="8187" max="8187" width="16.83203125" customWidth="1"/>
    <col min="8443" max="8443" width="16.83203125" customWidth="1"/>
    <col min="8699" max="8699" width="16.83203125" customWidth="1"/>
    <col min="8955" max="8955" width="16.83203125" customWidth="1"/>
    <col min="9211" max="9211" width="16.83203125" customWidth="1"/>
    <col min="9467" max="9467" width="16.83203125" customWidth="1"/>
    <col min="9723" max="9723" width="16.83203125" customWidth="1"/>
    <col min="9979" max="9979" width="16.83203125" customWidth="1"/>
    <col min="10235" max="10235" width="16.83203125" customWidth="1"/>
    <col min="10491" max="10491" width="16.83203125" customWidth="1"/>
    <col min="10747" max="10747" width="16.83203125" customWidth="1"/>
    <col min="11003" max="11003" width="16.83203125" customWidth="1"/>
    <col min="11259" max="11259" width="16.83203125" customWidth="1"/>
    <col min="11515" max="11515" width="16.83203125" customWidth="1"/>
    <col min="11771" max="11771" width="16.83203125" customWidth="1"/>
    <col min="12027" max="12027" width="16.83203125" customWidth="1"/>
    <col min="12283" max="12283" width="16.83203125" customWidth="1"/>
    <col min="12539" max="12539" width="16.83203125" customWidth="1"/>
    <col min="12795" max="12795" width="16.83203125" customWidth="1"/>
    <col min="13051" max="13051" width="16.83203125" customWidth="1"/>
    <col min="13307" max="13307" width="16.83203125" customWidth="1"/>
    <col min="13563" max="13563" width="16.83203125" customWidth="1"/>
    <col min="13819" max="13819" width="16.83203125" customWidth="1"/>
    <col min="14075" max="14075" width="16.83203125" customWidth="1"/>
    <col min="14331" max="14331" width="16.83203125" customWidth="1"/>
    <col min="14587" max="14587" width="16.83203125" customWidth="1"/>
    <col min="14843" max="14843" width="16.83203125" customWidth="1"/>
    <col min="15099" max="15099" width="16.83203125" customWidth="1"/>
    <col min="15355" max="15355" width="16.83203125" customWidth="1"/>
    <col min="15611" max="15611" width="16.83203125" customWidth="1"/>
    <col min="15867" max="15867" width="16.83203125" customWidth="1"/>
    <col min="16123" max="16123" width="16.83203125" customWidth="1"/>
  </cols>
  <sheetData>
    <row r="1" spans="1:16" x14ac:dyDescent="0.2">
      <c r="A1" s="4" t="s">
        <v>0</v>
      </c>
      <c r="B1" s="4" t="s">
        <v>40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46</v>
      </c>
      <c r="I1" s="4" t="s">
        <v>47</v>
      </c>
      <c r="J1" s="4" t="s">
        <v>48</v>
      </c>
      <c r="K1" s="4" t="s">
        <v>49</v>
      </c>
      <c r="L1" s="4" t="s">
        <v>50</v>
      </c>
      <c r="M1" s="4" t="s">
        <v>51</v>
      </c>
      <c r="N1" s="4" t="s">
        <v>52</v>
      </c>
      <c r="O1" s="4" t="s">
        <v>53</v>
      </c>
      <c r="P1" s="4" t="s">
        <v>54</v>
      </c>
    </row>
    <row r="2" spans="1:16" x14ac:dyDescent="0.2">
      <c r="A2" s="4" t="s">
        <v>19</v>
      </c>
      <c r="B2">
        <v>0.11799999999999999</v>
      </c>
      <c r="C2">
        <v>0.11799999999999999</v>
      </c>
      <c r="D2">
        <v>0.11799999999999999</v>
      </c>
      <c r="E2">
        <v>0.11799999999999999</v>
      </c>
      <c r="F2">
        <v>0.11799999999999999</v>
      </c>
      <c r="G2">
        <v>0.11799999999999999</v>
      </c>
      <c r="H2">
        <v>0.11799999999999999</v>
      </c>
      <c r="I2">
        <v>0.11799999999999999</v>
      </c>
      <c r="J2">
        <v>0.11799999999999999</v>
      </c>
      <c r="K2">
        <v>0.11799999999999999</v>
      </c>
      <c r="L2">
        <v>0.11799999999999999</v>
      </c>
      <c r="M2">
        <v>0.11799999999999999</v>
      </c>
      <c r="N2">
        <v>0.11799999999999999</v>
      </c>
      <c r="O2">
        <v>0.11799999999999999</v>
      </c>
      <c r="P2">
        <v>0.11799999999999999</v>
      </c>
    </row>
    <row r="3" spans="1:16" x14ac:dyDescent="0.2">
      <c r="A3" s="4" t="s">
        <v>20</v>
      </c>
      <c r="B3">
        <v>0.111</v>
      </c>
      <c r="C3">
        <v>0.111</v>
      </c>
      <c r="D3">
        <v>0.111</v>
      </c>
      <c r="E3">
        <v>0.111</v>
      </c>
      <c r="F3">
        <v>0.111</v>
      </c>
      <c r="G3">
        <v>0.111</v>
      </c>
      <c r="H3">
        <v>0.111</v>
      </c>
      <c r="I3">
        <v>0.111</v>
      </c>
      <c r="J3">
        <v>0.111</v>
      </c>
      <c r="K3">
        <v>0.111</v>
      </c>
      <c r="L3">
        <v>0.111</v>
      </c>
      <c r="M3">
        <v>0.111</v>
      </c>
      <c r="N3">
        <v>0.111</v>
      </c>
      <c r="O3">
        <v>0.111</v>
      </c>
      <c r="P3">
        <v>0.111</v>
      </c>
    </row>
    <row r="4" spans="1:16" x14ac:dyDescent="0.2">
      <c r="A4" s="4" t="s">
        <v>21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0.104</v>
      </c>
      <c r="I4">
        <v>0.104</v>
      </c>
      <c r="J4">
        <v>0.104</v>
      </c>
      <c r="K4">
        <v>0.104</v>
      </c>
      <c r="L4">
        <v>0.104</v>
      </c>
      <c r="M4">
        <v>0.104</v>
      </c>
      <c r="N4">
        <v>0.104</v>
      </c>
      <c r="O4">
        <v>0.104</v>
      </c>
      <c r="P4">
        <v>0.104</v>
      </c>
    </row>
    <row r="5" spans="1:16" x14ac:dyDescent="0.2">
      <c r="A5" s="4" t="s">
        <v>22</v>
      </c>
      <c r="B5">
        <v>0.112</v>
      </c>
      <c r="C5">
        <v>0.112</v>
      </c>
      <c r="D5">
        <v>0.112</v>
      </c>
      <c r="E5">
        <v>0.112</v>
      </c>
      <c r="F5">
        <v>0.112</v>
      </c>
      <c r="G5">
        <v>0.112</v>
      </c>
      <c r="H5">
        <v>0.112</v>
      </c>
      <c r="I5">
        <v>0.112</v>
      </c>
      <c r="J5">
        <v>0.112</v>
      </c>
      <c r="K5">
        <v>0.112</v>
      </c>
      <c r="L5">
        <v>0.112</v>
      </c>
      <c r="M5">
        <v>0.112</v>
      </c>
      <c r="N5">
        <v>0.112</v>
      </c>
      <c r="O5">
        <v>0.112</v>
      </c>
      <c r="P5">
        <v>0.112</v>
      </c>
    </row>
    <row r="6" spans="1:16" x14ac:dyDescent="0.2">
      <c r="A6" s="4" t="s">
        <v>23</v>
      </c>
      <c r="B6">
        <v>0.112</v>
      </c>
      <c r="C6">
        <v>0.112</v>
      </c>
      <c r="D6">
        <v>0.112</v>
      </c>
      <c r="E6">
        <v>0.112</v>
      </c>
      <c r="F6">
        <v>0.112</v>
      </c>
      <c r="G6">
        <v>0.112</v>
      </c>
      <c r="H6">
        <v>0.112</v>
      </c>
      <c r="I6">
        <v>0.112</v>
      </c>
      <c r="J6">
        <v>0.112</v>
      </c>
      <c r="K6">
        <v>0.112</v>
      </c>
      <c r="L6">
        <v>0.112</v>
      </c>
      <c r="M6">
        <v>0.112</v>
      </c>
      <c r="N6">
        <v>0.112</v>
      </c>
      <c r="O6">
        <v>0.112</v>
      </c>
      <c r="P6">
        <v>0.112</v>
      </c>
    </row>
    <row r="7" spans="1:16" x14ac:dyDescent="0.2">
      <c r="A7" s="4" t="s">
        <v>24</v>
      </c>
      <c r="B7">
        <v>0.114</v>
      </c>
      <c r="C7">
        <v>0.114</v>
      </c>
      <c r="D7">
        <v>0.114</v>
      </c>
      <c r="E7">
        <v>0.114</v>
      </c>
      <c r="F7">
        <v>0.114</v>
      </c>
      <c r="G7">
        <v>0.114</v>
      </c>
      <c r="H7">
        <v>0.114</v>
      </c>
      <c r="I7">
        <v>0.114</v>
      </c>
      <c r="J7">
        <v>0.114</v>
      </c>
      <c r="K7">
        <v>0.114</v>
      </c>
      <c r="L7">
        <v>0.114</v>
      </c>
      <c r="M7">
        <v>0.114</v>
      </c>
      <c r="N7">
        <v>0.114</v>
      </c>
      <c r="O7">
        <v>0.114</v>
      </c>
      <c r="P7">
        <v>0.114</v>
      </c>
    </row>
    <row r="8" spans="1:16" x14ac:dyDescent="0.2">
      <c r="A8" s="4" t="s">
        <v>25</v>
      </c>
      <c r="B8">
        <v>0.105</v>
      </c>
      <c r="C8">
        <v>0.105</v>
      </c>
      <c r="D8">
        <v>0.105</v>
      </c>
      <c r="E8">
        <v>0.105</v>
      </c>
      <c r="F8">
        <v>0.105</v>
      </c>
      <c r="G8">
        <v>0.105</v>
      </c>
      <c r="H8">
        <v>0.105</v>
      </c>
      <c r="I8">
        <v>0.105</v>
      </c>
      <c r="J8">
        <v>0.105</v>
      </c>
      <c r="K8">
        <v>0.105</v>
      </c>
      <c r="L8">
        <v>0.105</v>
      </c>
      <c r="M8">
        <v>0.105</v>
      </c>
      <c r="N8">
        <v>0.105</v>
      </c>
      <c r="O8">
        <v>0.105</v>
      </c>
      <c r="P8">
        <v>0.105</v>
      </c>
    </row>
    <row r="9" spans="1:16" x14ac:dyDescent="0.2">
      <c r="A9" s="4" t="s">
        <v>26</v>
      </c>
      <c r="B9">
        <v>0.105</v>
      </c>
      <c r="C9">
        <v>0.105</v>
      </c>
      <c r="D9">
        <v>0.105</v>
      </c>
      <c r="E9">
        <v>0.105</v>
      </c>
      <c r="F9">
        <v>0.105</v>
      </c>
      <c r="G9">
        <v>0.105</v>
      </c>
      <c r="H9">
        <v>0.105</v>
      </c>
      <c r="I9">
        <v>0.105</v>
      </c>
      <c r="J9">
        <v>0.105</v>
      </c>
      <c r="K9">
        <v>0.105</v>
      </c>
      <c r="L9">
        <v>0.105</v>
      </c>
      <c r="M9">
        <v>0.105</v>
      </c>
      <c r="N9">
        <v>0.105</v>
      </c>
      <c r="O9">
        <v>0.105</v>
      </c>
      <c r="P9">
        <v>0.105</v>
      </c>
    </row>
    <row r="10" spans="1:16" x14ac:dyDescent="0.2">
      <c r="A10" s="4" t="s">
        <v>27</v>
      </c>
      <c r="B10">
        <v>0.114</v>
      </c>
      <c r="C10">
        <v>0.114</v>
      </c>
      <c r="D10">
        <v>0.114</v>
      </c>
      <c r="E10">
        <v>0.114</v>
      </c>
      <c r="F10">
        <v>0.114</v>
      </c>
      <c r="G10">
        <v>0.114</v>
      </c>
      <c r="H10">
        <v>0.114</v>
      </c>
      <c r="I10">
        <v>0.114</v>
      </c>
      <c r="J10">
        <v>0.114</v>
      </c>
      <c r="K10">
        <v>0.114</v>
      </c>
      <c r="L10">
        <v>0.114</v>
      </c>
      <c r="M10">
        <v>0.114</v>
      </c>
      <c r="N10">
        <v>0.114</v>
      </c>
      <c r="O10">
        <v>0.114</v>
      </c>
      <c r="P10">
        <v>0.114</v>
      </c>
    </row>
    <row r="11" spans="1:16" x14ac:dyDescent="0.2">
      <c r="A11" s="4" t="s">
        <v>28</v>
      </c>
      <c r="B11">
        <v>0.112</v>
      </c>
      <c r="C11">
        <v>0.112</v>
      </c>
      <c r="D11">
        <v>0.112</v>
      </c>
      <c r="E11">
        <v>0.112</v>
      </c>
      <c r="F11">
        <v>0.112</v>
      </c>
      <c r="G11">
        <v>0.112</v>
      </c>
      <c r="H11">
        <v>0.112</v>
      </c>
      <c r="I11">
        <v>0.112</v>
      </c>
      <c r="J11">
        <v>0.112</v>
      </c>
      <c r="K11">
        <v>0.112</v>
      </c>
      <c r="L11">
        <v>0.112</v>
      </c>
      <c r="M11">
        <v>0.112</v>
      </c>
      <c r="N11">
        <v>0.112</v>
      </c>
      <c r="O11">
        <v>0.112</v>
      </c>
      <c r="P11">
        <v>0.112</v>
      </c>
    </row>
    <row r="12" spans="1:16" x14ac:dyDescent="0.2">
      <c r="A12" s="4" t="s">
        <v>29</v>
      </c>
      <c r="B12">
        <v>0.107</v>
      </c>
      <c r="C12">
        <v>0.107</v>
      </c>
      <c r="D12">
        <v>0.107</v>
      </c>
      <c r="E12">
        <v>0.107</v>
      </c>
      <c r="F12">
        <v>0.107</v>
      </c>
      <c r="G12">
        <v>0.107</v>
      </c>
      <c r="H12">
        <v>0.107</v>
      </c>
      <c r="I12">
        <v>0.107</v>
      </c>
      <c r="J12">
        <v>0.107</v>
      </c>
      <c r="K12">
        <v>0.107</v>
      </c>
      <c r="L12">
        <v>0.107</v>
      </c>
      <c r="M12">
        <v>0.107</v>
      </c>
      <c r="N12">
        <v>0.107</v>
      </c>
      <c r="O12">
        <v>0.107</v>
      </c>
      <c r="P12">
        <v>0.107</v>
      </c>
    </row>
    <row r="13" spans="1:16" x14ac:dyDescent="0.2">
      <c r="A13" s="4" t="s">
        <v>30</v>
      </c>
      <c r="B13">
        <v>0.107</v>
      </c>
      <c r="C13">
        <v>0.107</v>
      </c>
      <c r="D13">
        <v>0.107</v>
      </c>
      <c r="E13">
        <v>0.107</v>
      </c>
      <c r="F13">
        <v>0.107</v>
      </c>
      <c r="G13">
        <v>0.107</v>
      </c>
      <c r="H13">
        <v>0.107</v>
      </c>
      <c r="I13">
        <v>0.107</v>
      </c>
      <c r="J13">
        <v>0.107</v>
      </c>
      <c r="K13">
        <v>0.107</v>
      </c>
      <c r="L13">
        <v>0.107</v>
      </c>
      <c r="M13">
        <v>0.107</v>
      </c>
      <c r="N13">
        <v>0.107</v>
      </c>
      <c r="O13">
        <v>0.107</v>
      </c>
      <c r="P13">
        <v>0.107</v>
      </c>
    </row>
    <row r="14" spans="1:16" x14ac:dyDescent="0.2">
      <c r="A14" s="4" t="s">
        <v>31</v>
      </c>
      <c r="B14">
        <v>0.111</v>
      </c>
      <c r="C14">
        <v>0.111</v>
      </c>
      <c r="D14">
        <v>0.111</v>
      </c>
      <c r="E14">
        <v>0.111</v>
      </c>
      <c r="F14">
        <v>0.111</v>
      </c>
      <c r="G14">
        <v>0.111</v>
      </c>
      <c r="H14">
        <v>0.111</v>
      </c>
      <c r="I14">
        <v>0.111</v>
      </c>
      <c r="J14">
        <v>0.111</v>
      </c>
      <c r="K14">
        <v>0.111</v>
      </c>
      <c r="L14">
        <v>0.111</v>
      </c>
      <c r="M14">
        <v>0.111</v>
      </c>
      <c r="N14">
        <v>0.111</v>
      </c>
      <c r="O14">
        <v>0.111</v>
      </c>
      <c r="P14">
        <v>0.111</v>
      </c>
    </row>
    <row r="15" spans="1:16" x14ac:dyDescent="0.2">
      <c r="A15" s="4" t="s">
        <v>32</v>
      </c>
      <c r="B15">
        <v>0.10299999999999999</v>
      </c>
      <c r="C15">
        <v>0.10299999999999999</v>
      </c>
      <c r="D15">
        <v>0.10299999999999999</v>
      </c>
      <c r="E15">
        <v>0.10299999999999999</v>
      </c>
      <c r="F15">
        <v>0.10299999999999999</v>
      </c>
      <c r="G15">
        <v>0.10299999999999999</v>
      </c>
      <c r="H15">
        <v>0.10299999999999999</v>
      </c>
      <c r="I15">
        <v>0.10299999999999999</v>
      </c>
      <c r="J15">
        <v>0.10299999999999999</v>
      </c>
      <c r="K15">
        <v>0.10299999999999999</v>
      </c>
      <c r="L15">
        <v>0.10299999999999999</v>
      </c>
      <c r="M15">
        <v>0.10299999999999999</v>
      </c>
      <c r="N15">
        <v>0.10299999999999999</v>
      </c>
      <c r="O15">
        <v>0.10299999999999999</v>
      </c>
      <c r="P15">
        <v>0.10299999999999999</v>
      </c>
    </row>
    <row r="16" spans="1:16" x14ac:dyDescent="0.2">
      <c r="A16" s="4" t="s">
        <v>33</v>
      </c>
      <c r="B16">
        <v>0.106</v>
      </c>
      <c r="C16">
        <v>0.106</v>
      </c>
      <c r="D16">
        <v>0.106</v>
      </c>
      <c r="E16">
        <v>0.106</v>
      </c>
      <c r="F16">
        <v>0.106</v>
      </c>
      <c r="G16">
        <v>0.106</v>
      </c>
      <c r="H16">
        <v>0.106</v>
      </c>
      <c r="I16">
        <v>0.106</v>
      </c>
      <c r="J16">
        <v>0.106</v>
      </c>
      <c r="K16">
        <v>0.106</v>
      </c>
      <c r="L16">
        <v>0.106</v>
      </c>
      <c r="M16">
        <v>0.106</v>
      </c>
      <c r="N16">
        <v>0.106</v>
      </c>
      <c r="O16">
        <v>0.106</v>
      </c>
      <c r="P16">
        <v>0.106</v>
      </c>
    </row>
    <row r="17" spans="1:16" x14ac:dyDescent="0.2">
      <c r="A17" s="4" t="s">
        <v>34</v>
      </c>
      <c r="B17">
        <v>0.112</v>
      </c>
      <c r="C17">
        <v>0.112</v>
      </c>
      <c r="D17">
        <v>0.112</v>
      </c>
      <c r="E17">
        <v>0.112</v>
      </c>
      <c r="F17">
        <v>0.112</v>
      </c>
      <c r="G17">
        <v>0.112</v>
      </c>
      <c r="H17">
        <v>0.112</v>
      </c>
      <c r="I17">
        <v>0.112</v>
      </c>
      <c r="J17">
        <v>0.112</v>
      </c>
      <c r="K17">
        <v>0.112</v>
      </c>
      <c r="L17">
        <v>0.112</v>
      </c>
      <c r="M17">
        <v>0.112</v>
      </c>
      <c r="N17">
        <v>0.112</v>
      </c>
      <c r="O17">
        <v>0.112</v>
      </c>
      <c r="P17">
        <v>0.112</v>
      </c>
    </row>
    <row r="18" spans="1:16" x14ac:dyDescent="0.2">
      <c r="A18" s="4" t="s">
        <v>35</v>
      </c>
      <c r="B18">
        <v>0.1</v>
      </c>
      <c r="C18">
        <v>0.1</v>
      </c>
      <c r="D18">
        <v>0.1</v>
      </c>
      <c r="E18">
        <v>0.1</v>
      </c>
      <c r="F18">
        <v>0.1</v>
      </c>
      <c r="G18">
        <v>0.1</v>
      </c>
      <c r="H18">
        <v>0.1</v>
      </c>
      <c r="I18">
        <v>0.1</v>
      </c>
      <c r="J18">
        <v>0.1</v>
      </c>
      <c r="K18">
        <v>0.1</v>
      </c>
      <c r="L18">
        <v>0.1</v>
      </c>
      <c r="M18">
        <v>0.1</v>
      </c>
      <c r="N18">
        <v>0.1</v>
      </c>
      <c r="O18">
        <v>0.1</v>
      </c>
      <c r="P18">
        <v>0.1</v>
      </c>
    </row>
    <row r="19" spans="1:16" x14ac:dyDescent="0.2">
      <c r="A19" s="4" t="s">
        <v>36</v>
      </c>
      <c r="B19">
        <v>0.106</v>
      </c>
      <c r="C19">
        <v>0.106</v>
      </c>
      <c r="D19">
        <v>0.106</v>
      </c>
      <c r="E19">
        <v>0.106</v>
      </c>
      <c r="F19">
        <v>0.106</v>
      </c>
      <c r="G19">
        <v>0.106</v>
      </c>
      <c r="H19">
        <v>0.106</v>
      </c>
      <c r="I19">
        <v>0.106</v>
      </c>
      <c r="J19">
        <v>0.106</v>
      </c>
      <c r="K19">
        <v>0.106</v>
      </c>
      <c r="L19">
        <v>0.106</v>
      </c>
      <c r="M19">
        <v>0.106</v>
      </c>
      <c r="N19">
        <v>0.106</v>
      </c>
      <c r="O19">
        <v>0.106</v>
      </c>
      <c r="P19">
        <v>0.106</v>
      </c>
    </row>
    <row r="20" spans="1:16" x14ac:dyDescent="0.2">
      <c r="A20" s="4" t="s">
        <v>37</v>
      </c>
      <c r="B20">
        <v>0.104</v>
      </c>
      <c r="C20">
        <v>0.104</v>
      </c>
      <c r="D20">
        <v>0.104</v>
      </c>
      <c r="E20">
        <v>0.104</v>
      </c>
      <c r="F20">
        <v>0.104</v>
      </c>
      <c r="G20">
        <v>0.104</v>
      </c>
      <c r="H20">
        <v>0.104</v>
      </c>
      <c r="I20">
        <v>0.104</v>
      </c>
      <c r="J20">
        <v>0.104</v>
      </c>
      <c r="K20">
        <v>0.104</v>
      </c>
      <c r="L20">
        <v>0.104</v>
      </c>
      <c r="M20">
        <v>0.104</v>
      </c>
      <c r="N20">
        <v>0.104</v>
      </c>
      <c r="O20">
        <v>0.104</v>
      </c>
      <c r="P20">
        <v>0.104</v>
      </c>
    </row>
    <row r="21" spans="1:16" x14ac:dyDescent="0.2">
      <c r="A21" s="4" t="s">
        <v>38</v>
      </c>
      <c r="B21">
        <v>0.109</v>
      </c>
      <c r="C21">
        <v>0.109</v>
      </c>
      <c r="D21">
        <v>0.109</v>
      </c>
      <c r="E21">
        <v>0.109</v>
      </c>
      <c r="F21">
        <v>0.109</v>
      </c>
      <c r="G21">
        <v>0.109</v>
      </c>
      <c r="H21">
        <v>0.109</v>
      </c>
      <c r="I21">
        <v>0.109</v>
      </c>
      <c r="J21">
        <v>0.109</v>
      </c>
      <c r="K21">
        <v>0.109</v>
      </c>
      <c r="L21">
        <v>0.109</v>
      </c>
      <c r="M21">
        <v>0.109</v>
      </c>
      <c r="N21">
        <v>0.109</v>
      </c>
      <c r="O21">
        <v>0.109</v>
      </c>
      <c r="P21">
        <v>0.109</v>
      </c>
    </row>
    <row r="22" spans="1:16" x14ac:dyDescent="0.2">
      <c r="A22" s="4" t="s">
        <v>63</v>
      </c>
      <c r="B22">
        <v>0.11799999999999999</v>
      </c>
      <c r="C22">
        <v>0.11799999999999999</v>
      </c>
      <c r="D22">
        <v>0.11799999999999999</v>
      </c>
      <c r="E22">
        <v>0.11799999999999999</v>
      </c>
      <c r="F22">
        <v>0.11799999999999999</v>
      </c>
      <c r="G22">
        <v>0.11799999999999999</v>
      </c>
      <c r="H22">
        <v>0.11799999999999999</v>
      </c>
      <c r="I22">
        <v>0.11799999999999999</v>
      </c>
      <c r="J22">
        <v>0.11799999999999999</v>
      </c>
      <c r="K22">
        <v>0.11799999999999999</v>
      </c>
      <c r="L22">
        <v>0.11799999999999999</v>
      </c>
      <c r="M22">
        <v>0.11799999999999999</v>
      </c>
      <c r="N22">
        <v>0.11799999999999999</v>
      </c>
      <c r="O22">
        <v>0.11799999999999999</v>
      </c>
      <c r="P22">
        <v>0.11799999999999999</v>
      </c>
    </row>
    <row r="23" spans="1:16" x14ac:dyDescent="0.2">
      <c r="A23" s="8" t="s">
        <v>64</v>
      </c>
      <c r="B23">
        <v>0.10100000000000001</v>
      </c>
      <c r="C23">
        <v>0.10100000000000001</v>
      </c>
      <c r="D23">
        <v>0.10100000000000001</v>
      </c>
      <c r="E23">
        <v>0.10100000000000001</v>
      </c>
      <c r="F23">
        <v>0.10100000000000001</v>
      </c>
      <c r="G23">
        <v>0.10100000000000001</v>
      </c>
      <c r="H23">
        <v>0.10100000000000001</v>
      </c>
      <c r="I23">
        <v>0.10100000000000001</v>
      </c>
      <c r="J23">
        <v>0.10100000000000001</v>
      </c>
      <c r="K23">
        <v>0.10100000000000001</v>
      </c>
      <c r="L23">
        <v>0.10100000000000001</v>
      </c>
      <c r="M23">
        <v>0.10100000000000001</v>
      </c>
      <c r="N23">
        <v>0.10100000000000001</v>
      </c>
      <c r="O23">
        <v>0.10100000000000001</v>
      </c>
      <c r="P23">
        <v>0.10100000000000001</v>
      </c>
    </row>
    <row r="24" spans="1:16" x14ac:dyDescent="0.2">
      <c r="A24" s="4" t="s">
        <v>65</v>
      </c>
      <c r="B24">
        <v>0.11700000000000001</v>
      </c>
      <c r="C24">
        <v>0.11700000000000001</v>
      </c>
      <c r="D24">
        <v>0.11700000000000001</v>
      </c>
      <c r="E24">
        <v>0.11700000000000001</v>
      </c>
      <c r="F24">
        <v>0.11700000000000001</v>
      </c>
      <c r="G24">
        <v>0.11700000000000001</v>
      </c>
      <c r="H24">
        <v>0.11700000000000001</v>
      </c>
      <c r="I24">
        <v>0.11700000000000001</v>
      </c>
      <c r="J24">
        <v>0.11700000000000001</v>
      </c>
      <c r="K24">
        <v>0.11700000000000001</v>
      </c>
      <c r="L24">
        <v>0.11700000000000001</v>
      </c>
      <c r="M24">
        <v>0.11700000000000001</v>
      </c>
      <c r="N24">
        <v>0.11700000000000001</v>
      </c>
      <c r="O24">
        <v>0.11700000000000001</v>
      </c>
      <c r="P24">
        <v>0.11700000000000001</v>
      </c>
    </row>
    <row r="25" spans="1:16" x14ac:dyDescent="0.2">
      <c r="A25" s="4" t="s">
        <v>66</v>
      </c>
      <c r="B25">
        <v>0.105</v>
      </c>
      <c r="C25">
        <v>0.105</v>
      </c>
      <c r="D25">
        <v>0.105</v>
      </c>
      <c r="E25">
        <v>0.105</v>
      </c>
      <c r="F25">
        <v>0.105</v>
      </c>
      <c r="G25">
        <v>0.105</v>
      </c>
      <c r="H25">
        <v>0.105</v>
      </c>
      <c r="I25">
        <v>0.105</v>
      </c>
      <c r="J25">
        <v>0.105</v>
      </c>
      <c r="K25">
        <v>0.105</v>
      </c>
      <c r="L25">
        <v>0.105</v>
      </c>
      <c r="M25">
        <v>0.105</v>
      </c>
      <c r="N25">
        <v>0.105</v>
      </c>
      <c r="O25">
        <v>0.105</v>
      </c>
      <c r="P25">
        <v>0.105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07F1-6937-074D-80D5-E503C5E8CD8E}">
  <dimension ref="A1:P25"/>
  <sheetViews>
    <sheetView workbookViewId="0">
      <selection activeCell="L34" sqref="L34"/>
    </sheetView>
  </sheetViews>
  <sheetFormatPr baseColWidth="10" defaultRowHeight="15" x14ac:dyDescent="0.2"/>
  <cols>
    <col min="1" max="1" width="16.83203125" customWidth="1"/>
    <col min="251" max="251" width="16.83203125" customWidth="1"/>
    <col min="507" max="507" width="16.83203125" customWidth="1"/>
    <col min="763" max="763" width="16.83203125" customWidth="1"/>
    <col min="1019" max="1019" width="16.83203125" customWidth="1"/>
    <col min="1275" max="1275" width="16.83203125" customWidth="1"/>
    <col min="1531" max="1531" width="16.83203125" customWidth="1"/>
    <col min="1787" max="1787" width="16.83203125" customWidth="1"/>
    <col min="2043" max="2043" width="16.83203125" customWidth="1"/>
    <col min="2299" max="2299" width="16.83203125" customWidth="1"/>
    <col min="2555" max="2555" width="16.83203125" customWidth="1"/>
    <col min="2811" max="2811" width="16.83203125" customWidth="1"/>
    <col min="3067" max="3067" width="16.83203125" customWidth="1"/>
    <col min="3323" max="3323" width="16.83203125" customWidth="1"/>
    <col min="3579" max="3579" width="16.83203125" customWidth="1"/>
    <col min="3835" max="3835" width="16.83203125" customWidth="1"/>
    <col min="4091" max="4091" width="16.83203125" customWidth="1"/>
    <col min="4347" max="4347" width="16.83203125" customWidth="1"/>
    <col min="4603" max="4603" width="16.83203125" customWidth="1"/>
    <col min="4859" max="4859" width="16.83203125" customWidth="1"/>
    <col min="5115" max="5115" width="16.83203125" customWidth="1"/>
    <col min="5371" max="5371" width="16.83203125" customWidth="1"/>
    <col min="5627" max="5627" width="16.83203125" customWidth="1"/>
    <col min="5883" max="5883" width="16.83203125" customWidth="1"/>
    <col min="6139" max="6139" width="16.83203125" customWidth="1"/>
    <col min="6395" max="6395" width="16.83203125" customWidth="1"/>
    <col min="6651" max="6651" width="16.83203125" customWidth="1"/>
    <col min="6907" max="6907" width="16.83203125" customWidth="1"/>
    <col min="7163" max="7163" width="16.83203125" customWidth="1"/>
    <col min="7419" max="7419" width="16.83203125" customWidth="1"/>
    <col min="7675" max="7675" width="16.83203125" customWidth="1"/>
    <col min="7931" max="7931" width="16.83203125" customWidth="1"/>
    <col min="8187" max="8187" width="16.83203125" customWidth="1"/>
    <col min="8443" max="8443" width="16.83203125" customWidth="1"/>
    <col min="8699" max="8699" width="16.83203125" customWidth="1"/>
    <col min="8955" max="8955" width="16.83203125" customWidth="1"/>
    <col min="9211" max="9211" width="16.83203125" customWidth="1"/>
    <col min="9467" max="9467" width="16.83203125" customWidth="1"/>
    <col min="9723" max="9723" width="16.83203125" customWidth="1"/>
    <col min="9979" max="9979" width="16.83203125" customWidth="1"/>
    <col min="10235" max="10235" width="16.83203125" customWidth="1"/>
    <col min="10491" max="10491" width="16.83203125" customWidth="1"/>
    <col min="10747" max="10747" width="16.83203125" customWidth="1"/>
    <col min="11003" max="11003" width="16.83203125" customWidth="1"/>
    <col min="11259" max="11259" width="16.83203125" customWidth="1"/>
    <col min="11515" max="11515" width="16.83203125" customWidth="1"/>
    <col min="11771" max="11771" width="16.83203125" customWidth="1"/>
    <col min="12027" max="12027" width="16.83203125" customWidth="1"/>
    <col min="12283" max="12283" width="16.83203125" customWidth="1"/>
    <col min="12539" max="12539" width="16.83203125" customWidth="1"/>
    <col min="12795" max="12795" width="16.83203125" customWidth="1"/>
    <col min="13051" max="13051" width="16.83203125" customWidth="1"/>
    <col min="13307" max="13307" width="16.83203125" customWidth="1"/>
    <col min="13563" max="13563" width="16.83203125" customWidth="1"/>
    <col min="13819" max="13819" width="16.83203125" customWidth="1"/>
    <col min="14075" max="14075" width="16.83203125" customWidth="1"/>
    <col min="14331" max="14331" width="16.83203125" customWidth="1"/>
    <col min="14587" max="14587" width="16.83203125" customWidth="1"/>
    <col min="14843" max="14843" width="16.83203125" customWidth="1"/>
    <col min="15099" max="15099" width="16.83203125" customWidth="1"/>
    <col min="15355" max="15355" width="16.83203125" customWidth="1"/>
    <col min="15611" max="15611" width="16.83203125" customWidth="1"/>
    <col min="15867" max="15867" width="16.83203125" customWidth="1"/>
    <col min="16123" max="16123" width="16.83203125" customWidth="1"/>
  </cols>
  <sheetData>
    <row r="1" spans="1:16" x14ac:dyDescent="0.2">
      <c r="A1" s="4" t="s">
        <v>0</v>
      </c>
      <c r="B1" s="4" t="s">
        <v>40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46</v>
      </c>
      <c r="I1" s="4" t="s">
        <v>47</v>
      </c>
      <c r="J1" s="4" t="s">
        <v>48</v>
      </c>
      <c r="K1" s="4" t="s">
        <v>49</v>
      </c>
      <c r="L1" s="4" t="s">
        <v>50</v>
      </c>
      <c r="M1" s="4" t="s">
        <v>51</v>
      </c>
      <c r="N1" s="4" t="s">
        <v>52</v>
      </c>
      <c r="O1" s="4" t="s">
        <v>53</v>
      </c>
      <c r="P1" s="4" t="s">
        <v>54</v>
      </c>
    </row>
    <row r="2" spans="1:16" x14ac:dyDescent="0.2">
      <c r="A2" s="4" t="s">
        <v>19</v>
      </c>
      <c r="B2">
        <f>'Content in 50ml'!B2/'Sample weight in g'!B2</f>
        <v>35128.07415254238</v>
      </c>
      <c r="C2">
        <f>'Content in 50ml'!C2/'Sample weight in g'!C2</f>
        <v>2020.3389830508477</v>
      </c>
      <c r="D2">
        <f>'Content in 50ml'!D2/'Sample weight in g'!D2</f>
        <v>9209.2091101694932</v>
      </c>
      <c r="E2">
        <f>'Content in 50ml'!E2/'Sample weight in g'!E2</f>
        <v>206.85593220338987</v>
      </c>
      <c r="F2">
        <f>'Content in 50ml'!F2/'Sample weight in g'!F2</f>
        <v>328.72881355932202</v>
      </c>
      <c r="G2">
        <f>'Content in 50ml'!G2/'Sample weight in g'!G2</f>
        <v>375.42076271186443</v>
      </c>
      <c r="H2">
        <f>'Content in 50ml'!H2/'Sample weight in g'!H2</f>
        <v>324.00423728813564</v>
      </c>
      <c r="I2">
        <f>'Content in 50ml'!I2/'Sample weight in g'!I2</f>
        <v>-4.3432203389830518E-2</v>
      </c>
      <c r="J2">
        <f>'Content in 50ml'!J2/'Sample weight in g'!J2</f>
        <v>230.46610169491527</v>
      </c>
      <c r="K2">
        <f>'Content in 50ml'!K2/'Sample weight in g'!K2</f>
        <v>2.672881355932204</v>
      </c>
      <c r="L2">
        <f>'Content in 50ml'!L2/'Sample weight in g'!L2</f>
        <v>5.0983050847457632</v>
      </c>
      <c r="M2">
        <f>'Content in 50ml'!M2/'Sample weight in g'!M2</f>
        <v>3.3114406779661016</v>
      </c>
      <c r="N2">
        <f>'Content in 50ml'!N2/'Sample weight in g'!N2</f>
        <v>2.7555084745762719</v>
      </c>
      <c r="O2">
        <f>'Content in 50ml'!O2/'Sample weight in g'!O2</f>
        <v>1.9012711864406782</v>
      </c>
      <c r="P2">
        <f>'Content in 50ml'!P2/'Sample weight in g'!P2</f>
        <v>5.2055084745762725</v>
      </c>
    </row>
    <row r="3" spans="1:16" x14ac:dyDescent="0.2">
      <c r="A3" s="4" t="s">
        <v>20</v>
      </c>
      <c r="B3">
        <f>'Content in 50ml'!B3/'Sample weight in g'!B3</f>
        <v>19127.14189189189</v>
      </c>
      <c r="C3">
        <f>'Content in 50ml'!C3/'Sample weight in g'!C3</f>
        <v>6552.2522522522531</v>
      </c>
      <c r="D3">
        <f>'Content in 50ml'!D3/'Sample weight in g'!D3</f>
        <v>7713.39346846847</v>
      </c>
      <c r="E3">
        <f>'Content in 50ml'!E3/'Sample weight in g'!E3</f>
        <v>186.34234234234236</v>
      </c>
      <c r="F3">
        <f>'Content in 50ml'!F3/'Sample weight in g'!F3</f>
        <v>245.40540540540539</v>
      </c>
      <c r="G3">
        <f>'Content in 50ml'!G3/'Sample weight in g'!G3</f>
        <v>230.22207207207208</v>
      </c>
      <c r="H3">
        <f>'Content in 50ml'!H3/'Sample weight in g'!H3</f>
        <v>246.2837837837838</v>
      </c>
      <c r="I3">
        <f>'Content in 50ml'!I3/'Sample weight in g'!I3</f>
        <v>-3.063063063063064E-2</v>
      </c>
      <c r="J3">
        <f>'Content in 50ml'!J3/'Sample weight in g'!J3</f>
        <v>13.153153153153154</v>
      </c>
      <c r="K3">
        <f>'Content in 50ml'!K3/'Sample weight in g'!K3</f>
        <v>2.7797297297297301</v>
      </c>
      <c r="L3">
        <f>'Content in 50ml'!L3/'Sample weight in g'!L3</f>
        <v>5.834234234234235</v>
      </c>
      <c r="M3">
        <f>'Content in 50ml'!M3/'Sample weight in g'!M3</f>
        <v>2.9675675675675675</v>
      </c>
      <c r="N3">
        <f>'Content in 50ml'!N3/'Sample weight in g'!N3</f>
        <v>2.5594594594594593</v>
      </c>
      <c r="O3">
        <f>'Content in 50ml'!O3/'Sample weight in g'!O3</f>
        <v>1.7702702702702704</v>
      </c>
      <c r="P3">
        <f>'Content in 50ml'!P3/'Sample weight in g'!P3</f>
        <v>7.1148648648648649</v>
      </c>
    </row>
    <row r="4" spans="1:16" x14ac:dyDescent="0.2">
      <c r="A4" s="4" t="s">
        <v>21</v>
      </c>
      <c r="B4">
        <f>'Content in 50ml'!B4/'Sample weight in g'!B4</f>
        <v>49948.199519230773</v>
      </c>
      <c r="C4">
        <f>'Content in 50ml'!C4/'Sample weight in g'!C4</f>
        <v>2399.5192307692309</v>
      </c>
      <c r="D4">
        <f>'Content in 50ml'!D4/'Sample weight in g'!D4</f>
        <v>5073.9103365384617</v>
      </c>
      <c r="E4">
        <f>'Content in 50ml'!E4/'Sample weight in g'!E4</f>
        <v>641.19230769230785</v>
      </c>
      <c r="F4">
        <f>'Content in 50ml'!F4/'Sample weight in g'!F4</f>
        <v>993.65384615384642</v>
      </c>
      <c r="G4">
        <f>'Content in 50ml'!G4/'Sample weight in g'!G4</f>
        <v>576.72740384615395</v>
      </c>
      <c r="H4">
        <f>'Content in 50ml'!H4/'Sample weight in g'!H4</f>
        <v>426.80288461538464</v>
      </c>
      <c r="I4">
        <f>'Content in 50ml'!I4/'Sample weight in g'!I4</f>
        <v>5.7692307692307617E-3</v>
      </c>
      <c r="J4">
        <f>'Content in 50ml'!J4/'Sample weight in g'!J4</f>
        <v>127.45192307692311</v>
      </c>
      <c r="K4">
        <f>'Content in 50ml'!K4/'Sample weight in g'!K4</f>
        <v>9.236538461538462</v>
      </c>
      <c r="L4">
        <f>'Content in 50ml'!L4/'Sample weight in g'!L4</f>
        <v>6.5634615384615387</v>
      </c>
      <c r="M4">
        <f>'Content in 50ml'!M4/'Sample weight in g'!M4</f>
        <v>10.221634615384616</v>
      </c>
      <c r="N4">
        <f>'Content in 50ml'!N4/'Sample weight in g'!N4</f>
        <v>8.8740384615384613</v>
      </c>
      <c r="O4">
        <f>'Content in 50ml'!O4/'Sample weight in g'!O4</f>
        <v>6.1384615384615397</v>
      </c>
      <c r="P4">
        <f>'Content in 50ml'!P4/'Sample weight in g'!P4</f>
        <v>14.276442307692308</v>
      </c>
    </row>
    <row r="5" spans="1:16" x14ac:dyDescent="0.2">
      <c r="A5" s="4" t="s">
        <v>22</v>
      </c>
      <c r="B5">
        <f>'Content in 50ml'!B5/'Sample weight in g'!B5</f>
        <v>31813.506696428572</v>
      </c>
      <c r="C5">
        <f>'Content in 50ml'!C5/'Sample weight in g'!C5</f>
        <v>5453.5714285714294</v>
      </c>
      <c r="D5">
        <f>'Content in 50ml'!D5/'Sample weight in g'!D5</f>
        <v>11608.809598214288</v>
      </c>
      <c r="E5">
        <f>'Content in 50ml'!E5/'Sample weight in g'!E5</f>
        <v>161.15178571428575</v>
      </c>
      <c r="F5">
        <f>'Content in 50ml'!F5/'Sample weight in g'!F5</f>
        <v>1289.6428571428573</v>
      </c>
      <c r="G5">
        <f>'Content in 50ml'!G5/'Sample weight in g'!G5</f>
        <v>356.02366071428571</v>
      </c>
      <c r="H5">
        <f>'Content in 50ml'!H5/'Sample weight in g'!H5</f>
        <v>300.51339285714283</v>
      </c>
      <c r="I5">
        <f>'Content in 50ml'!I5/'Sample weight in g'!I5</f>
        <v>-3.5714285714285748E-3</v>
      </c>
      <c r="J5">
        <f>'Content in 50ml'!J5/'Sample weight in g'!J5</f>
        <v>206.38392857142858</v>
      </c>
      <c r="K5">
        <f>'Content in 50ml'!K5/'Sample weight in g'!K5</f>
        <v>2.4848214285714287</v>
      </c>
      <c r="L5">
        <f>'Content in 50ml'!L5/'Sample weight in g'!L5</f>
        <v>4.0580357142857144</v>
      </c>
      <c r="M5">
        <f>'Content in 50ml'!M5/'Sample weight in g'!M5</f>
        <v>2.9000000000000004</v>
      </c>
      <c r="N5">
        <f>'Content in 50ml'!N5/'Sample weight in g'!N5</f>
        <v>2.6589285714285715</v>
      </c>
      <c r="O5">
        <f>'Content in 50ml'!O5/'Sample weight in g'!O5</f>
        <v>1.7669642857142858</v>
      </c>
      <c r="P5">
        <f>'Content in 50ml'!P5/'Sample weight in g'!P5</f>
        <v>5.4665178571428568</v>
      </c>
    </row>
    <row r="6" spans="1:16" x14ac:dyDescent="0.2">
      <c r="A6" s="4" t="s">
        <v>23</v>
      </c>
      <c r="B6">
        <f>'Content in 50ml'!B6/'Sample weight in g'!B6</f>
        <v>36251.006696428572</v>
      </c>
      <c r="C6">
        <f>'Content in 50ml'!C6/'Sample weight in g'!C6</f>
        <v>2015.625</v>
      </c>
      <c r="D6">
        <f>'Content in 50ml'!D6/'Sample weight in g'!D6</f>
        <v>4762.1578124999996</v>
      </c>
      <c r="E6">
        <f>'Content in 50ml'!E6/'Sample weight in g'!E6</f>
        <v>314.14285714285711</v>
      </c>
      <c r="F6">
        <f>'Content in 50ml'!F6/'Sample weight in g'!F6</f>
        <v>1332.5</v>
      </c>
      <c r="G6">
        <f>'Content in 50ml'!G6/'Sample weight in g'!G6</f>
        <v>184.37187500000002</v>
      </c>
      <c r="H6">
        <f>'Content in 50ml'!H6/'Sample weight in g'!H6</f>
        <v>187.92410714285714</v>
      </c>
      <c r="I6">
        <f>'Content in 50ml'!I6/'Sample weight in g'!I6</f>
        <v>-1.2053571428571433E-2</v>
      </c>
      <c r="J6">
        <f>'Content in 50ml'!J6/'Sample weight in g'!J6</f>
        <v>226.33928571428572</v>
      </c>
      <c r="K6">
        <f>'Content in 50ml'!K6/'Sample weight in g'!K6</f>
        <v>5.340178571428571</v>
      </c>
      <c r="L6">
        <f>'Content in 50ml'!L6/'Sample weight in g'!L6</f>
        <v>5.5991071428571431</v>
      </c>
      <c r="M6">
        <f>'Content in 50ml'!M6/'Sample weight in g'!M6</f>
        <v>7.0763392857142859</v>
      </c>
      <c r="N6">
        <f>'Content in 50ml'!N6/'Sample weight in g'!N6</f>
        <v>6.2535714285714299</v>
      </c>
      <c r="O6">
        <f>'Content in 50ml'!O6/'Sample weight in g'!O6</f>
        <v>3.9348214285714289</v>
      </c>
      <c r="P6">
        <f>'Content in 50ml'!P6/'Sample weight in g'!P6</f>
        <v>8.3236607142857135</v>
      </c>
    </row>
    <row r="7" spans="1:16" x14ac:dyDescent="0.2">
      <c r="A7" s="4" t="s">
        <v>24</v>
      </c>
      <c r="B7">
        <f>'Content in 50ml'!B7/'Sample weight in g'!B7</f>
        <v>23935.199561403511</v>
      </c>
      <c r="C7">
        <f>'Content in 50ml'!C7/'Sample weight in g'!C7</f>
        <v>20919.298245614034</v>
      </c>
      <c r="D7">
        <f>'Content in 50ml'!D7/'Sample weight in g'!D7</f>
        <v>12975.321710526314</v>
      </c>
      <c r="E7">
        <f>'Content in 50ml'!E7/'Sample weight in g'!E7</f>
        <v>296.96491228070175</v>
      </c>
      <c r="F7">
        <f>'Content in 50ml'!F7/'Sample weight in g'!F7</f>
        <v>1246.4035087719299</v>
      </c>
      <c r="G7">
        <f>'Content in 50ml'!G7/'Sample weight in g'!G7</f>
        <v>348.68114035087723</v>
      </c>
      <c r="H7">
        <f>'Content in 50ml'!H7/'Sample weight in g'!H7</f>
        <v>358.66228070175441</v>
      </c>
      <c r="I7">
        <f>'Content in 50ml'!I7/'Sample weight in g'!I7</f>
        <v>6.7543859649122795E-2</v>
      </c>
      <c r="J7">
        <f>'Content in 50ml'!J7/'Sample weight in g'!J7</f>
        <v>50.78947368421052</v>
      </c>
      <c r="K7">
        <f>'Content in 50ml'!K7/'Sample weight in g'!K7</f>
        <v>7.7508771929824549</v>
      </c>
      <c r="L7">
        <f>'Content in 50ml'!L7/'Sample weight in g'!L7</f>
        <v>4.3793859649122799</v>
      </c>
      <c r="M7">
        <f>'Content in 50ml'!M7/'Sample weight in g'!M7</f>
        <v>6.7416666666666671</v>
      </c>
      <c r="N7">
        <f>'Content in 50ml'!N7/'Sample weight in g'!N7</f>
        <v>8.2666666666666657</v>
      </c>
      <c r="O7">
        <f>'Content in 50ml'!O7/'Sample weight in g'!O7</f>
        <v>4.6570175438596495</v>
      </c>
      <c r="P7">
        <f>'Content in 50ml'!P7/'Sample weight in g'!P7</f>
        <v>6.4407894736842097</v>
      </c>
    </row>
    <row r="8" spans="1:16" x14ac:dyDescent="0.2">
      <c r="A8" s="4" t="s">
        <v>25</v>
      </c>
      <c r="B8">
        <f>'Content in 50ml'!B8/'Sample weight in g'!B8</f>
        <v>40791.550000000003</v>
      </c>
      <c r="C8">
        <f>'Content in 50ml'!C8/'Sample weight in g'!C8</f>
        <v>2406.666666666667</v>
      </c>
      <c r="D8">
        <f>'Content in 50ml'!D8/'Sample weight in g'!D8</f>
        <v>4477.7302380952387</v>
      </c>
      <c r="E8">
        <f>'Content in 50ml'!E8/'Sample weight in g'!E8</f>
        <v>357.75238095238097</v>
      </c>
      <c r="F8">
        <f>'Content in 50ml'!F8/'Sample weight in g'!F8</f>
        <v>942.76190476190493</v>
      </c>
      <c r="G8">
        <f>'Content in 50ml'!G8/'Sample weight in g'!G8</f>
        <v>300.42523809523806</v>
      </c>
      <c r="H8">
        <f>'Content in 50ml'!H8/'Sample weight in g'!H8</f>
        <v>302.21428571428572</v>
      </c>
      <c r="I8">
        <f>'Content in 50ml'!I8/'Sample weight in g'!I8</f>
        <v>-7.6190476190476199E-3</v>
      </c>
      <c r="J8">
        <f>'Content in 50ml'!J8/'Sample weight in g'!J8</f>
        <v>135.09523809523813</v>
      </c>
      <c r="K8">
        <f>'Content in 50ml'!K8/'Sample weight in g'!K8</f>
        <v>6.1676190476190484</v>
      </c>
      <c r="L8">
        <f>'Content in 50ml'!L8/'Sample weight in g'!L8</f>
        <v>4.3119047619047617</v>
      </c>
      <c r="M8">
        <f>'Content in 50ml'!M8/'Sample weight in g'!M8</f>
        <v>7.3766666666666678</v>
      </c>
      <c r="N8">
        <f>'Content in 50ml'!N8/'Sample weight in g'!N8</f>
        <v>6.5371428571428574</v>
      </c>
      <c r="O8">
        <f>'Content in 50ml'!O8/'Sample weight in g'!O8</f>
        <v>4.2419047619047632</v>
      </c>
      <c r="P8">
        <f>'Content in 50ml'!P8/'Sample weight in g'!P8</f>
        <v>7.3071428571428569</v>
      </c>
    </row>
    <row r="9" spans="1:16" x14ac:dyDescent="0.2">
      <c r="A9" s="4" t="s">
        <v>26</v>
      </c>
      <c r="B9">
        <f>'Content in 50ml'!B9/'Sample weight in g'!B9</f>
        <v>38115.359523809529</v>
      </c>
      <c r="C9">
        <f>'Content in 50ml'!C9/'Sample weight in g'!C9</f>
        <v>2558.5714285714289</v>
      </c>
      <c r="D9">
        <f>'Content in 50ml'!D9/'Sample weight in g'!D9</f>
        <v>8939.8730952380974</v>
      </c>
      <c r="E9">
        <f>'Content in 50ml'!E9/'Sample weight in g'!E9</f>
        <v>376.65714285714284</v>
      </c>
      <c r="F9">
        <f>'Content in 50ml'!F9/'Sample weight in g'!F9</f>
        <v>1188.0000000000002</v>
      </c>
      <c r="G9">
        <f>'Content in 50ml'!G9/'Sample weight in g'!G9</f>
        <v>402.80619047619047</v>
      </c>
      <c r="H9">
        <f>'Content in 50ml'!H9/'Sample weight in g'!H9</f>
        <v>363.02380952380952</v>
      </c>
      <c r="I9">
        <f>'Content in 50ml'!I9/'Sample weight in g'!I9</f>
        <v>-1.9047619047619067E-3</v>
      </c>
      <c r="J9">
        <f>'Content in 50ml'!J9/'Sample weight in g'!J9</f>
        <v>364.47619047619054</v>
      </c>
      <c r="K9">
        <f>'Content in 50ml'!K9/'Sample weight in g'!K9</f>
        <v>5.3533333333333344</v>
      </c>
      <c r="L9">
        <f>'Content in 50ml'!L9/'Sample weight in g'!L9</f>
        <v>4.9485714285714284</v>
      </c>
      <c r="M9">
        <f>'Content in 50ml'!M9/'Sample weight in g'!M9</f>
        <v>7.0100000000000016</v>
      </c>
      <c r="N9">
        <f>'Content in 50ml'!N9/'Sample weight in g'!N9</f>
        <v>6.0990476190476199</v>
      </c>
      <c r="O9">
        <f>'Content in 50ml'!O9/'Sample weight in g'!O9</f>
        <v>4.0304761904761905</v>
      </c>
      <c r="P9">
        <f>'Content in 50ml'!P9/'Sample weight in g'!P9</f>
        <v>7.1309523809523814</v>
      </c>
    </row>
    <row r="10" spans="1:16" x14ac:dyDescent="0.2">
      <c r="A10" s="4" t="s">
        <v>27</v>
      </c>
      <c r="B10">
        <f>'Content in 50ml'!B10/'Sample weight in g'!B10</f>
        <v>21220.287280701752</v>
      </c>
      <c r="C10">
        <f>'Content in 50ml'!C10/'Sample weight in g'!C10</f>
        <v>2137.280701754386</v>
      </c>
      <c r="D10">
        <f>'Content in 50ml'!D10/'Sample weight in g'!D10</f>
        <v>10565.233991228071</v>
      </c>
      <c r="E10">
        <f>'Content in 50ml'!E10/'Sample weight in g'!E10</f>
        <v>211.87719298245614</v>
      </c>
      <c r="F10">
        <f>'Content in 50ml'!F10/'Sample weight in g'!F10</f>
        <v>1082.8070175438597</v>
      </c>
      <c r="G10">
        <f>'Content in 50ml'!G10/'Sample weight in g'!G10</f>
        <v>357.9355263157895</v>
      </c>
      <c r="H10">
        <f>'Content in 50ml'!H10/'Sample weight in g'!H10</f>
        <v>270.10964912280696</v>
      </c>
      <c r="I10">
        <f>'Content in 50ml'!I10/'Sample weight in g'!I10</f>
        <v>-5.219298245614036E-2</v>
      </c>
      <c r="J10">
        <f>'Content in 50ml'!J10/'Sample weight in g'!J10</f>
        <v>120.74561403508773</v>
      </c>
      <c r="K10">
        <f>'Content in 50ml'!K10/'Sample weight in g'!K10</f>
        <v>2.0570175438596494</v>
      </c>
      <c r="L10">
        <f>'Content in 50ml'!L10/'Sample weight in g'!L10</f>
        <v>5.4833333333333343</v>
      </c>
      <c r="M10">
        <f>'Content in 50ml'!M10/'Sample weight in g'!M10</f>
        <v>2.6504385964912278</v>
      </c>
      <c r="N10">
        <f>'Content in 50ml'!N10/'Sample weight in g'!N10</f>
        <v>2.312719298245614</v>
      </c>
      <c r="O10">
        <f>'Content in 50ml'!O10/'Sample weight in g'!O10</f>
        <v>1.5162280701754385</v>
      </c>
      <c r="P10">
        <f>'Content in 50ml'!P10/'Sample weight in g'!P10</f>
        <v>5.4802631578947372</v>
      </c>
    </row>
    <row r="11" spans="1:16" x14ac:dyDescent="0.2">
      <c r="A11" s="4" t="s">
        <v>28</v>
      </c>
      <c r="B11">
        <f>'Content in 50ml'!B11/'Sample weight in g'!B11</f>
        <v>22157.256696428572</v>
      </c>
      <c r="C11">
        <f>'Content in 50ml'!C11/'Sample weight in g'!C11</f>
        <v>2212.9464285714289</v>
      </c>
      <c r="D11">
        <f>'Content in 50ml'!D11/'Sample weight in g'!D11</f>
        <v>10898.988169642858</v>
      </c>
      <c r="E11">
        <f>'Content in 50ml'!E11/'Sample weight in g'!E11</f>
        <v>265.48214285714283</v>
      </c>
      <c r="F11">
        <f>'Content in 50ml'!F11/'Sample weight in g'!F11</f>
        <v>236.51785714285711</v>
      </c>
      <c r="G11">
        <f>'Content in 50ml'!G11/'Sample weight in g'!G11</f>
        <v>321.96116071428571</v>
      </c>
      <c r="H11">
        <f>'Content in 50ml'!H11/'Sample weight in g'!H11</f>
        <v>286.94196428571428</v>
      </c>
      <c r="I11">
        <f>'Content in 50ml'!I11/'Sample weight in g'!I11</f>
        <v>-3.5491071428571427E-2</v>
      </c>
      <c r="J11">
        <f>'Content in 50ml'!J11/'Sample weight in g'!J11</f>
        <v>58.839285714285715</v>
      </c>
      <c r="K11">
        <f>'Content in 50ml'!K11/'Sample weight in g'!K11</f>
        <v>3.1392857142857142</v>
      </c>
      <c r="L11">
        <f>'Content in 50ml'!L11/'Sample weight in g'!L11</f>
        <v>5.1169642857142863</v>
      </c>
      <c r="M11">
        <f>'Content in 50ml'!M11/'Sample weight in g'!M11</f>
        <v>3.7625000000000002</v>
      </c>
      <c r="N11">
        <f>'Content in 50ml'!N11/'Sample weight in g'!N11</f>
        <v>3.331696428571429</v>
      </c>
      <c r="O11">
        <f>'Content in 50ml'!O11/'Sample weight in g'!O11</f>
        <v>2.2656249999999996</v>
      </c>
      <c r="P11">
        <f>'Content in 50ml'!P11/'Sample weight in g'!P11</f>
        <v>4.6763392857142865</v>
      </c>
    </row>
    <row r="12" spans="1:16" x14ac:dyDescent="0.2">
      <c r="A12" s="4" t="s">
        <v>29</v>
      </c>
      <c r="B12">
        <f>'Content in 50ml'!B12/'Sample weight in g'!B12</f>
        <v>27052.455607476637</v>
      </c>
      <c r="C12">
        <f>'Content in 50ml'!C12/'Sample weight in g'!C12</f>
        <v>2154.6728971962621</v>
      </c>
      <c r="D12">
        <f>'Content in 50ml'!D12/'Sample weight in g'!D12</f>
        <v>14169.968925233645</v>
      </c>
      <c r="E12">
        <f>'Content in 50ml'!E12/'Sample weight in g'!E12</f>
        <v>165.08411214953273</v>
      </c>
      <c r="F12">
        <f>'Content in 50ml'!F12/'Sample weight in g'!F12</f>
        <v>805.04672897196269</v>
      </c>
      <c r="G12">
        <f>'Content in 50ml'!G12/'Sample weight in g'!G12</f>
        <v>395.41728971962624</v>
      </c>
      <c r="H12">
        <f>'Content in 50ml'!H12/'Sample weight in g'!H12</f>
        <v>266.09813084112147</v>
      </c>
      <c r="I12">
        <f>'Content in 50ml'!I12/'Sample weight in g'!I12</f>
        <v>-4.0420560747663557E-2</v>
      </c>
      <c r="J12">
        <f>'Content in 50ml'!J12/'Sample weight in g'!J12</f>
        <v>101.26168224299066</v>
      </c>
      <c r="K12">
        <f>'Content in 50ml'!K12/'Sample weight in g'!K12</f>
        <v>2.4364485981308417</v>
      </c>
      <c r="L12">
        <f>'Content in 50ml'!L12/'Sample weight in g'!L12</f>
        <v>7.575700934579439</v>
      </c>
      <c r="M12">
        <f>'Content in 50ml'!M12/'Sample weight in g'!M12</f>
        <v>2.8439252336448599</v>
      </c>
      <c r="N12">
        <f>'Content in 50ml'!N12/'Sample weight in g'!N12</f>
        <v>2.6677570093457943</v>
      </c>
      <c r="O12">
        <f>'Content in 50ml'!O12/'Sample weight in g'!O12</f>
        <v>1.8135514018691592</v>
      </c>
      <c r="P12">
        <f>'Content in 50ml'!P12/'Sample weight in g'!P12</f>
        <v>5.8808411214953269</v>
      </c>
    </row>
    <row r="13" spans="1:16" x14ac:dyDescent="0.2">
      <c r="A13" s="4" t="s">
        <v>30</v>
      </c>
      <c r="B13">
        <f>'Content in 50ml'!B13/'Sample weight in g'!B13</f>
        <v>19501.053738317754</v>
      </c>
      <c r="C13">
        <f>'Content in 50ml'!C13/'Sample weight in g'!C13</f>
        <v>1785.9813084112152</v>
      </c>
      <c r="D13">
        <f>'Content in 50ml'!D13/'Sample weight in g'!D13</f>
        <v>14195.669859813084</v>
      </c>
      <c r="E13">
        <f>'Content in 50ml'!E13/'Sample weight in g'!E13</f>
        <v>156.34579439252337</v>
      </c>
      <c r="F13">
        <f>'Content in 50ml'!F13/'Sample weight in g'!F13</f>
        <v>1462.0560747663553</v>
      </c>
      <c r="G13">
        <f>'Content in 50ml'!G13/'Sample weight in g'!G13</f>
        <v>384.10887850467287</v>
      </c>
      <c r="H13">
        <f>'Content in 50ml'!H13/'Sample weight in g'!H13</f>
        <v>276.56542056074767</v>
      </c>
      <c r="I13">
        <f>'Content in 50ml'!I13/'Sample weight in g'!I13</f>
        <v>-3.2943925233644859E-2</v>
      </c>
      <c r="J13">
        <f>'Content in 50ml'!J13/'Sample weight in g'!J13</f>
        <v>54.953271028037385</v>
      </c>
      <c r="K13">
        <f>'Content in 50ml'!K13/'Sample weight in g'!K13</f>
        <v>1.6098130841121496</v>
      </c>
      <c r="L13">
        <f>'Content in 50ml'!L13/'Sample weight in g'!L13</f>
        <v>4.1957943925233643</v>
      </c>
      <c r="M13">
        <f>'Content in 50ml'!M13/'Sample weight in g'!M13</f>
        <v>2.207476635514019</v>
      </c>
      <c r="N13">
        <f>'Content in 50ml'!N13/'Sample weight in g'!N13</f>
        <v>1.9724299065420563</v>
      </c>
      <c r="O13">
        <f>'Content in 50ml'!O13/'Sample weight in g'!O13</f>
        <v>1.330373831775701</v>
      </c>
      <c r="P13">
        <f>'Content in 50ml'!P13/'Sample weight in g'!P13</f>
        <v>4.8901869158878508</v>
      </c>
    </row>
    <row r="14" spans="1:16" x14ac:dyDescent="0.2">
      <c r="A14" s="4" t="s">
        <v>31</v>
      </c>
      <c r="B14">
        <f>'Content in 50ml'!B14/'Sample weight in g'!B14</f>
        <v>34005.520270270274</v>
      </c>
      <c r="C14">
        <f>'Content in 50ml'!C14/'Sample weight in g'!C14</f>
        <v>2327.9279279279281</v>
      </c>
      <c r="D14">
        <f>'Content in 50ml'!D14/'Sample weight in g'!D14</f>
        <v>12659.339414414415</v>
      </c>
      <c r="E14">
        <f>'Content in 50ml'!E14/'Sample weight in g'!E14</f>
        <v>358.00900900900905</v>
      </c>
      <c r="F14">
        <f>'Content in 50ml'!F14/'Sample weight in g'!F14</f>
        <v>530.09009009009014</v>
      </c>
      <c r="G14">
        <f>'Content in 50ml'!G14/'Sample weight in g'!G14</f>
        <v>193.87072072072073</v>
      </c>
      <c r="H14">
        <f>'Content in 50ml'!H14/'Sample weight in g'!H14</f>
        <v>259.25675675675677</v>
      </c>
      <c r="I14">
        <f>'Content in 50ml'!I14/'Sample weight in g'!I14</f>
        <v>-1.3738738738738746E-2</v>
      </c>
      <c r="J14">
        <f>'Content in 50ml'!J14/'Sample weight in g'!J14</f>
        <v>215.13513513513516</v>
      </c>
      <c r="K14">
        <f>'Content in 50ml'!K14/'Sample weight in g'!K14</f>
        <v>6.7846846846846853</v>
      </c>
      <c r="L14">
        <f>'Content in 50ml'!L14/'Sample weight in g'!L14</f>
        <v>5.0594594594594593</v>
      </c>
      <c r="M14">
        <f>'Content in 50ml'!M14/'Sample weight in g'!M14</f>
        <v>7.9283783783783779</v>
      </c>
      <c r="N14">
        <f>'Content in 50ml'!N14/'Sample weight in g'!N14</f>
        <v>6.9900900900900904</v>
      </c>
      <c r="O14">
        <f>'Content in 50ml'!O14/'Sample weight in g'!O14</f>
        <v>4.7288288288288287</v>
      </c>
      <c r="P14">
        <f>'Content in 50ml'!P14/'Sample weight in g'!P14</f>
        <v>7.1869369369369371</v>
      </c>
    </row>
    <row r="15" spans="1:16" x14ac:dyDescent="0.2">
      <c r="A15" s="4" t="s">
        <v>32</v>
      </c>
      <c r="B15">
        <f>'Content in 50ml'!B15/'Sample weight in g'!B15</f>
        <v>23753.521844660194</v>
      </c>
      <c r="C15">
        <f>'Content in 50ml'!C15/'Sample weight in g'!C15</f>
        <v>3735.9223300970875</v>
      </c>
      <c r="D15">
        <f>'Content in 50ml'!D15/'Sample weight in g'!D15</f>
        <v>5507.1521844660192</v>
      </c>
      <c r="E15">
        <f>'Content in 50ml'!E15/'Sample weight in g'!E15</f>
        <v>190.86407766990294</v>
      </c>
      <c r="F15">
        <f>'Content in 50ml'!F15/'Sample weight in g'!F15</f>
        <v>688.73786407766988</v>
      </c>
      <c r="G15">
        <f>'Content in 50ml'!G15/'Sample weight in g'!G15</f>
        <v>974.5597087378643</v>
      </c>
      <c r="H15">
        <f>'Content in 50ml'!H15/'Sample weight in g'!H15</f>
        <v>520.16990291262141</v>
      </c>
      <c r="I15">
        <f>'Content in 50ml'!I15/'Sample weight in g'!I15</f>
        <v>-3.179611650485438E-2</v>
      </c>
      <c r="J15">
        <f>'Content in 50ml'!J15/'Sample weight in g'!J15</f>
        <v>130.43689320388353</v>
      </c>
      <c r="K15">
        <f>'Content in 50ml'!K15/'Sample weight in g'!K15</f>
        <v>3.1466019417475737</v>
      </c>
      <c r="L15">
        <f>'Content in 50ml'!L15/'Sample weight in g'!L15</f>
        <v>2.351456310679612</v>
      </c>
      <c r="M15">
        <f>'Content in 50ml'!M15/'Sample weight in g'!M15</f>
        <v>4.1684466019417483</v>
      </c>
      <c r="N15">
        <f>'Content in 50ml'!N15/'Sample weight in g'!N15</f>
        <v>3.3548543689320391</v>
      </c>
      <c r="O15">
        <f>'Content in 50ml'!O15/'Sample weight in g'!O15</f>
        <v>2.27621359223301</v>
      </c>
      <c r="P15">
        <f>'Content in 50ml'!P15/'Sample weight in g'!P15</f>
        <v>7.95873786407767</v>
      </c>
    </row>
    <row r="16" spans="1:16" x14ac:dyDescent="0.2">
      <c r="A16" s="4" t="s">
        <v>33</v>
      </c>
      <c r="B16">
        <f>'Content in 50ml'!B16/'Sample weight in g'!B16</f>
        <v>39977.47877358491</v>
      </c>
      <c r="C16">
        <f>'Content in 50ml'!C16/'Sample weight in g'!C16</f>
        <v>2381.132075471698</v>
      </c>
      <c r="D16">
        <f>'Content in 50ml'!D16/'Sample weight in g'!D16</f>
        <v>12525.34599056604</v>
      </c>
      <c r="E16">
        <f>'Content in 50ml'!E16/'Sample weight in g'!E16</f>
        <v>266.54716981132071</v>
      </c>
      <c r="F16">
        <f>'Content in 50ml'!F16/'Sample weight in g'!F16</f>
        <v>460.75471698113211</v>
      </c>
      <c r="G16">
        <f>'Content in 50ml'!G16/'Sample weight in g'!G16</f>
        <v>256.6948113207547</v>
      </c>
      <c r="H16">
        <f>'Content in 50ml'!H16/'Sample weight in g'!H16</f>
        <v>323.32547169811323</v>
      </c>
      <c r="I16">
        <f>'Content in 50ml'!I16/'Sample weight in g'!I16</f>
        <v>-3.7735849056603772E-2</v>
      </c>
      <c r="J16">
        <f>'Content in 50ml'!J16/'Sample weight in g'!J16</f>
        <v>229.00943396226418</v>
      </c>
      <c r="K16">
        <f>'Content in 50ml'!K16/'Sample weight in g'!K16</f>
        <v>4.2179245283018876</v>
      </c>
      <c r="L16">
        <f>'Content in 50ml'!L16/'Sample weight in g'!L16</f>
        <v>5.8783018867924532</v>
      </c>
      <c r="M16">
        <f>'Content in 50ml'!M16/'Sample weight in g'!M16</f>
        <v>5.6183962264150944</v>
      </c>
      <c r="N16">
        <f>'Content in 50ml'!N16/'Sample weight in g'!N16</f>
        <v>4.6245283018867926</v>
      </c>
      <c r="O16">
        <f>'Content in 50ml'!O16/'Sample weight in g'!O16</f>
        <v>3.2150943396226421</v>
      </c>
      <c r="P16">
        <f>'Content in 50ml'!P16/'Sample weight in g'!P16</f>
        <v>5.3655660377358494</v>
      </c>
    </row>
    <row r="17" spans="1:16" x14ac:dyDescent="0.2">
      <c r="A17" s="4" t="s">
        <v>34</v>
      </c>
      <c r="B17">
        <f>'Content in 50ml'!B17/'Sample weight in g'!B17</f>
        <v>42121.54241071429</v>
      </c>
      <c r="C17">
        <f>'Content in 50ml'!C17/'Sample weight in g'!C17</f>
        <v>2128.125</v>
      </c>
      <c r="D17">
        <f>'Content in 50ml'!D17/'Sample weight in g'!D17</f>
        <v>6394.5238839285712</v>
      </c>
      <c r="E17">
        <f>'Content in 50ml'!E17/'Sample weight in g'!E17</f>
        <v>259.45535714285711</v>
      </c>
      <c r="F17">
        <f>'Content in 50ml'!F17/'Sample weight in g'!F17</f>
        <v>941.87500000000011</v>
      </c>
      <c r="G17">
        <f>'Content in 50ml'!G17/'Sample weight in g'!G17</f>
        <v>365.26473214285716</v>
      </c>
      <c r="H17">
        <f>'Content in 50ml'!H17/'Sample weight in g'!H17</f>
        <v>270.73660714285711</v>
      </c>
      <c r="I17">
        <f>'Content in 50ml'!I17/'Sample weight in g'!I17</f>
        <v>-2.7901785714285723E-2</v>
      </c>
      <c r="J17">
        <f>'Content in 50ml'!J17/'Sample weight in g'!J17</f>
        <v>188.61607142857142</v>
      </c>
      <c r="K17">
        <f>'Content in 50ml'!K17/'Sample weight in g'!K17</f>
        <v>4.4821428571428577</v>
      </c>
      <c r="L17">
        <f>'Content in 50ml'!L17/'Sample weight in g'!L17</f>
        <v>4.7508928571428575</v>
      </c>
      <c r="M17">
        <f>'Content in 50ml'!M17/'Sample weight in g'!M17</f>
        <v>5.6388392857142859</v>
      </c>
      <c r="N17">
        <f>'Content in 50ml'!N17/'Sample weight in g'!N17</f>
        <v>4.7491071428571434</v>
      </c>
      <c r="O17">
        <f>'Content in 50ml'!O17/'Sample weight in g'!O17</f>
        <v>3.2241071428571426</v>
      </c>
      <c r="P17">
        <f>'Content in 50ml'!P17/'Sample weight in g'!P17</f>
        <v>5.9709821428571432</v>
      </c>
    </row>
    <row r="18" spans="1:16" x14ac:dyDescent="0.2">
      <c r="A18" s="4" t="s">
        <v>35</v>
      </c>
      <c r="B18">
        <f>'Content in 50ml'!B18/'Sample weight in g'!B18</f>
        <v>25156.127500000002</v>
      </c>
      <c r="C18">
        <f>'Content in 50ml'!C18/'Sample weight in g'!C18</f>
        <v>2906.5</v>
      </c>
      <c r="D18">
        <f>'Content in 50ml'!D18/'Sample weight in g'!D18</f>
        <v>14581.866749999999</v>
      </c>
      <c r="E18">
        <f>'Content in 50ml'!E18/'Sample weight in g'!E18</f>
        <v>278.23999999999995</v>
      </c>
      <c r="F18">
        <f>'Content in 50ml'!F18/'Sample weight in g'!F18</f>
        <v>251.89999999999998</v>
      </c>
      <c r="G18">
        <f>'Content in 50ml'!G18/'Sample weight in g'!G18</f>
        <v>289.84649999999999</v>
      </c>
      <c r="H18">
        <f>'Content in 50ml'!H18/'Sample weight in g'!H18</f>
        <v>298.77499999999998</v>
      </c>
      <c r="I18">
        <f>'Content in 50ml'!I18/'Sample weight in g'!I18</f>
        <v>-3.15E-2</v>
      </c>
      <c r="J18">
        <f>'Content in 50ml'!J18/'Sample weight in g'!J18</f>
        <v>134.30000000000001</v>
      </c>
      <c r="K18">
        <f>'Content in 50ml'!K18/'Sample weight in g'!K18</f>
        <v>5.6359999999999992</v>
      </c>
      <c r="L18">
        <f>'Content in 50ml'!L18/'Sample weight in g'!L18</f>
        <v>4.4969999999999999</v>
      </c>
      <c r="M18">
        <f>'Content in 50ml'!M18/'Sample weight in g'!M18</f>
        <v>6.1305000000000005</v>
      </c>
      <c r="N18">
        <f>'Content in 50ml'!N18/'Sample weight in g'!N18</f>
        <v>5.6339999999999995</v>
      </c>
      <c r="O18">
        <f>'Content in 50ml'!O18/'Sample weight in g'!O18</f>
        <v>3.9124999999999996</v>
      </c>
      <c r="P18">
        <f>'Content in 50ml'!P18/'Sample weight in g'!P18</f>
        <v>6.5724999999999998</v>
      </c>
    </row>
    <row r="19" spans="1:16" x14ac:dyDescent="0.2">
      <c r="A19" s="4" t="s">
        <v>36</v>
      </c>
      <c r="B19">
        <f>'Content in 50ml'!B19/'Sample weight in g'!B19</f>
        <v>34637.856132075474</v>
      </c>
      <c r="C19">
        <f>'Content in 50ml'!C19/'Sample weight in g'!C19</f>
        <v>44238.67924528302</v>
      </c>
      <c r="D19">
        <f>'Content in 50ml'!D19/'Sample weight in g'!D19</f>
        <v>7629.1195754716982</v>
      </c>
      <c r="E19">
        <f>'Content in 50ml'!E19/'Sample weight in g'!E19</f>
        <v>602.67924528301899</v>
      </c>
      <c r="F19">
        <f>'Content in 50ml'!F19/'Sample weight in g'!F19</f>
        <v>13092.358490566037</v>
      </c>
      <c r="G19">
        <f>'Content in 50ml'!G19/'Sample weight in g'!G19</f>
        <v>385.13820754716983</v>
      </c>
      <c r="H19">
        <f>'Content in 50ml'!H19/'Sample weight in g'!H19</f>
        <v>340.07075471698113</v>
      </c>
      <c r="I19">
        <f>'Content in 50ml'!I19/'Sample weight in g'!I19</f>
        <v>0.46155660377358487</v>
      </c>
      <c r="J19">
        <f>'Content in 50ml'!J19/'Sample weight in g'!J19</f>
        <v>995.80188679245293</v>
      </c>
      <c r="K19">
        <f>'Content in 50ml'!K19/'Sample weight in g'!K19</f>
        <v>14.109433962264152</v>
      </c>
      <c r="L19">
        <f>'Content in 50ml'!L19/'Sample weight in g'!L19</f>
        <v>4.3566037735849061</v>
      </c>
      <c r="M19">
        <f>'Content in 50ml'!M19/'Sample weight in g'!M19</f>
        <v>16.783490566037738</v>
      </c>
      <c r="N19">
        <f>'Content in 50ml'!N19/'Sample weight in g'!N19</f>
        <v>23.381132075471704</v>
      </c>
      <c r="O19">
        <f>'Content in 50ml'!O19/'Sample weight in g'!O19</f>
        <v>13.39056603773585</v>
      </c>
      <c r="P19">
        <f>'Content in 50ml'!P19/'Sample weight in g'!P19</f>
        <v>84.370283018867937</v>
      </c>
    </row>
    <row r="20" spans="1:16" x14ac:dyDescent="0.2">
      <c r="A20" s="4" t="s">
        <v>37</v>
      </c>
      <c r="B20">
        <f>'Content in 50ml'!B20/'Sample weight in g'!B20</f>
        <v>32900.122596153851</v>
      </c>
      <c r="C20">
        <f>'Content in 50ml'!C20/'Sample weight in g'!C20</f>
        <v>3118.7500000000005</v>
      </c>
      <c r="D20">
        <f>'Content in 50ml'!D20/'Sample weight in g'!D20</f>
        <v>8862.3718750000025</v>
      </c>
      <c r="E20">
        <f>'Content in 50ml'!E20/'Sample weight in g'!E20</f>
        <v>217.53846153846158</v>
      </c>
      <c r="F20">
        <f>'Content in 50ml'!F20/'Sample weight in g'!F20</f>
        <v>236.92307692307693</v>
      </c>
      <c r="G20">
        <f>'Content in 50ml'!G20/'Sample weight in g'!G20</f>
        <v>500.76586538461549</v>
      </c>
      <c r="H20">
        <f>'Content in 50ml'!H20/'Sample weight in g'!H20</f>
        <v>322.8125</v>
      </c>
      <c r="I20">
        <f>'Content in 50ml'!I20/'Sample weight in g'!I20</f>
        <v>3.4374999999999996E-2</v>
      </c>
      <c r="J20">
        <f>'Content in 50ml'!J20/'Sample weight in g'!J20</f>
        <v>200.67307692307696</v>
      </c>
      <c r="K20">
        <f>'Content in 50ml'!K20/'Sample weight in g'!K20</f>
        <v>5.299038461538462</v>
      </c>
      <c r="L20">
        <f>'Content in 50ml'!L20/'Sample weight in g'!L20</f>
        <v>5.7894230769230779</v>
      </c>
      <c r="M20">
        <f>'Content in 50ml'!M20/'Sample weight in g'!M20</f>
        <v>5.8802884615384619</v>
      </c>
      <c r="N20">
        <f>'Content in 50ml'!N20/'Sample weight in g'!N20</f>
        <v>5.1865384615384613</v>
      </c>
      <c r="O20">
        <f>'Content in 50ml'!O20/'Sample weight in g'!O20</f>
        <v>3.5682692307692312</v>
      </c>
      <c r="P20">
        <f>'Content in 50ml'!P20/'Sample weight in g'!P20</f>
        <v>6.8052884615384617</v>
      </c>
    </row>
    <row r="21" spans="1:16" x14ac:dyDescent="0.2">
      <c r="A21" s="4" t="s">
        <v>38</v>
      </c>
      <c r="B21">
        <f>'Content in 50ml'!B21/'Sample weight in g'!B21</f>
        <v>30101.951834862386</v>
      </c>
      <c r="C21">
        <f>'Content in 50ml'!C21/'Sample weight in g'!C21</f>
        <v>3367.4311926605506</v>
      </c>
      <c r="D21">
        <f>'Content in 50ml'!D21/'Sample weight in g'!D21</f>
        <v>11118.68509174312</v>
      </c>
      <c r="E21">
        <f>'Content in 50ml'!E21/'Sample weight in g'!E21</f>
        <v>249.71559633027525</v>
      </c>
      <c r="F21">
        <f>'Content in 50ml'!F21/'Sample weight in g'!F21</f>
        <v>782.93577981651379</v>
      </c>
      <c r="G21">
        <f>'Content in 50ml'!G21/'Sample weight in g'!G21</f>
        <v>385.82247706422021</v>
      </c>
      <c r="H21">
        <f>'Content in 50ml'!H21/'Sample weight in g'!H21</f>
        <v>283.55504587155963</v>
      </c>
      <c r="I21">
        <f>'Content in 50ml'!I21/'Sample weight in g'!I21</f>
        <v>-1.3990825688073395E-2</v>
      </c>
      <c r="J21">
        <f>'Content in 50ml'!J21/'Sample weight in g'!J21</f>
        <v>56.37614678899083</v>
      </c>
      <c r="K21">
        <f>'Content in 50ml'!K21/'Sample weight in g'!K21</f>
        <v>3.6949541284403669</v>
      </c>
      <c r="L21">
        <f>'Content in 50ml'!L21/'Sample weight in g'!L21</f>
        <v>3.7133027522935786</v>
      </c>
      <c r="M21">
        <f>'Content in 50ml'!M21/'Sample weight in g'!M21</f>
        <v>4.4275229357798169</v>
      </c>
      <c r="N21">
        <f>'Content in 50ml'!N21/'Sample weight in g'!N21</f>
        <v>3.7614678899082579</v>
      </c>
      <c r="O21">
        <f>'Content in 50ml'!O21/'Sample weight in g'!O21</f>
        <v>2.6362385321100916</v>
      </c>
      <c r="P21">
        <f>'Content in 50ml'!P21/'Sample weight in g'!P21</f>
        <v>6.1215596330275233</v>
      </c>
    </row>
    <row r="22" spans="1:16" x14ac:dyDescent="0.2">
      <c r="A22" s="4" t="s">
        <v>63</v>
      </c>
      <c r="B22">
        <f>'Content in 50ml'!B22/'Sample weight in g'!B22</f>
        <v>19861.125</v>
      </c>
      <c r="C22">
        <f>'Content in 50ml'!C22/'Sample weight in g'!C22</f>
        <v>2483.898305084746</v>
      </c>
      <c r="D22">
        <f>'Content in 50ml'!D22/'Sample weight in g'!D22</f>
        <v>10787.598940677968</v>
      </c>
      <c r="E22">
        <f>'Content in 50ml'!E22/'Sample weight in g'!E22</f>
        <v>168.12711864406782</v>
      </c>
      <c r="F22">
        <f>'Content in 50ml'!F22/'Sample weight in g'!F22</f>
        <v>518.5593220338983</v>
      </c>
      <c r="G22">
        <f>'Content in 50ml'!G22/'Sample weight in g'!G22</f>
        <v>197.83601694915257</v>
      </c>
      <c r="H22">
        <f>'Content in 50ml'!H22/'Sample weight in g'!H22</f>
        <v>197.22457627118646</v>
      </c>
      <c r="I22">
        <f>'Content in 50ml'!I22/'Sample weight in g'!I22</f>
        <v>-4.0254237288135604E-2</v>
      </c>
      <c r="J22">
        <f>'Content in 50ml'!J22/'Sample weight in g'!J22</f>
        <v>64.957627118644069</v>
      </c>
      <c r="K22">
        <f>'Content in 50ml'!K22/'Sample weight in g'!K22</f>
        <v>2.4584745762711866</v>
      </c>
      <c r="L22">
        <f>'Content in 50ml'!L22/'Sample weight in g'!L22</f>
        <v>3.6783898305084746</v>
      </c>
      <c r="M22">
        <f>'Content in 50ml'!M22/'Sample weight in g'!M22</f>
        <v>2.993220338983051</v>
      </c>
      <c r="N22">
        <f>'Content in 50ml'!N22/'Sample weight in g'!N22</f>
        <v>2.8279661016949156</v>
      </c>
      <c r="O22">
        <f>'Content in 50ml'!O22/'Sample weight in g'!O22</f>
        <v>1.8355932203389835</v>
      </c>
      <c r="P22">
        <f>'Content in 50ml'!P22/'Sample weight in g'!P22</f>
        <v>7.2436440677966116</v>
      </c>
    </row>
    <row r="23" spans="1:16" x14ac:dyDescent="0.2">
      <c r="A23" s="8" t="s">
        <v>64</v>
      </c>
      <c r="B23">
        <f>'Content in 50ml'!B23/'Sample weight in g'!B23</f>
        <v>41431.809405940592</v>
      </c>
      <c r="C23">
        <f>'Content in 50ml'!C23/'Sample weight in g'!C23</f>
        <v>9037.6237623762372</v>
      </c>
      <c r="D23">
        <f>'Content in 50ml'!D23/'Sample weight in g'!D23</f>
        <v>5582.293811881188</v>
      </c>
      <c r="E23">
        <f>'Content in 50ml'!E23/'Sample weight in g'!E23</f>
        <v>1438.950495049505</v>
      </c>
      <c r="F23">
        <f>'Content in 50ml'!F23/'Sample weight in g'!F23</f>
        <v>514.75247524752479</v>
      </c>
      <c r="G23">
        <f>'Content in 50ml'!G23/'Sample weight in g'!G23</f>
        <v>474.55099009900988</v>
      </c>
      <c r="H23">
        <f>'Content in 50ml'!H23/'Sample weight in g'!H23</f>
        <v>427.99504950495049</v>
      </c>
      <c r="I23">
        <f>'Content in 50ml'!I23/'Sample weight in g'!I23</f>
        <v>5.5693069306930687E-2</v>
      </c>
      <c r="J23">
        <f>'Content in 50ml'!J23/'Sample weight in g'!J23</f>
        <v>217.07920792079207</v>
      </c>
      <c r="K23">
        <f>'Content in 50ml'!K23/'Sample weight in g'!K23</f>
        <v>16.8970297029703</v>
      </c>
      <c r="L23">
        <f>'Content in 50ml'!L23/'Sample weight in g'!L23</f>
        <v>6.3475247524752474</v>
      </c>
      <c r="M23">
        <f>'Content in 50ml'!M23/'Sample weight in g'!M23</f>
        <v>19.658910891089111</v>
      </c>
      <c r="N23">
        <f>'Content in 50ml'!N23/'Sample weight in g'!N23</f>
        <v>19.56831683168317</v>
      </c>
      <c r="O23">
        <f>'Content in 50ml'!O23/'Sample weight in g'!O23</f>
        <v>11.340594059405939</v>
      </c>
      <c r="P23">
        <f>'Content in 50ml'!P23/'Sample weight in g'!P23</f>
        <v>24.566831683168317</v>
      </c>
    </row>
    <row r="24" spans="1:16" x14ac:dyDescent="0.2">
      <c r="A24" s="4" t="s">
        <v>65</v>
      </c>
      <c r="B24">
        <f>'Content in 50ml'!B24/'Sample weight in g'!B24</f>
        <v>21629.168803418805</v>
      </c>
      <c r="C24">
        <f>'Content in 50ml'!C24/'Sample weight in g'!C24</f>
        <v>1727.3504273504275</v>
      </c>
      <c r="D24">
        <f>'Content in 50ml'!D24/'Sample weight in g'!D24</f>
        <v>10290.057051282052</v>
      </c>
      <c r="E24">
        <f>'Content in 50ml'!E24/'Sample weight in g'!E24</f>
        <v>125.63247863247864</v>
      </c>
      <c r="F24">
        <f>'Content in 50ml'!F24/'Sample weight in g'!F24</f>
        <v>420.85470085470087</v>
      </c>
      <c r="G24">
        <f>'Content in 50ml'!G24/'Sample weight in g'!G24</f>
        <v>242.00555555555553</v>
      </c>
      <c r="H24">
        <f>'Content in 50ml'!H24/'Sample weight in g'!H24</f>
        <v>224.59401709401709</v>
      </c>
      <c r="I24">
        <f>'Content in 50ml'!I24/'Sample weight in g'!I24</f>
        <v>-3.5470085470085476E-2</v>
      </c>
      <c r="J24">
        <f>'Content in 50ml'!J24/'Sample weight in g'!J24</f>
        <v>51.282051282051277</v>
      </c>
      <c r="K24">
        <f>'Content in 50ml'!K24/'Sample weight in g'!K24</f>
        <v>1.3641025641025639</v>
      </c>
      <c r="L24">
        <f>'Content in 50ml'!L24/'Sample weight in g'!L24</f>
        <v>3.7824786324786324</v>
      </c>
      <c r="M24">
        <f>'Content in 50ml'!M24/'Sample weight in g'!M24</f>
        <v>1.8572649572649573</v>
      </c>
      <c r="N24">
        <f>'Content in 50ml'!N24/'Sample weight in g'!N24</f>
        <v>1.5931623931623931</v>
      </c>
      <c r="O24">
        <f>'Content in 50ml'!O24/'Sample weight in g'!O24</f>
        <v>1.1217948717948718</v>
      </c>
      <c r="P24">
        <f>'Content in 50ml'!P24/'Sample weight in g'!P24</f>
        <v>5.318376068376069</v>
      </c>
    </row>
    <row r="25" spans="1:16" x14ac:dyDescent="0.2">
      <c r="A25" s="4" t="s">
        <v>66</v>
      </c>
      <c r="B25">
        <f>'Content in 50ml'!B25/'Sample weight in g'!B25</f>
        <v>24982.026190476194</v>
      </c>
      <c r="C25">
        <f>'Content in 50ml'!C25/'Sample weight in g'!C25</f>
        <v>2773.3333333333335</v>
      </c>
      <c r="D25">
        <f>'Content in 50ml'!D25/'Sample weight in g'!D25</f>
        <v>10739.873095238097</v>
      </c>
      <c r="E25">
        <f>'Content in 50ml'!E25/'Sample weight in g'!E25</f>
        <v>213.32380952380953</v>
      </c>
      <c r="F25">
        <f>'Content in 50ml'!F25/'Sample weight in g'!F25</f>
        <v>120.42857142857143</v>
      </c>
      <c r="G25">
        <f>'Content in 50ml'!G25/'Sample weight in g'!G25</f>
        <v>219.71095238095242</v>
      </c>
      <c r="H25">
        <f>'Content in 50ml'!H25/'Sample weight in g'!H25</f>
        <v>225.30952380952385</v>
      </c>
      <c r="I25">
        <f>'Content in 50ml'!I25/'Sample weight in g'!I25</f>
        <v>-3.4047619047619063E-2</v>
      </c>
      <c r="J25">
        <f>'Content in 50ml'!J25/'Sample weight in g'!J25</f>
        <v>111.66666666666667</v>
      </c>
      <c r="K25">
        <f>'Content in 50ml'!K25/'Sample weight in g'!K25</f>
        <v>3.1204761904761913</v>
      </c>
      <c r="L25">
        <f>'Content in 50ml'!L25/'Sample weight in g'!L25</f>
        <v>4.8547619047619053</v>
      </c>
      <c r="M25">
        <f>'Content in 50ml'!M25/'Sample weight in g'!M25</f>
        <v>3.5333333333333332</v>
      </c>
      <c r="N25">
        <f>'Content in 50ml'!N25/'Sample weight in g'!N25</f>
        <v>3.2304761904761907</v>
      </c>
      <c r="O25">
        <f>'Content in 50ml'!O25/'Sample weight in g'!O25</f>
        <v>2.2704761904761912</v>
      </c>
      <c r="P25">
        <f>'Content in 50ml'!P25/'Sample weight in g'!P25</f>
        <v>5.1071428571428577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06F01-A591-E241-821A-EEB6D0FF4B5E}">
  <dimension ref="A1:P85"/>
  <sheetViews>
    <sheetView tabSelected="1" topLeftCell="A50" workbookViewId="0">
      <selection activeCell="K76" sqref="K76"/>
    </sheetView>
  </sheetViews>
  <sheetFormatPr baseColWidth="10" defaultRowHeight="15" x14ac:dyDescent="0.2"/>
  <cols>
    <col min="1" max="1" width="16.83203125" customWidth="1"/>
    <col min="251" max="251" width="16.83203125" customWidth="1"/>
    <col min="507" max="507" width="16.83203125" customWidth="1"/>
    <col min="763" max="763" width="16.83203125" customWidth="1"/>
    <col min="1019" max="1019" width="16.83203125" customWidth="1"/>
    <col min="1275" max="1275" width="16.83203125" customWidth="1"/>
    <col min="1531" max="1531" width="16.83203125" customWidth="1"/>
    <col min="1787" max="1787" width="16.83203125" customWidth="1"/>
    <col min="2043" max="2043" width="16.83203125" customWidth="1"/>
    <col min="2299" max="2299" width="16.83203125" customWidth="1"/>
    <col min="2555" max="2555" width="16.83203125" customWidth="1"/>
    <col min="2811" max="2811" width="16.83203125" customWidth="1"/>
    <col min="3067" max="3067" width="16.83203125" customWidth="1"/>
    <col min="3323" max="3323" width="16.83203125" customWidth="1"/>
    <col min="3579" max="3579" width="16.83203125" customWidth="1"/>
    <col min="3835" max="3835" width="16.83203125" customWidth="1"/>
    <col min="4091" max="4091" width="16.83203125" customWidth="1"/>
    <col min="4347" max="4347" width="16.83203125" customWidth="1"/>
    <col min="4603" max="4603" width="16.83203125" customWidth="1"/>
    <col min="4859" max="4859" width="16.83203125" customWidth="1"/>
    <col min="5115" max="5115" width="16.83203125" customWidth="1"/>
    <col min="5371" max="5371" width="16.83203125" customWidth="1"/>
    <col min="5627" max="5627" width="16.83203125" customWidth="1"/>
    <col min="5883" max="5883" width="16.83203125" customWidth="1"/>
    <col min="6139" max="6139" width="16.83203125" customWidth="1"/>
    <col min="6395" max="6395" width="16.83203125" customWidth="1"/>
    <col min="6651" max="6651" width="16.83203125" customWidth="1"/>
    <col min="6907" max="6907" width="16.83203125" customWidth="1"/>
    <col min="7163" max="7163" width="16.83203125" customWidth="1"/>
    <col min="7419" max="7419" width="16.83203125" customWidth="1"/>
    <col min="7675" max="7675" width="16.83203125" customWidth="1"/>
    <col min="7931" max="7931" width="16.83203125" customWidth="1"/>
    <col min="8187" max="8187" width="16.83203125" customWidth="1"/>
    <col min="8443" max="8443" width="16.83203125" customWidth="1"/>
    <col min="8699" max="8699" width="16.83203125" customWidth="1"/>
    <col min="8955" max="8955" width="16.83203125" customWidth="1"/>
    <col min="9211" max="9211" width="16.83203125" customWidth="1"/>
    <col min="9467" max="9467" width="16.83203125" customWidth="1"/>
    <col min="9723" max="9723" width="16.83203125" customWidth="1"/>
    <col min="9979" max="9979" width="16.83203125" customWidth="1"/>
    <col min="10235" max="10235" width="16.83203125" customWidth="1"/>
    <col min="10491" max="10491" width="16.83203125" customWidth="1"/>
    <col min="10747" max="10747" width="16.83203125" customWidth="1"/>
    <col min="11003" max="11003" width="16.83203125" customWidth="1"/>
    <col min="11259" max="11259" width="16.83203125" customWidth="1"/>
    <col min="11515" max="11515" width="16.83203125" customWidth="1"/>
    <col min="11771" max="11771" width="16.83203125" customWidth="1"/>
    <col min="12027" max="12027" width="16.83203125" customWidth="1"/>
    <col min="12283" max="12283" width="16.83203125" customWidth="1"/>
    <col min="12539" max="12539" width="16.83203125" customWidth="1"/>
    <col min="12795" max="12795" width="16.83203125" customWidth="1"/>
    <col min="13051" max="13051" width="16.83203125" customWidth="1"/>
    <col min="13307" max="13307" width="16.83203125" customWidth="1"/>
    <col min="13563" max="13563" width="16.83203125" customWidth="1"/>
    <col min="13819" max="13819" width="16.83203125" customWidth="1"/>
    <col min="14075" max="14075" width="16.83203125" customWidth="1"/>
    <col min="14331" max="14331" width="16.83203125" customWidth="1"/>
    <col min="14587" max="14587" width="16.83203125" customWidth="1"/>
    <col min="14843" max="14843" width="16.83203125" customWidth="1"/>
    <col min="15099" max="15099" width="16.83203125" customWidth="1"/>
    <col min="15355" max="15355" width="16.83203125" customWidth="1"/>
    <col min="15611" max="15611" width="16.83203125" customWidth="1"/>
    <col min="15867" max="15867" width="16.83203125" customWidth="1"/>
    <col min="16123" max="16123" width="16.83203125" customWidth="1"/>
  </cols>
  <sheetData>
    <row r="1" spans="1:16" x14ac:dyDescent="0.2">
      <c r="A1" s="4" t="s">
        <v>0</v>
      </c>
      <c r="B1" s="4" t="s">
        <v>40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46</v>
      </c>
      <c r="I1" s="4" t="s">
        <v>47</v>
      </c>
      <c r="J1" s="4" t="s">
        <v>48</v>
      </c>
      <c r="K1" s="4" t="s">
        <v>49</v>
      </c>
      <c r="L1" s="4" t="s">
        <v>50</v>
      </c>
      <c r="M1" s="4" t="s">
        <v>51</v>
      </c>
      <c r="N1" s="4" t="s">
        <v>52</v>
      </c>
      <c r="O1" s="4" t="s">
        <v>53</v>
      </c>
      <c r="P1" s="4" t="s">
        <v>54</v>
      </c>
    </row>
    <row r="2" spans="1:16" x14ac:dyDescent="0.2">
      <c r="A2" s="4" t="s">
        <v>19</v>
      </c>
      <c r="B2">
        <v>9.89</v>
      </c>
      <c r="C2">
        <v>9.89</v>
      </c>
      <c r="D2">
        <v>9.89</v>
      </c>
      <c r="E2">
        <v>9.89</v>
      </c>
      <c r="F2">
        <v>9.89</v>
      </c>
      <c r="G2">
        <v>9.89</v>
      </c>
      <c r="H2">
        <v>9.89</v>
      </c>
      <c r="I2">
        <v>9.89</v>
      </c>
      <c r="J2">
        <v>9.89</v>
      </c>
      <c r="K2">
        <v>9.89</v>
      </c>
      <c r="L2">
        <v>9.89</v>
      </c>
      <c r="M2">
        <v>9.89</v>
      </c>
      <c r="N2">
        <v>9.89</v>
      </c>
      <c r="O2">
        <v>9.89</v>
      </c>
      <c r="P2">
        <v>9.89</v>
      </c>
    </row>
    <row r="3" spans="1:16" x14ac:dyDescent="0.2">
      <c r="A3" s="4" t="s">
        <v>20</v>
      </c>
      <c r="B3">
        <v>10.45</v>
      </c>
      <c r="C3">
        <v>10.45</v>
      </c>
      <c r="D3">
        <v>10.45</v>
      </c>
      <c r="E3">
        <v>10.45</v>
      </c>
      <c r="F3">
        <v>10.45</v>
      </c>
      <c r="G3">
        <v>10.45</v>
      </c>
      <c r="H3">
        <v>10.45</v>
      </c>
      <c r="I3">
        <v>10.45</v>
      </c>
      <c r="J3">
        <v>10.45</v>
      </c>
      <c r="K3">
        <v>10.45</v>
      </c>
      <c r="L3">
        <v>10.45</v>
      </c>
      <c r="M3">
        <v>10.45</v>
      </c>
      <c r="N3">
        <v>10.45</v>
      </c>
      <c r="O3">
        <v>10.45</v>
      </c>
      <c r="P3">
        <v>10.45</v>
      </c>
    </row>
    <row r="4" spans="1:16" x14ac:dyDescent="0.2">
      <c r="A4" s="4" t="s">
        <v>21</v>
      </c>
      <c r="B4">
        <v>9.4700000000000006</v>
      </c>
      <c r="C4">
        <v>9.4700000000000006</v>
      </c>
      <c r="D4">
        <v>9.4700000000000006</v>
      </c>
      <c r="E4">
        <v>9.4700000000000006</v>
      </c>
      <c r="F4">
        <v>9.4700000000000006</v>
      </c>
      <c r="G4">
        <v>9.4700000000000006</v>
      </c>
      <c r="H4">
        <v>9.4700000000000006</v>
      </c>
      <c r="I4">
        <v>9.4700000000000006</v>
      </c>
      <c r="J4">
        <v>9.4700000000000006</v>
      </c>
      <c r="K4">
        <v>9.4700000000000006</v>
      </c>
      <c r="L4">
        <v>9.4700000000000006</v>
      </c>
      <c r="M4">
        <v>9.4700000000000006</v>
      </c>
      <c r="N4">
        <v>9.4700000000000006</v>
      </c>
      <c r="O4">
        <v>9.4700000000000006</v>
      </c>
      <c r="P4">
        <v>9.4700000000000006</v>
      </c>
    </row>
    <row r="5" spans="1:16" x14ac:dyDescent="0.2">
      <c r="A5" s="4" t="s">
        <v>22</v>
      </c>
      <c r="B5">
        <v>9.7899999999999991</v>
      </c>
      <c r="C5">
        <v>9.7899999999999991</v>
      </c>
      <c r="D5">
        <v>9.7899999999999991</v>
      </c>
      <c r="E5">
        <v>9.7899999999999991</v>
      </c>
      <c r="F5">
        <v>9.7899999999999991</v>
      </c>
      <c r="G5">
        <v>9.7899999999999991</v>
      </c>
      <c r="H5">
        <v>9.7899999999999991</v>
      </c>
      <c r="I5">
        <v>9.7899999999999991</v>
      </c>
      <c r="J5">
        <v>9.7899999999999991</v>
      </c>
      <c r="K5">
        <v>9.7899999999999991</v>
      </c>
      <c r="L5">
        <v>9.7899999999999991</v>
      </c>
      <c r="M5">
        <v>9.7899999999999991</v>
      </c>
      <c r="N5">
        <v>9.7899999999999991</v>
      </c>
      <c r="O5">
        <v>9.7899999999999991</v>
      </c>
      <c r="P5">
        <v>9.7899999999999991</v>
      </c>
    </row>
    <row r="6" spans="1:16" x14ac:dyDescent="0.2">
      <c r="A6" s="4" t="s">
        <v>23</v>
      </c>
      <c r="B6">
        <v>9.74</v>
      </c>
      <c r="C6">
        <v>9.74</v>
      </c>
      <c r="D6">
        <v>9.74</v>
      </c>
      <c r="E6">
        <v>9.74</v>
      </c>
      <c r="F6">
        <v>9.74</v>
      </c>
      <c r="G6">
        <v>9.74</v>
      </c>
      <c r="H6">
        <v>9.74</v>
      </c>
      <c r="I6">
        <v>9.74</v>
      </c>
      <c r="J6">
        <v>9.74</v>
      </c>
      <c r="K6">
        <v>9.74</v>
      </c>
      <c r="L6">
        <v>9.74</v>
      </c>
      <c r="M6">
        <v>9.74</v>
      </c>
      <c r="N6">
        <v>9.74</v>
      </c>
      <c r="O6">
        <v>9.74</v>
      </c>
      <c r="P6">
        <v>9.74</v>
      </c>
    </row>
    <row r="7" spans="1:16" x14ac:dyDescent="0.2">
      <c r="A7" s="4" t="s">
        <v>24</v>
      </c>
      <c r="B7">
        <v>10.06</v>
      </c>
      <c r="C7">
        <v>10.06</v>
      </c>
      <c r="D7">
        <v>10.06</v>
      </c>
      <c r="E7">
        <v>10.06</v>
      </c>
      <c r="F7">
        <v>10.06</v>
      </c>
      <c r="G7">
        <v>10.06</v>
      </c>
      <c r="H7">
        <v>10.06</v>
      </c>
      <c r="I7">
        <v>10.06</v>
      </c>
      <c r="J7">
        <v>10.06</v>
      </c>
      <c r="K7">
        <v>10.06</v>
      </c>
      <c r="L7">
        <v>10.06</v>
      </c>
      <c r="M7">
        <v>10.06</v>
      </c>
      <c r="N7">
        <v>10.06</v>
      </c>
      <c r="O7">
        <v>10.06</v>
      </c>
      <c r="P7">
        <v>10.06</v>
      </c>
    </row>
    <row r="8" spans="1:16" x14ac:dyDescent="0.2">
      <c r="A8" s="4" t="s">
        <v>25</v>
      </c>
      <c r="B8">
        <v>9.57</v>
      </c>
      <c r="C8">
        <v>9.57</v>
      </c>
      <c r="D8">
        <v>9.57</v>
      </c>
      <c r="E8">
        <v>9.57</v>
      </c>
      <c r="F8">
        <v>9.57</v>
      </c>
      <c r="G8">
        <v>9.57</v>
      </c>
      <c r="H8">
        <v>9.57</v>
      </c>
      <c r="I8">
        <v>9.57</v>
      </c>
      <c r="J8">
        <v>9.57</v>
      </c>
      <c r="K8">
        <v>9.57</v>
      </c>
      <c r="L8">
        <v>9.57</v>
      </c>
      <c r="M8">
        <v>9.57</v>
      </c>
      <c r="N8">
        <v>9.57</v>
      </c>
      <c r="O8">
        <v>9.57</v>
      </c>
      <c r="P8">
        <v>9.57</v>
      </c>
    </row>
    <row r="9" spans="1:16" x14ac:dyDescent="0.2">
      <c r="A9" s="4" t="s">
        <v>26</v>
      </c>
      <c r="B9">
        <v>9.6300000000000008</v>
      </c>
      <c r="C9">
        <v>9.6300000000000008</v>
      </c>
      <c r="D9">
        <v>9.6300000000000008</v>
      </c>
      <c r="E9">
        <v>9.6300000000000008</v>
      </c>
      <c r="F9">
        <v>9.6300000000000008</v>
      </c>
      <c r="G9">
        <v>9.6300000000000008</v>
      </c>
      <c r="H9">
        <v>9.6300000000000008</v>
      </c>
      <c r="I9">
        <v>9.6300000000000008</v>
      </c>
      <c r="J9">
        <v>9.6300000000000008</v>
      </c>
      <c r="K9">
        <v>9.6300000000000008</v>
      </c>
      <c r="L9">
        <v>9.6300000000000008</v>
      </c>
      <c r="M9">
        <v>9.6300000000000008</v>
      </c>
      <c r="N9">
        <v>9.6300000000000008</v>
      </c>
      <c r="O9">
        <v>9.6300000000000008</v>
      </c>
      <c r="P9">
        <v>9.6300000000000008</v>
      </c>
    </row>
    <row r="10" spans="1:16" x14ac:dyDescent="0.2">
      <c r="A10" s="4" t="s">
        <v>27</v>
      </c>
      <c r="B10">
        <v>10.18</v>
      </c>
      <c r="C10">
        <v>10.18</v>
      </c>
      <c r="D10">
        <v>10.18</v>
      </c>
      <c r="E10">
        <v>10.18</v>
      </c>
      <c r="F10">
        <v>10.18</v>
      </c>
      <c r="G10">
        <v>10.18</v>
      </c>
      <c r="H10">
        <v>10.18</v>
      </c>
      <c r="I10">
        <v>10.18</v>
      </c>
      <c r="J10">
        <v>10.18</v>
      </c>
      <c r="K10">
        <v>10.18</v>
      </c>
      <c r="L10">
        <v>10.18</v>
      </c>
      <c r="M10">
        <v>10.18</v>
      </c>
      <c r="N10">
        <v>10.18</v>
      </c>
      <c r="O10">
        <v>10.18</v>
      </c>
      <c r="P10">
        <v>10.18</v>
      </c>
    </row>
    <row r="11" spans="1:16" x14ac:dyDescent="0.2">
      <c r="A11" s="4" t="s">
        <v>28</v>
      </c>
      <c r="B11">
        <v>10.26</v>
      </c>
      <c r="C11">
        <v>10.26</v>
      </c>
      <c r="D11">
        <v>10.26</v>
      </c>
      <c r="E11">
        <v>10.26</v>
      </c>
      <c r="F11">
        <v>10.26</v>
      </c>
      <c r="G11">
        <v>10.26</v>
      </c>
      <c r="H11">
        <v>10.26</v>
      </c>
      <c r="I11">
        <v>10.26</v>
      </c>
      <c r="J11">
        <v>10.26</v>
      </c>
      <c r="K11">
        <v>10.26</v>
      </c>
      <c r="L11">
        <v>10.26</v>
      </c>
      <c r="M11">
        <v>10.26</v>
      </c>
      <c r="N11">
        <v>10.26</v>
      </c>
      <c r="O11">
        <v>10.26</v>
      </c>
      <c r="P11">
        <v>10.26</v>
      </c>
    </row>
    <row r="12" spans="1:16" x14ac:dyDescent="0.2">
      <c r="A12" s="4" t="s">
        <v>29</v>
      </c>
      <c r="B12">
        <v>9.9</v>
      </c>
      <c r="C12">
        <v>9.9</v>
      </c>
      <c r="D12">
        <v>9.9</v>
      </c>
      <c r="E12">
        <v>9.9</v>
      </c>
      <c r="F12">
        <v>9.9</v>
      </c>
      <c r="G12">
        <v>9.9</v>
      </c>
      <c r="H12">
        <v>9.9</v>
      </c>
      <c r="I12">
        <v>9.9</v>
      </c>
      <c r="J12">
        <v>9.9</v>
      </c>
      <c r="K12">
        <v>9.9</v>
      </c>
      <c r="L12">
        <v>9.9</v>
      </c>
      <c r="M12">
        <v>9.9</v>
      </c>
      <c r="N12">
        <v>9.9</v>
      </c>
      <c r="O12">
        <v>9.9</v>
      </c>
      <c r="P12">
        <v>9.9</v>
      </c>
    </row>
    <row r="13" spans="1:16" x14ac:dyDescent="0.2">
      <c r="A13" s="4" t="s">
        <v>30</v>
      </c>
      <c r="B13">
        <v>10.02</v>
      </c>
      <c r="C13">
        <v>10.02</v>
      </c>
      <c r="D13">
        <v>10.02</v>
      </c>
      <c r="E13">
        <v>10.02</v>
      </c>
      <c r="F13">
        <v>10.02</v>
      </c>
      <c r="G13">
        <v>10.02</v>
      </c>
      <c r="H13">
        <v>10.02</v>
      </c>
      <c r="I13">
        <v>10.02</v>
      </c>
      <c r="J13">
        <v>10.02</v>
      </c>
      <c r="K13">
        <v>10.02</v>
      </c>
      <c r="L13">
        <v>10.02</v>
      </c>
      <c r="M13">
        <v>10.02</v>
      </c>
      <c r="N13">
        <v>10.02</v>
      </c>
      <c r="O13">
        <v>10.02</v>
      </c>
      <c r="P13">
        <v>10.02</v>
      </c>
    </row>
    <row r="14" spans="1:16" x14ac:dyDescent="0.2">
      <c r="A14" s="4" t="s">
        <v>31</v>
      </c>
      <c r="B14">
        <v>10.01</v>
      </c>
      <c r="C14">
        <v>10.01</v>
      </c>
      <c r="D14">
        <v>10.01</v>
      </c>
      <c r="E14">
        <v>10.01</v>
      </c>
      <c r="F14">
        <v>10.01</v>
      </c>
      <c r="G14">
        <v>10.01</v>
      </c>
      <c r="H14">
        <v>10.01</v>
      </c>
      <c r="I14">
        <v>10.01</v>
      </c>
      <c r="J14">
        <v>10.01</v>
      </c>
      <c r="K14">
        <v>10.01</v>
      </c>
      <c r="L14">
        <v>10.01</v>
      </c>
      <c r="M14">
        <v>10.01</v>
      </c>
      <c r="N14">
        <v>10.01</v>
      </c>
      <c r="O14">
        <v>10.01</v>
      </c>
      <c r="P14">
        <v>10.01</v>
      </c>
    </row>
    <row r="15" spans="1:16" x14ac:dyDescent="0.2">
      <c r="A15" s="4" t="s">
        <v>32</v>
      </c>
      <c r="B15">
        <v>10.01</v>
      </c>
      <c r="C15">
        <v>10.01</v>
      </c>
      <c r="D15">
        <v>10.01</v>
      </c>
      <c r="E15">
        <v>10.01</v>
      </c>
      <c r="F15">
        <v>10.01</v>
      </c>
      <c r="G15">
        <v>10.01</v>
      </c>
      <c r="H15">
        <v>10.01</v>
      </c>
      <c r="I15">
        <v>10.01</v>
      </c>
      <c r="J15">
        <v>10.01</v>
      </c>
      <c r="K15">
        <v>10.01</v>
      </c>
      <c r="L15">
        <v>10.01</v>
      </c>
      <c r="M15">
        <v>10.01</v>
      </c>
      <c r="N15">
        <v>10.01</v>
      </c>
      <c r="O15">
        <v>10.01</v>
      </c>
      <c r="P15">
        <v>10.01</v>
      </c>
    </row>
    <row r="16" spans="1:16" x14ac:dyDescent="0.2">
      <c r="A16" s="4" t="s">
        <v>33</v>
      </c>
      <c r="B16">
        <v>9.66</v>
      </c>
      <c r="C16">
        <v>9.66</v>
      </c>
      <c r="D16">
        <v>9.66</v>
      </c>
      <c r="E16">
        <v>9.66</v>
      </c>
      <c r="F16">
        <v>9.66</v>
      </c>
      <c r="G16">
        <v>9.66</v>
      </c>
      <c r="H16">
        <v>9.66</v>
      </c>
      <c r="I16">
        <v>9.66</v>
      </c>
      <c r="J16">
        <v>9.66</v>
      </c>
      <c r="K16">
        <v>9.66</v>
      </c>
      <c r="L16">
        <v>9.66</v>
      </c>
      <c r="M16">
        <v>9.66</v>
      </c>
      <c r="N16">
        <v>9.66</v>
      </c>
      <c r="O16">
        <v>9.66</v>
      </c>
      <c r="P16">
        <v>9.66</v>
      </c>
    </row>
    <row r="17" spans="1:16" x14ac:dyDescent="0.2">
      <c r="A17" s="4" t="s">
        <v>34</v>
      </c>
      <c r="B17">
        <v>9.66</v>
      </c>
      <c r="C17">
        <v>9.66</v>
      </c>
      <c r="D17">
        <v>9.66</v>
      </c>
      <c r="E17">
        <v>9.66</v>
      </c>
      <c r="F17">
        <v>9.66</v>
      </c>
      <c r="G17">
        <v>9.66</v>
      </c>
      <c r="H17">
        <v>9.66</v>
      </c>
      <c r="I17">
        <v>9.66</v>
      </c>
      <c r="J17">
        <v>9.66</v>
      </c>
      <c r="K17">
        <v>9.66</v>
      </c>
      <c r="L17">
        <v>9.66</v>
      </c>
      <c r="M17">
        <v>9.66</v>
      </c>
      <c r="N17">
        <v>9.66</v>
      </c>
      <c r="O17">
        <v>9.66</v>
      </c>
      <c r="P17">
        <v>9.66</v>
      </c>
    </row>
    <row r="18" spans="1:16" x14ac:dyDescent="0.2">
      <c r="A18" s="4" t="s">
        <v>35</v>
      </c>
      <c r="B18">
        <v>10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10</v>
      </c>
    </row>
    <row r="19" spans="1:16" x14ac:dyDescent="0.2">
      <c r="A19" s="4" t="s">
        <v>36</v>
      </c>
      <c r="B19">
        <v>10.029999999999999</v>
      </c>
      <c r="C19">
        <v>10.029999999999999</v>
      </c>
      <c r="D19">
        <v>10.029999999999999</v>
      </c>
      <c r="E19">
        <v>10.029999999999999</v>
      </c>
      <c r="F19">
        <v>10.029999999999999</v>
      </c>
      <c r="G19">
        <v>10.029999999999999</v>
      </c>
      <c r="H19">
        <v>10.029999999999999</v>
      </c>
      <c r="I19">
        <v>10.029999999999999</v>
      </c>
      <c r="J19">
        <v>10.029999999999999</v>
      </c>
      <c r="K19">
        <v>10.029999999999999</v>
      </c>
      <c r="L19">
        <v>10.029999999999999</v>
      </c>
      <c r="M19">
        <v>10.029999999999999</v>
      </c>
      <c r="N19">
        <v>10.029999999999999</v>
      </c>
      <c r="O19">
        <v>10.029999999999999</v>
      </c>
      <c r="P19">
        <v>10.029999999999999</v>
      </c>
    </row>
    <row r="20" spans="1:16" x14ac:dyDescent="0.2">
      <c r="A20" s="4" t="s">
        <v>37</v>
      </c>
      <c r="B20">
        <v>10.039999999999999</v>
      </c>
      <c r="C20">
        <v>10.039999999999999</v>
      </c>
      <c r="D20">
        <v>10.039999999999999</v>
      </c>
      <c r="E20">
        <v>10.039999999999999</v>
      </c>
      <c r="F20">
        <v>10.039999999999999</v>
      </c>
      <c r="G20">
        <v>10.039999999999999</v>
      </c>
      <c r="H20">
        <v>10.039999999999999</v>
      </c>
      <c r="I20">
        <v>10.039999999999999</v>
      </c>
      <c r="J20">
        <v>10.039999999999999</v>
      </c>
      <c r="K20">
        <v>10.039999999999999</v>
      </c>
      <c r="L20">
        <v>10.039999999999999</v>
      </c>
      <c r="M20">
        <v>10.039999999999999</v>
      </c>
      <c r="N20">
        <v>10.039999999999999</v>
      </c>
      <c r="O20">
        <v>10.039999999999999</v>
      </c>
      <c r="P20">
        <v>10.039999999999999</v>
      </c>
    </row>
    <row r="21" spans="1:16" x14ac:dyDescent="0.2">
      <c r="A21" s="4" t="s">
        <v>38</v>
      </c>
      <c r="B21">
        <v>9.74</v>
      </c>
      <c r="C21">
        <v>9.74</v>
      </c>
      <c r="D21">
        <v>9.74</v>
      </c>
      <c r="E21">
        <v>9.74</v>
      </c>
      <c r="F21">
        <v>9.74</v>
      </c>
      <c r="G21">
        <v>9.74</v>
      </c>
      <c r="H21">
        <v>9.74</v>
      </c>
      <c r="I21">
        <v>9.74</v>
      </c>
      <c r="J21">
        <v>9.74</v>
      </c>
      <c r="K21">
        <v>9.74</v>
      </c>
      <c r="L21">
        <v>9.74</v>
      </c>
      <c r="M21">
        <v>9.74</v>
      </c>
      <c r="N21">
        <v>9.74</v>
      </c>
      <c r="O21">
        <v>9.74</v>
      </c>
      <c r="P21">
        <v>9.74</v>
      </c>
    </row>
    <row r="22" spans="1:16" x14ac:dyDescent="0.2">
      <c r="A22" s="4" t="s">
        <v>63</v>
      </c>
      <c r="B22">
        <v>10.31</v>
      </c>
      <c r="C22">
        <v>10.31</v>
      </c>
      <c r="D22">
        <v>10.31</v>
      </c>
      <c r="E22">
        <v>10.31</v>
      </c>
      <c r="F22">
        <v>10.31</v>
      </c>
      <c r="G22">
        <v>10.31</v>
      </c>
      <c r="H22">
        <v>10.31</v>
      </c>
      <c r="I22">
        <v>10.31</v>
      </c>
      <c r="J22">
        <v>10.31</v>
      </c>
      <c r="K22">
        <v>10.31</v>
      </c>
      <c r="L22">
        <v>10.31</v>
      </c>
      <c r="M22">
        <v>10.31</v>
      </c>
      <c r="N22">
        <v>10.31</v>
      </c>
      <c r="O22">
        <v>10.31</v>
      </c>
      <c r="P22">
        <v>10.31</v>
      </c>
    </row>
    <row r="23" spans="1:16" x14ac:dyDescent="0.2">
      <c r="A23" s="8" t="s">
        <v>64</v>
      </c>
      <c r="B23">
        <v>9.84</v>
      </c>
      <c r="C23">
        <v>9.84</v>
      </c>
      <c r="D23">
        <v>9.84</v>
      </c>
      <c r="E23">
        <v>9.84</v>
      </c>
      <c r="F23">
        <v>9.84</v>
      </c>
      <c r="G23">
        <v>9.84</v>
      </c>
      <c r="H23">
        <v>9.84</v>
      </c>
      <c r="I23">
        <v>9.84</v>
      </c>
      <c r="J23">
        <v>9.84</v>
      </c>
      <c r="K23">
        <v>9.84</v>
      </c>
      <c r="L23">
        <v>9.84</v>
      </c>
      <c r="M23">
        <v>9.84</v>
      </c>
      <c r="N23">
        <v>9.84</v>
      </c>
      <c r="O23">
        <v>9.84</v>
      </c>
      <c r="P23">
        <v>9.84</v>
      </c>
    </row>
    <row r="24" spans="1:16" x14ac:dyDescent="0.2">
      <c r="A24" s="4" t="s">
        <v>65</v>
      </c>
      <c r="B24">
        <v>10.35</v>
      </c>
      <c r="C24">
        <v>10.35</v>
      </c>
      <c r="D24">
        <v>10.35</v>
      </c>
      <c r="E24">
        <v>10.35</v>
      </c>
      <c r="F24">
        <v>10.35</v>
      </c>
      <c r="G24">
        <v>10.35</v>
      </c>
      <c r="H24">
        <v>10.35</v>
      </c>
      <c r="I24">
        <v>10.35</v>
      </c>
      <c r="J24">
        <v>10.35</v>
      </c>
      <c r="K24">
        <v>10.35</v>
      </c>
      <c r="L24">
        <v>10.35</v>
      </c>
      <c r="M24">
        <v>10.35</v>
      </c>
      <c r="N24">
        <v>10.35</v>
      </c>
      <c r="O24">
        <v>10.35</v>
      </c>
      <c r="P24">
        <v>10.35</v>
      </c>
    </row>
    <row r="25" spans="1:16" x14ac:dyDescent="0.2">
      <c r="A25" s="4" t="s">
        <v>66</v>
      </c>
      <c r="B25">
        <v>10.14</v>
      </c>
      <c r="C25">
        <v>10.14</v>
      </c>
      <c r="D25">
        <v>10.14</v>
      </c>
      <c r="E25">
        <v>10.14</v>
      </c>
      <c r="F25">
        <v>10.14</v>
      </c>
      <c r="G25">
        <v>10.14</v>
      </c>
      <c r="H25">
        <v>10.14</v>
      </c>
      <c r="I25">
        <v>10.14</v>
      </c>
      <c r="J25">
        <v>10.14</v>
      </c>
      <c r="K25">
        <v>10.14</v>
      </c>
      <c r="L25">
        <v>10.14</v>
      </c>
      <c r="M25">
        <v>10.14</v>
      </c>
      <c r="N25">
        <v>10.14</v>
      </c>
      <c r="O25">
        <v>10.14</v>
      </c>
      <c r="P25">
        <v>10.14</v>
      </c>
    </row>
    <row r="28" spans="1:16" x14ac:dyDescent="0.2">
      <c r="A28" s="6" t="s">
        <v>55</v>
      </c>
      <c r="B28" s="4" t="s">
        <v>40</v>
      </c>
      <c r="C28" s="4" t="s">
        <v>41</v>
      </c>
      <c r="D28" s="4" t="s">
        <v>42</v>
      </c>
      <c r="E28" s="4" t="s">
        <v>43</v>
      </c>
      <c r="F28" s="4" t="s">
        <v>44</v>
      </c>
      <c r="G28" s="4" t="s">
        <v>45</v>
      </c>
      <c r="H28" s="4" t="s">
        <v>46</v>
      </c>
      <c r="I28" s="4" t="s">
        <v>47</v>
      </c>
      <c r="J28" s="4" t="s">
        <v>48</v>
      </c>
      <c r="K28" s="4" t="s">
        <v>49</v>
      </c>
      <c r="L28" s="4" t="s">
        <v>50</v>
      </c>
      <c r="M28" s="4" t="s">
        <v>51</v>
      </c>
      <c r="N28" s="4" t="s">
        <v>52</v>
      </c>
      <c r="O28" s="4" t="s">
        <v>53</v>
      </c>
      <c r="P28" s="4" t="s">
        <v>54</v>
      </c>
    </row>
    <row r="29" spans="1:16" x14ac:dyDescent="0.2">
      <c r="A29" s="4" t="s">
        <v>58</v>
      </c>
      <c r="B29">
        <f t="shared" ref="B29:P29" si="0">AVERAGE(B2:B5)</f>
        <v>9.9</v>
      </c>
      <c r="C29">
        <f t="shared" si="0"/>
        <v>9.9</v>
      </c>
      <c r="D29">
        <f t="shared" si="0"/>
        <v>9.9</v>
      </c>
      <c r="E29">
        <f t="shared" si="0"/>
        <v>9.9</v>
      </c>
      <c r="F29">
        <f t="shared" si="0"/>
        <v>9.9</v>
      </c>
      <c r="G29">
        <f t="shared" si="0"/>
        <v>9.9</v>
      </c>
      <c r="H29">
        <f t="shared" si="0"/>
        <v>9.9</v>
      </c>
      <c r="I29">
        <f t="shared" si="0"/>
        <v>9.9</v>
      </c>
      <c r="J29">
        <f t="shared" si="0"/>
        <v>9.9</v>
      </c>
      <c r="K29">
        <f t="shared" si="0"/>
        <v>9.9</v>
      </c>
      <c r="L29">
        <f t="shared" si="0"/>
        <v>9.9</v>
      </c>
      <c r="M29">
        <f t="shared" si="0"/>
        <v>9.9</v>
      </c>
      <c r="N29">
        <f t="shared" si="0"/>
        <v>9.9</v>
      </c>
      <c r="O29">
        <f t="shared" si="0"/>
        <v>9.9</v>
      </c>
      <c r="P29">
        <f t="shared" si="0"/>
        <v>9.9</v>
      </c>
    </row>
    <row r="30" spans="1:16" x14ac:dyDescent="0.2">
      <c r="A30" s="4" t="s">
        <v>59</v>
      </c>
      <c r="B30">
        <f t="shared" ref="B30:P30" si="1">AVERAGE(B6:B9)</f>
        <v>9.75</v>
      </c>
      <c r="C30">
        <f t="shared" si="1"/>
        <v>9.75</v>
      </c>
      <c r="D30">
        <f t="shared" si="1"/>
        <v>9.75</v>
      </c>
      <c r="E30">
        <f t="shared" si="1"/>
        <v>9.75</v>
      </c>
      <c r="F30">
        <f t="shared" si="1"/>
        <v>9.75</v>
      </c>
      <c r="G30">
        <f t="shared" si="1"/>
        <v>9.75</v>
      </c>
      <c r="H30">
        <f t="shared" si="1"/>
        <v>9.75</v>
      </c>
      <c r="I30">
        <f t="shared" si="1"/>
        <v>9.75</v>
      </c>
      <c r="J30">
        <f t="shared" si="1"/>
        <v>9.75</v>
      </c>
      <c r="K30">
        <f t="shared" si="1"/>
        <v>9.75</v>
      </c>
      <c r="L30">
        <f t="shared" si="1"/>
        <v>9.75</v>
      </c>
      <c r="M30">
        <f t="shared" si="1"/>
        <v>9.75</v>
      </c>
      <c r="N30">
        <f t="shared" si="1"/>
        <v>9.75</v>
      </c>
      <c r="O30">
        <f t="shared" si="1"/>
        <v>9.75</v>
      </c>
      <c r="P30">
        <f t="shared" si="1"/>
        <v>9.75</v>
      </c>
    </row>
    <row r="31" spans="1:16" x14ac:dyDescent="0.2">
      <c r="A31" s="4" t="s">
        <v>60</v>
      </c>
      <c r="B31">
        <f t="shared" ref="B31:P31" si="2">AVERAGE(B10:B13)</f>
        <v>10.09</v>
      </c>
      <c r="C31">
        <f t="shared" si="2"/>
        <v>10.09</v>
      </c>
      <c r="D31">
        <f t="shared" si="2"/>
        <v>10.09</v>
      </c>
      <c r="E31">
        <f t="shared" si="2"/>
        <v>10.09</v>
      </c>
      <c r="F31">
        <f t="shared" si="2"/>
        <v>10.09</v>
      </c>
      <c r="G31">
        <f t="shared" si="2"/>
        <v>10.09</v>
      </c>
      <c r="H31">
        <f t="shared" si="2"/>
        <v>10.09</v>
      </c>
      <c r="I31">
        <f t="shared" si="2"/>
        <v>10.09</v>
      </c>
      <c r="J31">
        <f t="shared" si="2"/>
        <v>10.09</v>
      </c>
      <c r="K31">
        <f t="shared" si="2"/>
        <v>10.09</v>
      </c>
      <c r="L31">
        <f t="shared" si="2"/>
        <v>10.09</v>
      </c>
      <c r="M31">
        <f t="shared" si="2"/>
        <v>10.09</v>
      </c>
      <c r="N31">
        <f t="shared" si="2"/>
        <v>10.09</v>
      </c>
      <c r="O31">
        <f t="shared" si="2"/>
        <v>10.09</v>
      </c>
      <c r="P31">
        <f t="shared" si="2"/>
        <v>10.09</v>
      </c>
    </row>
    <row r="32" spans="1:16" x14ac:dyDescent="0.2">
      <c r="A32" s="7" t="s">
        <v>61</v>
      </c>
      <c r="B32">
        <f t="shared" ref="B32:P32" si="3">AVERAGE(B14:B17)</f>
        <v>9.8350000000000009</v>
      </c>
      <c r="C32">
        <f t="shared" si="3"/>
        <v>9.8350000000000009</v>
      </c>
      <c r="D32">
        <f t="shared" si="3"/>
        <v>9.8350000000000009</v>
      </c>
      <c r="E32">
        <f t="shared" si="3"/>
        <v>9.8350000000000009</v>
      </c>
      <c r="F32">
        <f t="shared" si="3"/>
        <v>9.8350000000000009</v>
      </c>
      <c r="G32">
        <f t="shared" si="3"/>
        <v>9.8350000000000009</v>
      </c>
      <c r="H32">
        <f t="shared" si="3"/>
        <v>9.8350000000000009</v>
      </c>
      <c r="I32">
        <f t="shared" si="3"/>
        <v>9.8350000000000009</v>
      </c>
      <c r="J32">
        <f t="shared" si="3"/>
        <v>9.8350000000000009</v>
      </c>
      <c r="K32">
        <f t="shared" si="3"/>
        <v>9.8350000000000009</v>
      </c>
      <c r="L32">
        <f t="shared" si="3"/>
        <v>9.8350000000000009</v>
      </c>
      <c r="M32">
        <f t="shared" si="3"/>
        <v>9.8350000000000009</v>
      </c>
      <c r="N32">
        <f t="shared" si="3"/>
        <v>9.8350000000000009</v>
      </c>
      <c r="O32">
        <f t="shared" si="3"/>
        <v>9.8350000000000009</v>
      </c>
      <c r="P32">
        <f t="shared" si="3"/>
        <v>9.8350000000000009</v>
      </c>
    </row>
    <row r="33" spans="1:16" x14ac:dyDescent="0.2">
      <c r="A33" s="4" t="s">
        <v>62</v>
      </c>
      <c r="B33">
        <f t="shared" ref="B33:P33" si="4">AVERAGE(B18:B21)</f>
        <v>9.9525000000000006</v>
      </c>
      <c r="C33">
        <f t="shared" si="4"/>
        <v>9.9525000000000006</v>
      </c>
      <c r="D33">
        <f t="shared" si="4"/>
        <v>9.9525000000000006</v>
      </c>
      <c r="E33">
        <f t="shared" si="4"/>
        <v>9.9525000000000006</v>
      </c>
      <c r="F33">
        <f t="shared" si="4"/>
        <v>9.9525000000000006</v>
      </c>
      <c r="G33">
        <f t="shared" si="4"/>
        <v>9.9525000000000006</v>
      </c>
      <c r="H33">
        <f t="shared" si="4"/>
        <v>9.9525000000000006</v>
      </c>
      <c r="I33">
        <f t="shared" si="4"/>
        <v>9.9525000000000006</v>
      </c>
      <c r="J33">
        <f t="shared" si="4"/>
        <v>9.9525000000000006</v>
      </c>
      <c r="K33">
        <f t="shared" si="4"/>
        <v>9.9525000000000006</v>
      </c>
      <c r="L33">
        <f t="shared" si="4"/>
        <v>9.9525000000000006</v>
      </c>
      <c r="M33">
        <f t="shared" si="4"/>
        <v>9.9525000000000006</v>
      </c>
      <c r="N33">
        <f t="shared" si="4"/>
        <v>9.9525000000000006</v>
      </c>
      <c r="O33">
        <f t="shared" si="4"/>
        <v>9.9525000000000006</v>
      </c>
      <c r="P33">
        <f t="shared" si="4"/>
        <v>9.9525000000000006</v>
      </c>
    </row>
    <row r="34" spans="1:16" x14ac:dyDescent="0.2">
      <c r="A34" s="4" t="s">
        <v>69</v>
      </c>
      <c r="B34">
        <f>AVERAGE(B22:B25)</f>
        <v>10.16</v>
      </c>
      <c r="C34">
        <f t="shared" ref="C34:P34" si="5">AVERAGE(C22:C25)</f>
        <v>10.16</v>
      </c>
      <c r="D34">
        <f t="shared" si="5"/>
        <v>10.16</v>
      </c>
      <c r="E34">
        <f t="shared" si="5"/>
        <v>10.16</v>
      </c>
      <c r="F34">
        <f t="shared" si="5"/>
        <v>10.16</v>
      </c>
      <c r="G34">
        <f t="shared" si="5"/>
        <v>10.16</v>
      </c>
      <c r="H34">
        <f t="shared" si="5"/>
        <v>10.16</v>
      </c>
      <c r="I34">
        <f t="shared" si="5"/>
        <v>10.16</v>
      </c>
      <c r="J34">
        <f t="shared" si="5"/>
        <v>10.16</v>
      </c>
      <c r="K34">
        <f t="shared" si="5"/>
        <v>10.16</v>
      </c>
      <c r="L34">
        <f t="shared" si="5"/>
        <v>10.16</v>
      </c>
      <c r="M34">
        <f t="shared" si="5"/>
        <v>10.16</v>
      </c>
      <c r="N34">
        <f t="shared" si="5"/>
        <v>10.16</v>
      </c>
      <c r="O34">
        <f t="shared" si="5"/>
        <v>10.16</v>
      </c>
      <c r="P34">
        <f t="shared" si="5"/>
        <v>10.16</v>
      </c>
    </row>
    <row r="39" spans="1:16" x14ac:dyDescent="0.2">
      <c r="A39" s="6" t="s">
        <v>102</v>
      </c>
      <c r="B39" s="4" t="s">
        <v>40</v>
      </c>
      <c r="C39" s="4" t="s">
        <v>41</v>
      </c>
      <c r="D39" s="4" t="s">
        <v>42</v>
      </c>
      <c r="E39" s="4" t="s">
        <v>43</v>
      </c>
      <c r="F39" s="4" t="s">
        <v>44</v>
      </c>
      <c r="G39" s="4" t="s">
        <v>45</v>
      </c>
      <c r="H39" s="4" t="s">
        <v>46</v>
      </c>
      <c r="I39" s="4" t="s">
        <v>47</v>
      </c>
      <c r="J39" s="4" t="s">
        <v>48</v>
      </c>
      <c r="K39" s="4" t="s">
        <v>49</v>
      </c>
      <c r="L39" s="4" t="s">
        <v>50</v>
      </c>
      <c r="M39" s="4" t="s">
        <v>51</v>
      </c>
      <c r="N39" s="4" t="s">
        <v>52</v>
      </c>
      <c r="O39" s="4" t="s">
        <v>53</v>
      </c>
      <c r="P39" s="4" t="s">
        <v>54</v>
      </c>
    </row>
    <row r="40" spans="1:16" x14ac:dyDescent="0.2">
      <c r="A40" s="4" t="s">
        <v>96</v>
      </c>
      <c r="B40" s="9">
        <f>STDEV(B2:B5)</f>
        <v>0.4080849584747433</v>
      </c>
      <c r="C40" s="9">
        <f t="shared" ref="C40:P40" si="6">STDEV(C2:C5)</f>
        <v>0.4080849584747433</v>
      </c>
      <c r="D40" s="9">
        <f t="shared" si="6"/>
        <v>0.4080849584747433</v>
      </c>
      <c r="E40" s="9">
        <f t="shared" si="6"/>
        <v>0.4080849584747433</v>
      </c>
      <c r="F40" s="9">
        <f t="shared" si="6"/>
        <v>0.4080849584747433</v>
      </c>
      <c r="G40" s="9">
        <f t="shared" si="6"/>
        <v>0.4080849584747433</v>
      </c>
      <c r="H40" s="9">
        <f t="shared" si="6"/>
        <v>0.4080849584747433</v>
      </c>
      <c r="I40" s="9">
        <f t="shared" si="6"/>
        <v>0.4080849584747433</v>
      </c>
      <c r="J40" s="9">
        <f t="shared" si="6"/>
        <v>0.4080849584747433</v>
      </c>
      <c r="K40" s="9">
        <f t="shared" si="6"/>
        <v>0.4080849584747433</v>
      </c>
      <c r="L40" s="9">
        <f t="shared" si="6"/>
        <v>0.4080849584747433</v>
      </c>
      <c r="M40" s="9">
        <f t="shared" si="6"/>
        <v>0.4080849584747433</v>
      </c>
      <c r="N40" s="9">
        <f t="shared" si="6"/>
        <v>0.4080849584747433</v>
      </c>
      <c r="O40" s="9">
        <f t="shared" si="6"/>
        <v>0.4080849584747433</v>
      </c>
      <c r="P40" s="9">
        <f t="shared" si="6"/>
        <v>0.4080849584747433</v>
      </c>
    </row>
    <row r="41" spans="1:16" x14ac:dyDescent="0.2">
      <c r="A41" s="4" t="s">
        <v>97</v>
      </c>
      <c r="B41" s="9">
        <f>STDEV(B6:B9)</f>
        <v>0.21832697191750419</v>
      </c>
      <c r="C41" s="9">
        <f t="shared" ref="C41:P41" si="7">STDEV(C6:C9)</f>
        <v>0.21832697191750419</v>
      </c>
      <c r="D41" s="9">
        <f t="shared" si="7"/>
        <v>0.21832697191750419</v>
      </c>
      <c r="E41" s="9">
        <f t="shared" si="7"/>
        <v>0.21832697191750419</v>
      </c>
      <c r="F41" s="9">
        <f t="shared" si="7"/>
        <v>0.21832697191750419</v>
      </c>
      <c r="G41" s="9">
        <f t="shared" si="7"/>
        <v>0.21832697191750419</v>
      </c>
      <c r="H41" s="9">
        <f t="shared" si="7"/>
        <v>0.21832697191750419</v>
      </c>
      <c r="I41" s="9">
        <f t="shared" si="7"/>
        <v>0.21832697191750419</v>
      </c>
      <c r="J41" s="9">
        <f t="shared" si="7"/>
        <v>0.21832697191750419</v>
      </c>
      <c r="K41" s="9">
        <f t="shared" si="7"/>
        <v>0.21832697191750419</v>
      </c>
      <c r="L41" s="9">
        <f t="shared" si="7"/>
        <v>0.21832697191750419</v>
      </c>
      <c r="M41" s="9">
        <f t="shared" si="7"/>
        <v>0.21832697191750419</v>
      </c>
      <c r="N41" s="9">
        <f t="shared" si="7"/>
        <v>0.21832697191750419</v>
      </c>
      <c r="O41" s="9">
        <f t="shared" si="7"/>
        <v>0.21832697191750419</v>
      </c>
      <c r="P41" s="9">
        <f t="shared" si="7"/>
        <v>0.21832697191750419</v>
      </c>
    </row>
    <row r="42" spans="1:16" x14ac:dyDescent="0.2">
      <c r="A42" s="4" t="s">
        <v>98</v>
      </c>
      <c r="B42" s="9">
        <f>STDEV(B10:B13)</f>
        <v>0.1612451549659708</v>
      </c>
      <c r="C42" s="9">
        <f t="shared" ref="C42:P42" si="8">STDEV(C10:C13)</f>
        <v>0.1612451549659708</v>
      </c>
      <c r="D42" s="9">
        <f t="shared" si="8"/>
        <v>0.1612451549659708</v>
      </c>
      <c r="E42" s="9">
        <f t="shared" si="8"/>
        <v>0.1612451549659708</v>
      </c>
      <c r="F42" s="9">
        <f t="shared" si="8"/>
        <v>0.1612451549659708</v>
      </c>
      <c r="G42" s="9">
        <f t="shared" si="8"/>
        <v>0.1612451549659708</v>
      </c>
      <c r="H42" s="9">
        <f t="shared" si="8"/>
        <v>0.1612451549659708</v>
      </c>
      <c r="I42" s="9">
        <f t="shared" si="8"/>
        <v>0.1612451549659708</v>
      </c>
      <c r="J42" s="9">
        <f t="shared" si="8"/>
        <v>0.1612451549659708</v>
      </c>
      <c r="K42" s="9">
        <f t="shared" si="8"/>
        <v>0.1612451549659708</v>
      </c>
      <c r="L42" s="9">
        <f t="shared" si="8"/>
        <v>0.1612451549659708</v>
      </c>
      <c r="M42" s="9">
        <f t="shared" si="8"/>
        <v>0.1612451549659708</v>
      </c>
      <c r="N42" s="9">
        <f t="shared" si="8"/>
        <v>0.1612451549659708</v>
      </c>
      <c r="O42" s="9">
        <f t="shared" si="8"/>
        <v>0.1612451549659708</v>
      </c>
      <c r="P42" s="9">
        <f t="shared" si="8"/>
        <v>0.1612451549659708</v>
      </c>
    </row>
    <row r="43" spans="1:16" x14ac:dyDescent="0.2">
      <c r="A43" s="7" t="s">
        <v>99</v>
      </c>
      <c r="B43" s="9">
        <f>STDEV(B14:B17)</f>
        <v>0.20207259421636883</v>
      </c>
      <c r="C43" s="9">
        <f t="shared" ref="C43:P43" si="9">STDEV(C14:C17)</f>
        <v>0.20207259421636883</v>
      </c>
      <c r="D43" s="9">
        <f t="shared" si="9"/>
        <v>0.20207259421636883</v>
      </c>
      <c r="E43" s="9">
        <f t="shared" si="9"/>
        <v>0.20207259421636883</v>
      </c>
      <c r="F43" s="9">
        <f t="shared" si="9"/>
        <v>0.20207259421636883</v>
      </c>
      <c r="G43" s="9">
        <f t="shared" si="9"/>
        <v>0.20207259421636883</v>
      </c>
      <c r="H43" s="9">
        <f t="shared" si="9"/>
        <v>0.20207259421636883</v>
      </c>
      <c r="I43" s="9">
        <f t="shared" si="9"/>
        <v>0.20207259421636883</v>
      </c>
      <c r="J43" s="9">
        <f t="shared" si="9"/>
        <v>0.20207259421636883</v>
      </c>
      <c r="K43" s="9">
        <f t="shared" si="9"/>
        <v>0.20207259421636883</v>
      </c>
      <c r="L43" s="9">
        <f t="shared" si="9"/>
        <v>0.20207259421636883</v>
      </c>
      <c r="M43" s="9">
        <f t="shared" si="9"/>
        <v>0.20207259421636883</v>
      </c>
      <c r="N43" s="9">
        <f t="shared" si="9"/>
        <v>0.20207259421636883</v>
      </c>
      <c r="O43" s="9">
        <f t="shared" si="9"/>
        <v>0.20207259421636883</v>
      </c>
      <c r="P43" s="9">
        <f t="shared" si="9"/>
        <v>0.20207259421636883</v>
      </c>
    </row>
    <row r="44" spans="1:16" x14ac:dyDescent="0.2">
      <c r="A44" s="4" t="s">
        <v>100</v>
      </c>
      <c r="B44" s="9">
        <f>STDEV(B18:B21)</f>
        <v>0.1426826315054962</v>
      </c>
      <c r="C44" s="9">
        <f t="shared" ref="C44:P44" si="10">STDEV(C18:C21)</f>
        <v>0.1426826315054962</v>
      </c>
      <c r="D44" s="9">
        <f t="shared" si="10"/>
        <v>0.1426826315054962</v>
      </c>
      <c r="E44" s="9">
        <f t="shared" si="10"/>
        <v>0.1426826315054962</v>
      </c>
      <c r="F44" s="9">
        <f t="shared" si="10"/>
        <v>0.1426826315054962</v>
      </c>
      <c r="G44" s="9">
        <f t="shared" si="10"/>
        <v>0.1426826315054962</v>
      </c>
      <c r="H44" s="9">
        <f t="shared" si="10"/>
        <v>0.1426826315054962</v>
      </c>
      <c r="I44" s="9">
        <f t="shared" si="10"/>
        <v>0.1426826315054962</v>
      </c>
      <c r="J44" s="9">
        <f t="shared" si="10"/>
        <v>0.1426826315054962</v>
      </c>
      <c r="K44" s="9">
        <f t="shared" si="10"/>
        <v>0.1426826315054962</v>
      </c>
      <c r="L44" s="9">
        <f t="shared" si="10"/>
        <v>0.1426826315054962</v>
      </c>
      <c r="M44" s="9">
        <f t="shared" si="10"/>
        <v>0.1426826315054962</v>
      </c>
      <c r="N44" s="9">
        <f t="shared" si="10"/>
        <v>0.1426826315054962</v>
      </c>
      <c r="O44" s="9">
        <f t="shared" si="10"/>
        <v>0.1426826315054962</v>
      </c>
      <c r="P44" s="9">
        <f t="shared" si="10"/>
        <v>0.1426826315054962</v>
      </c>
    </row>
    <row r="45" spans="1:16" x14ac:dyDescent="0.2">
      <c r="A45" s="4" t="s">
        <v>101</v>
      </c>
      <c r="B45" s="9">
        <f>STDEV(B22:B25)</f>
        <v>0.23194827009486407</v>
      </c>
      <c r="C45" s="9">
        <f t="shared" ref="C45:P45" si="11">STDEV(C22:C25)</f>
        <v>0.23194827009486407</v>
      </c>
      <c r="D45" s="9">
        <f t="shared" si="11"/>
        <v>0.23194827009486407</v>
      </c>
      <c r="E45" s="9">
        <f t="shared" si="11"/>
        <v>0.23194827009486407</v>
      </c>
      <c r="F45" s="9">
        <f t="shared" si="11"/>
        <v>0.23194827009486407</v>
      </c>
      <c r="G45" s="9">
        <f t="shared" si="11"/>
        <v>0.23194827009486407</v>
      </c>
      <c r="H45" s="9">
        <f t="shared" si="11"/>
        <v>0.23194827009486407</v>
      </c>
      <c r="I45" s="9">
        <f t="shared" si="11"/>
        <v>0.23194827009486407</v>
      </c>
      <c r="J45" s="9">
        <f t="shared" si="11"/>
        <v>0.23194827009486407</v>
      </c>
      <c r="K45" s="9">
        <f t="shared" si="11"/>
        <v>0.23194827009486407</v>
      </c>
      <c r="L45" s="9">
        <f t="shared" si="11"/>
        <v>0.23194827009486407</v>
      </c>
      <c r="M45" s="9">
        <f t="shared" si="11"/>
        <v>0.23194827009486407</v>
      </c>
      <c r="N45" s="9">
        <f t="shared" si="11"/>
        <v>0.23194827009486407</v>
      </c>
      <c r="O45" s="9">
        <f t="shared" si="11"/>
        <v>0.23194827009486407</v>
      </c>
      <c r="P45" s="9">
        <f t="shared" si="11"/>
        <v>0.23194827009486407</v>
      </c>
    </row>
    <row r="49" spans="1:16" x14ac:dyDescent="0.2">
      <c r="A49" s="6" t="s">
        <v>103</v>
      </c>
      <c r="B49" s="4" t="s">
        <v>40</v>
      </c>
      <c r="C49" s="4" t="s">
        <v>41</v>
      </c>
      <c r="D49" s="4" t="s">
        <v>42</v>
      </c>
      <c r="E49" s="4" t="s">
        <v>43</v>
      </c>
      <c r="F49" s="4" t="s">
        <v>44</v>
      </c>
      <c r="G49" s="4" t="s">
        <v>45</v>
      </c>
      <c r="H49" s="4" t="s">
        <v>46</v>
      </c>
      <c r="I49" s="4" t="s">
        <v>47</v>
      </c>
      <c r="J49" s="4" t="s">
        <v>48</v>
      </c>
      <c r="K49" s="4" t="s">
        <v>49</v>
      </c>
      <c r="L49" s="4" t="s">
        <v>50</v>
      </c>
      <c r="M49" s="4" t="s">
        <v>51</v>
      </c>
      <c r="N49" s="4" t="s">
        <v>52</v>
      </c>
      <c r="O49" s="4" t="s">
        <v>53</v>
      </c>
      <c r="P49" s="4" t="s">
        <v>54</v>
      </c>
    </row>
    <row r="50" spans="1:16" x14ac:dyDescent="0.2">
      <c r="A50" s="4" t="s">
        <v>96</v>
      </c>
      <c r="B50" s="9">
        <f>B40/SQRT(4)</f>
        <v>0.20404247923737165</v>
      </c>
      <c r="C50" s="9">
        <f t="shared" ref="C50:P50" si="12">C40/SQRT(4)</f>
        <v>0.20404247923737165</v>
      </c>
      <c r="D50" s="9">
        <f t="shared" si="12"/>
        <v>0.20404247923737165</v>
      </c>
      <c r="E50" s="9">
        <f t="shared" si="12"/>
        <v>0.20404247923737165</v>
      </c>
      <c r="F50" s="9">
        <f t="shared" si="12"/>
        <v>0.20404247923737165</v>
      </c>
      <c r="G50" s="9">
        <f t="shared" si="12"/>
        <v>0.20404247923737165</v>
      </c>
      <c r="H50" s="9">
        <f t="shared" si="12"/>
        <v>0.20404247923737165</v>
      </c>
      <c r="I50" s="9">
        <f t="shared" si="12"/>
        <v>0.20404247923737165</v>
      </c>
      <c r="J50" s="9">
        <f t="shared" si="12"/>
        <v>0.20404247923737165</v>
      </c>
      <c r="K50" s="9">
        <f t="shared" si="12"/>
        <v>0.20404247923737165</v>
      </c>
      <c r="L50" s="9">
        <f t="shared" si="12"/>
        <v>0.20404247923737165</v>
      </c>
      <c r="M50" s="9">
        <f t="shared" si="12"/>
        <v>0.20404247923737165</v>
      </c>
      <c r="N50" s="9">
        <f t="shared" si="12"/>
        <v>0.20404247923737165</v>
      </c>
      <c r="O50" s="9">
        <f t="shared" si="12"/>
        <v>0.20404247923737165</v>
      </c>
      <c r="P50" s="9">
        <f t="shared" si="12"/>
        <v>0.20404247923737165</v>
      </c>
    </row>
    <row r="51" spans="1:16" x14ac:dyDescent="0.2">
      <c r="A51" s="4" t="s">
        <v>97</v>
      </c>
      <c r="B51" s="9">
        <f t="shared" ref="B51:P51" si="13">B41/SQRT(4)</f>
        <v>0.1091634859587521</v>
      </c>
      <c r="C51" s="9">
        <f t="shared" si="13"/>
        <v>0.1091634859587521</v>
      </c>
      <c r="D51" s="9">
        <f t="shared" si="13"/>
        <v>0.1091634859587521</v>
      </c>
      <c r="E51" s="9">
        <f t="shared" si="13"/>
        <v>0.1091634859587521</v>
      </c>
      <c r="F51" s="9">
        <f t="shared" si="13"/>
        <v>0.1091634859587521</v>
      </c>
      <c r="G51" s="9">
        <f t="shared" si="13"/>
        <v>0.1091634859587521</v>
      </c>
      <c r="H51" s="9">
        <f t="shared" si="13"/>
        <v>0.1091634859587521</v>
      </c>
      <c r="I51" s="9">
        <f t="shared" si="13"/>
        <v>0.1091634859587521</v>
      </c>
      <c r="J51" s="9">
        <f t="shared" si="13"/>
        <v>0.1091634859587521</v>
      </c>
      <c r="K51" s="9">
        <f t="shared" si="13"/>
        <v>0.1091634859587521</v>
      </c>
      <c r="L51" s="9">
        <f t="shared" si="13"/>
        <v>0.1091634859587521</v>
      </c>
      <c r="M51" s="9">
        <f t="shared" si="13"/>
        <v>0.1091634859587521</v>
      </c>
      <c r="N51" s="9">
        <f t="shared" si="13"/>
        <v>0.1091634859587521</v>
      </c>
      <c r="O51" s="9">
        <f t="shared" si="13"/>
        <v>0.1091634859587521</v>
      </c>
      <c r="P51" s="9">
        <f t="shared" si="13"/>
        <v>0.1091634859587521</v>
      </c>
    </row>
    <row r="52" spans="1:16" x14ac:dyDescent="0.2">
      <c r="A52" s="4" t="s">
        <v>98</v>
      </c>
      <c r="B52" s="9">
        <f t="shared" ref="B52:P52" si="14">B42/SQRT(4)</f>
        <v>8.0622577482985402E-2</v>
      </c>
      <c r="C52" s="9">
        <f t="shared" si="14"/>
        <v>8.0622577482985402E-2</v>
      </c>
      <c r="D52" s="9">
        <f t="shared" si="14"/>
        <v>8.0622577482985402E-2</v>
      </c>
      <c r="E52" s="9">
        <f t="shared" si="14"/>
        <v>8.0622577482985402E-2</v>
      </c>
      <c r="F52" s="9">
        <f t="shared" si="14"/>
        <v>8.0622577482985402E-2</v>
      </c>
      <c r="G52" s="9">
        <f t="shared" si="14"/>
        <v>8.0622577482985402E-2</v>
      </c>
      <c r="H52" s="9">
        <f t="shared" si="14"/>
        <v>8.0622577482985402E-2</v>
      </c>
      <c r="I52" s="9">
        <f t="shared" si="14"/>
        <v>8.0622577482985402E-2</v>
      </c>
      <c r="J52" s="9">
        <f t="shared" si="14"/>
        <v>8.0622577482985402E-2</v>
      </c>
      <c r="K52" s="9">
        <f t="shared" si="14"/>
        <v>8.0622577482985402E-2</v>
      </c>
      <c r="L52" s="9">
        <f t="shared" si="14"/>
        <v>8.0622577482985402E-2</v>
      </c>
      <c r="M52" s="9">
        <f t="shared" si="14"/>
        <v>8.0622577482985402E-2</v>
      </c>
      <c r="N52" s="9">
        <f t="shared" si="14"/>
        <v>8.0622577482985402E-2</v>
      </c>
      <c r="O52" s="9">
        <f t="shared" si="14"/>
        <v>8.0622577482985402E-2</v>
      </c>
      <c r="P52" s="9">
        <f t="shared" si="14"/>
        <v>8.0622577482985402E-2</v>
      </c>
    </row>
    <row r="53" spans="1:16" x14ac:dyDescent="0.2">
      <c r="A53" s="7" t="s">
        <v>99</v>
      </c>
      <c r="B53" s="9">
        <f t="shared" ref="B53:P53" si="15">B43/SQRT(4)</f>
        <v>0.10103629710818442</v>
      </c>
      <c r="C53" s="9">
        <f t="shared" si="15"/>
        <v>0.10103629710818442</v>
      </c>
      <c r="D53" s="9">
        <f t="shared" si="15"/>
        <v>0.10103629710818442</v>
      </c>
      <c r="E53" s="9">
        <f t="shared" si="15"/>
        <v>0.10103629710818442</v>
      </c>
      <c r="F53" s="9">
        <f t="shared" si="15"/>
        <v>0.10103629710818442</v>
      </c>
      <c r="G53" s="9">
        <f t="shared" si="15"/>
        <v>0.10103629710818442</v>
      </c>
      <c r="H53" s="9">
        <f t="shared" si="15"/>
        <v>0.10103629710818442</v>
      </c>
      <c r="I53" s="9">
        <f t="shared" si="15"/>
        <v>0.10103629710818442</v>
      </c>
      <c r="J53" s="9">
        <f t="shared" si="15"/>
        <v>0.10103629710818442</v>
      </c>
      <c r="K53" s="9">
        <f t="shared" si="15"/>
        <v>0.10103629710818442</v>
      </c>
      <c r="L53" s="9">
        <f t="shared" si="15"/>
        <v>0.10103629710818442</v>
      </c>
      <c r="M53" s="9">
        <f t="shared" si="15"/>
        <v>0.10103629710818442</v>
      </c>
      <c r="N53" s="9">
        <f t="shared" si="15"/>
        <v>0.10103629710818442</v>
      </c>
      <c r="O53" s="9">
        <f t="shared" si="15"/>
        <v>0.10103629710818442</v>
      </c>
      <c r="P53" s="9">
        <f t="shared" si="15"/>
        <v>0.10103629710818442</v>
      </c>
    </row>
    <row r="54" spans="1:16" x14ac:dyDescent="0.2">
      <c r="A54" s="4" t="s">
        <v>100</v>
      </c>
      <c r="B54" s="9">
        <f t="shared" ref="B54:P54" si="16">B44/SQRT(4)</f>
        <v>7.1341315752748102E-2</v>
      </c>
      <c r="C54" s="9">
        <f t="shared" si="16"/>
        <v>7.1341315752748102E-2</v>
      </c>
      <c r="D54" s="9">
        <f t="shared" si="16"/>
        <v>7.1341315752748102E-2</v>
      </c>
      <c r="E54" s="9">
        <f t="shared" si="16"/>
        <v>7.1341315752748102E-2</v>
      </c>
      <c r="F54" s="9">
        <f t="shared" si="16"/>
        <v>7.1341315752748102E-2</v>
      </c>
      <c r="G54" s="9">
        <f t="shared" si="16"/>
        <v>7.1341315752748102E-2</v>
      </c>
      <c r="H54" s="9">
        <f t="shared" si="16"/>
        <v>7.1341315752748102E-2</v>
      </c>
      <c r="I54" s="9">
        <f t="shared" si="16"/>
        <v>7.1341315752748102E-2</v>
      </c>
      <c r="J54" s="9">
        <f t="shared" si="16"/>
        <v>7.1341315752748102E-2</v>
      </c>
      <c r="K54" s="9">
        <f t="shared" si="16"/>
        <v>7.1341315752748102E-2</v>
      </c>
      <c r="L54" s="9">
        <f t="shared" si="16"/>
        <v>7.1341315752748102E-2</v>
      </c>
      <c r="M54" s="9">
        <f t="shared" si="16"/>
        <v>7.1341315752748102E-2</v>
      </c>
      <c r="N54" s="9">
        <f t="shared" si="16"/>
        <v>7.1341315752748102E-2</v>
      </c>
      <c r="O54" s="9">
        <f t="shared" si="16"/>
        <v>7.1341315752748102E-2</v>
      </c>
      <c r="P54" s="9">
        <f t="shared" si="16"/>
        <v>7.1341315752748102E-2</v>
      </c>
    </row>
    <row r="55" spans="1:16" x14ac:dyDescent="0.2">
      <c r="A55" s="4" t="s">
        <v>101</v>
      </c>
      <c r="B55" s="9">
        <f t="shared" ref="B55:P55" si="17">B45/SQRT(4)</f>
        <v>0.11597413504743204</v>
      </c>
      <c r="C55" s="9">
        <f t="shared" si="17"/>
        <v>0.11597413504743204</v>
      </c>
      <c r="D55" s="9">
        <f t="shared" si="17"/>
        <v>0.11597413504743204</v>
      </c>
      <c r="E55" s="9">
        <f t="shared" si="17"/>
        <v>0.11597413504743204</v>
      </c>
      <c r="F55" s="9">
        <f t="shared" si="17"/>
        <v>0.11597413504743204</v>
      </c>
      <c r="G55" s="9">
        <f t="shared" si="17"/>
        <v>0.11597413504743204</v>
      </c>
      <c r="H55" s="9">
        <f t="shared" si="17"/>
        <v>0.11597413504743204</v>
      </c>
      <c r="I55" s="9">
        <f t="shared" si="17"/>
        <v>0.11597413504743204</v>
      </c>
      <c r="J55" s="9">
        <f t="shared" si="17"/>
        <v>0.11597413504743204</v>
      </c>
      <c r="K55" s="9">
        <f t="shared" si="17"/>
        <v>0.11597413504743204</v>
      </c>
      <c r="L55" s="9">
        <f t="shared" si="17"/>
        <v>0.11597413504743204</v>
      </c>
      <c r="M55" s="9">
        <f t="shared" si="17"/>
        <v>0.11597413504743204</v>
      </c>
      <c r="N55" s="9">
        <f t="shared" si="17"/>
        <v>0.11597413504743204</v>
      </c>
      <c r="O55" s="9">
        <f t="shared" si="17"/>
        <v>0.11597413504743204</v>
      </c>
      <c r="P55" s="9">
        <f t="shared" si="17"/>
        <v>0.11597413504743204</v>
      </c>
    </row>
    <row r="70" spans="1:2" x14ac:dyDescent="0.2">
      <c r="B70" t="s">
        <v>95</v>
      </c>
    </row>
    <row r="71" spans="1:2" x14ac:dyDescent="0.2">
      <c r="A71" s="4" t="s">
        <v>96</v>
      </c>
      <c r="B71">
        <v>9.9</v>
      </c>
    </row>
    <row r="72" spans="1:2" x14ac:dyDescent="0.2">
      <c r="A72" s="4" t="s">
        <v>97</v>
      </c>
      <c r="B72" s="9">
        <v>9.75</v>
      </c>
    </row>
    <row r="73" spans="1:2" x14ac:dyDescent="0.2">
      <c r="A73" s="4" t="s">
        <v>98</v>
      </c>
      <c r="B73" s="9">
        <v>10.09</v>
      </c>
    </row>
    <row r="74" spans="1:2" x14ac:dyDescent="0.2">
      <c r="A74" s="7" t="s">
        <v>99</v>
      </c>
      <c r="B74">
        <v>9.8000000000000007</v>
      </c>
    </row>
    <row r="75" spans="1:2" x14ac:dyDescent="0.2">
      <c r="A75" s="4" t="s">
        <v>100</v>
      </c>
      <c r="B75" s="9">
        <v>9.9499999999999993</v>
      </c>
    </row>
    <row r="76" spans="1:2" x14ac:dyDescent="0.2">
      <c r="A76" s="8" t="s">
        <v>101</v>
      </c>
      <c r="B76" s="9">
        <v>10.16</v>
      </c>
    </row>
    <row r="79" spans="1:2" x14ac:dyDescent="0.2">
      <c r="B79" t="s">
        <v>95</v>
      </c>
    </row>
    <row r="80" spans="1:2" x14ac:dyDescent="0.2">
      <c r="A80" s="4" t="s">
        <v>96</v>
      </c>
      <c r="B80" s="9">
        <v>0.20404247923737165</v>
      </c>
    </row>
    <row r="81" spans="1:2" x14ac:dyDescent="0.2">
      <c r="A81" s="4" t="s">
        <v>97</v>
      </c>
      <c r="B81" s="9">
        <v>0.1091634859587521</v>
      </c>
    </row>
    <row r="82" spans="1:2" x14ac:dyDescent="0.2">
      <c r="A82" s="4" t="s">
        <v>98</v>
      </c>
      <c r="B82" s="9">
        <v>8.0622577482985402E-2</v>
      </c>
    </row>
    <row r="83" spans="1:2" x14ac:dyDescent="0.2">
      <c r="A83" s="7" t="s">
        <v>99</v>
      </c>
      <c r="B83" s="9">
        <v>0.10103629710818442</v>
      </c>
    </row>
    <row r="84" spans="1:2" x14ac:dyDescent="0.2">
      <c r="A84" s="4" t="s">
        <v>100</v>
      </c>
      <c r="B84" s="9">
        <v>7.1341315752748102E-2</v>
      </c>
    </row>
    <row r="85" spans="1:2" x14ac:dyDescent="0.2">
      <c r="A85" s="8" t="s">
        <v>101</v>
      </c>
      <c r="B85" s="9">
        <v>0.11597413504743204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132B1-1D1B-CA46-94C2-78CF27AAB986}">
  <dimension ref="A1:P25"/>
  <sheetViews>
    <sheetView workbookViewId="0">
      <selection activeCell="N28" sqref="N28"/>
    </sheetView>
  </sheetViews>
  <sheetFormatPr baseColWidth="10" defaultRowHeight="15" x14ac:dyDescent="0.2"/>
  <cols>
    <col min="1" max="1" width="16.83203125" customWidth="1"/>
    <col min="251" max="251" width="16.83203125" customWidth="1"/>
    <col min="507" max="507" width="16.83203125" customWidth="1"/>
    <col min="763" max="763" width="16.83203125" customWidth="1"/>
    <col min="1019" max="1019" width="16.83203125" customWidth="1"/>
    <col min="1275" max="1275" width="16.83203125" customWidth="1"/>
    <col min="1531" max="1531" width="16.83203125" customWidth="1"/>
    <col min="1787" max="1787" width="16.83203125" customWidth="1"/>
    <col min="2043" max="2043" width="16.83203125" customWidth="1"/>
    <col min="2299" max="2299" width="16.83203125" customWidth="1"/>
    <col min="2555" max="2555" width="16.83203125" customWidth="1"/>
    <col min="2811" max="2811" width="16.83203125" customWidth="1"/>
    <col min="3067" max="3067" width="16.83203125" customWidth="1"/>
    <col min="3323" max="3323" width="16.83203125" customWidth="1"/>
    <col min="3579" max="3579" width="16.83203125" customWidth="1"/>
    <col min="3835" max="3835" width="16.83203125" customWidth="1"/>
    <col min="4091" max="4091" width="16.83203125" customWidth="1"/>
    <col min="4347" max="4347" width="16.83203125" customWidth="1"/>
    <col min="4603" max="4603" width="16.83203125" customWidth="1"/>
    <col min="4859" max="4859" width="16.83203125" customWidth="1"/>
    <col min="5115" max="5115" width="16.83203125" customWidth="1"/>
    <col min="5371" max="5371" width="16.83203125" customWidth="1"/>
    <col min="5627" max="5627" width="16.83203125" customWidth="1"/>
    <col min="5883" max="5883" width="16.83203125" customWidth="1"/>
    <col min="6139" max="6139" width="16.83203125" customWidth="1"/>
    <col min="6395" max="6395" width="16.83203125" customWidth="1"/>
    <col min="6651" max="6651" width="16.83203125" customWidth="1"/>
    <col min="6907" max="6907" width="16.83203125" customWidth="1"/>
    <col min="7163" max="7163" width="16.83203125" customWidth="1"/>
    <col min="7419" max="7419" width="16.83203125" customWidth="1"/>
    <col min="7675" max="7675" width="16.83203125" customWidth="1"/>
    <col min="7931" max="7931" width="16.83203125" customWidth="1"/>
    <col min="8187" max="8187" width="16.83203125" customWidth="1"/>
    <col min="8443" max="8443" width="16.83203125" customWidth="1"/>
    <col min="8699" max="8699" width="16.83203125" customWidth="1"/>
    <col min="8955" max="8955" width="16.83203125" customWidth="1"/>
    <col min="9211" max="9211" width="16.83203125" customWidth="1"/>
    <col min="9467" max="9467" width="16.83203125" customWidth="1"/>
    <col min="9723" max="9723" width="16.83203125" customWidth="1"/>
    <col min="9979" max="9979" width="16.83203125" customWidth="1"/>
    <col min="10235" max="10235" width="16.83203125" customWidth="1"/>
    <col min="10491" max="10491" width="16.83203125" customWidth="1"/>
    <col min="10747" max="10747" width="16.83203125" customWidth="1"/>
    <col min="11003" max="11003" width="16.83203125" customWidth="1"/>
    <col min="11259" max="11259" width="16.83203125" customWidth="1"/>
    <col min="11515" max="11515" width="16.83203125" customWidth="1"/>
    <col min="11771" max="11771" width="16.83203125" customWidth="1"/>
    <col min="12027" max="12027" width="16.83203125" customWidth="1"/>
    <col min="12283" max="12283" width="16.83203125" customWidth="1"/>
    <col min="12539" max="12539" width="16.83203125" customWidth="1"/>
    <col min="12795" max="12795" width="16.83203125" customWidth="1"/>
    <col min="13051" max="13051" width="16.83203125" customWidth="1"/>
    <col min="13307" max="13307" width="16.83203125" customWidth="1"/>
    <col min="13563" max="13563" width="16.83203125" customWidth="1"/>
    <col min="13819" max="13819" width="16.83203125" customWidth="1"/>
    <col min="14075" max="14075" width="16.83203125" customWidth="1"/>
    <col min="14331" max="14331" width="16.83203125" customWidth="1"/>
    <col min="14587" max="14587" width="16.83203125" customWidth="1"/>
    <col min="14843" max="14843" width="16.83203125" customWidth="1"/>
    <col min="15099" max="15099" width="16.83203125" customWidth="1"/>
    <col min="15355" max="15355" width="16.83203125" customWidth="1"/>
    <col min="15611" max="15611" width="16.83203125" customWidth="1"/>
    <col min="15867" max="15867" width="16.83203125" customWidth="1"/>
    <col min="16123" max="16123" width="16.83203125" customWidth="1"/>
  </cols>
  <sheetData>
    <row r="1" spans="1:16" x14ac:dyDescent="0.2">
      <c r="A1" s="4" t="s">
        <v>0</v>
      </c>
      <c r="B1" s="4" t="s">
        <v>40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46</v>
      </c>
      <c r="I1" s="4" t="s">
        <v>47</v>
      </c>
      <c r="J1" s="4" t="s">
        <v>48</v>
      </c>
      <c r="K1" s="4" t="s">
        <v>49</v>
      </c>
      <c r="L1" s="4" t="s">
        <v>50</v>
      </c>
      <c r="M1" s="4" t="s">
        <v>51</v>
      </c>
      <c r="N1" s="4" t="s">
        <v>52</v>
      </c>
      <c r="O1" s="4" t="s">
        <v>53</v>
      </c>
      <c r="P1" s="4" t="s">
        <v>54</v>
      </c>
    </row>
    <row r="2" spans="1:16" x14ac:dyDescent="0.2">
      <c r="A2" s="4" t="s">
        <v>19</v>
      </c>
      <c r="B2">
        <f>'Concerntration ug per g'!B2*Biomass!B2</f>
        <v>347416.65336864418</v>
      </c>
      <c r="C2">
        <f>'Concerntration ug per g'!C2*Biomass!C2</f>
        <v>19981.152542372885</v>
      </c>
      <c r="D2">
        <f>'Concerntration ug per g'!D2*Biomass!D2</f>
        <v>91079.078099576291</v>
      </c>
      <c r="E2">
        <f>'Concerntration ug per g'!E2*Biomass!E2</f>
        <v>2045.8051694915259</v>
      </c>
      <c r="F2">
        <f>'Concerntration ug per g'!F2*Biomass!F2</f>
        <v>3251.1279661016952</v>
      </c>
      <c r="G2">
        <f>'Concerntration ug per g'!G2*Biomass!G2</f>
        <v>3712.9113432203394</v>
      </c>
      <c r="H2">
        <f>'Concerntration ug per g'!H2*Biomass!H2</f>
        <v>3204.4019067796617</v>
      </c>
      <c r="I2">
        <f>'Concerntration ug per g'!I2*Biomass!I2</f>
        <v>-0.42954449152542384</v>
      </c>
      <c r="J2">
        <f>'Concerntration ug per g'!J2*Biomass!J2</f>
        <v>2279.3097457627123</v>
      </c>
      <c r="K2">
        <f>'Concerntration ug per g'!K2*Biomass!K2</f>
        <v>26.434796610169499</v>
      </c>
      <c r="L2">
        <f>'Concerntration ug per g'!L2*Biomass!L2</f>
        <v>50.422237288135598</v>
      </c>
      <c r="M2">
        <f>'Concerntration ug per g'!M2*Biomass!M2</f>
        <v>32.75014830508475</v>
      </c>
      <c r="N2">
        <f>'Concerntration ug per g'!N2*Biomass!N2</f>
        <v>27.251978813559329</v>
      </c>
      <c r="O2">
        <f>'Concerntration ug per g'!O2*Biomass!O2</f>
        <v>18.803572033898309</v>
      </c>
      <c r="P2">
        <f>'Concerntration ug per g'!P2*Biomass!P2</f>
        <v>51.482478813559339</v>
      </c>
    </row>
    <row r="3" spans="1:16" x14ac:dyDescent="0.2">
      <c r="A3" s="4" t="s">
        <v>20</v>
      </c>
      <c r="B3">
        <f>'Concerntration ug per g'!B3*Biomass!B3</f>
        <v>199878.63277027023</v>
      </c>
      <c r="C3">
        <f>'Concerntration ug per g'!C3*Biomass!C3</f>
        <v>68471.036036036036</v>
      </c>
      <c r="D3">
        <f>'Concerntration ug per g'!D3*Biomass!D3</f>
        <v>80604.961745495501</v>
      </c>
      <c r="E3">
        <f>'Concerntration ug per g'!E3*Biomass!E3</f>
        <v>1947.2774774774775</v>
      </c>
      <c r="F3">
        <f>'Concerntration ug per g'!F3*Biomass!F3</f>
        <v>2564.4864864864862</v>
      </c>
      <c r="G3">
        <f>'Concerntration ug per g'!G3*Biomass!G3</f>
        <v>2405.8206531531532</v>
      </c>
      <c r="H3">
        <f>'Concerntration ug per g'!H3*Biomass!H3</f>
        <v>2573.6655405405404</v>
      </c>
      <c r="I3">
        <f>'Concerntration ug per g'!I3*Biomass!I3</f>
        <v>-0.32009009009009015</v>
      </c>
      <c r="J3">
        <f>'Concerntration ug per g'!J3*Biomass!J3</f>
        <v>137.45045045045046</v>
      </c>
      <c r="K3">
        <f>'Concerntration ug per g'!K3*Biomass!K3</f>
        <v>29.048175675675676</v>
      </c>
      <c r="L3">
        <f>'Concerntration ug per g'!L3*Biomass!L3</f>
        <v>60.967747747747751</v>
      </c>
      <c r="M3">
        <f>'Concerntration ug per g'!M3*Biomass!M3</f>
        <v>31.011081081081077</v>
      </c>
      <c r="N3">
        <f>'Concerntration ug per g'!N3*Biomass!N3</f>
        <v>26.746351351351347</v>
      </c>
      <c r="O3">
        <f>'Concerntration ug per g'!O3*Biomass!O3</f>
        <v>18.499324324324323</v>
      </c>
      <c r="P3">
        <f>'Concerntration ug per g'!P3*Biomass!P3</f>
        <v>74.350337837837827</v>
      </c>
    </row>
    <row r="4" spans="1:16" x14ac:dyDescent="0.2">
      <c r="A4" s="4" t="s">
        <v>21</v>
      </c>
      <c r="B4">
        <f>'Concerntration ug per g'!B4*Biomass!B4</f>
        <v>473009.44944711548</v>
      </c>
      <c r="C4">
        <f>'Concerntration ug per g'!C4*Biomass!C4</f>
        <v>22723.447115384617</v>
      </c>
      <c r="D4">
        <f>'Concerntration ug per g'!D4*Biomass!D4</f>
        <v>48049.930887019233</v>
      </c>
      <c r="E4">
        <f>'Concerntration ug per g'!E4*Biomass!E4</f>
        <v>6072.091153846156</v>
      </c>
      <c r="F4">
        <f>'Concerntration ug per g'!F4*Biomass!F4</f>
        <v>9409.9019230769263</v>
      </c>
      <c r="G4">
        <f>'Concerntration ug per g'!G4*Biomass!G4</f>
        <v>5461.6085144230783</v>
      </c>
      <c r="H4">
        <f>'Concerntration ug per g'!H4*Biomass!H4</f>
        <v>4041.8233173076928</v>
      </c>
      <c r="I4">
        <f>'Concerntration ug per g'!I4*Biomass!I4</f>
        <v>5.4634615384615316E-2</v>
      </c>
      <c r="J4">
        <f>'Concerntration ug per g'!J4*Biomass!J4</f>
        <v>1206.969711538462</v>
      </c>
      <c r="K4">
        <f>'Concerntration ug per g'!K4*Biomass!K4</f>
        <v>87.470019230769239</v>
      </c>
      <c r="L4">
        <f>'Concerntration ug per g'!L4*Biomass!L4</f>
        <v>62.155980769230773</v>
      </c>
      <c r="M4">
        <f>'Concerntration ug per g'!M4*Biomass!M4</f>
        <v>96.798879807692316</v>
      </c>
      <c r="N4">
        <f>'Concerntration ug per g'!N4*Biomass!N4</f>
        <v>84.037144230769229</v>
      </c>
      <c r="O4">
        <f>'Concerntration ug per g'!O4*Biomass!O4</f>
        <v>58.131230769230783</v>
      </c>
      <c r="P4">
        <f>'Concerntration ug per g'!P4*Biomass!P4</f>
        <v>135.19790865384616</v>
      </c>
    </row>
    <row r="5" spans="1:16" x14ac:dyDescent="0.2">
      <c r="A5" s="4" t="s">
        <v>22</v>
      </c>
      <c r="B5">
        <f>'Concerntration ug per g'!B5*Biomass!B5</f>
        <v>311454.23055803572</v>
      </c>
      <c r="C5">
        <f>'Concerntration ug per g'!C5*Biomass!C5</f>
        <v>53390.46428571429</v>
      </c>
      <c r="D5">
        <f>'Concerntration ug per g'!D5*Biomass!D5</f>
        <v>113650.24596651786</v>
      </c>
      <c r="E5">
        <f>'Concerntration ug per g'!E5*Biomass!E5</f>
        <v>1577.6759821428573</v>
      </c>
      <c r="F5">
        <f>'Concerntration ug per g'!F5*Biomass!F5</f>
        <v>12625.603571428572</v>
      </c>
      <c r="G5">
        <f>'Concerntration ug per g'!G5*Biomass!G5</f>
        <v>3485.4716383928567</v>
      </c>
      <c r="H5">
        <f>'Concerntration ug per g'!H5*Biomass!H5</f>
        <v>2942.0261160714281</v>
      </c>
      <c r="I5">
        <f>'Concerntration ug per g'!I5*Biomass!I5</f>
        <v>-3.4964285714285746E-2</v>
      </c>
      <c r="J5">
        <f>'Concerntration ug per g'!J5*Biomass!J5</f>
        <v>2020.4986607142857</v>
      </c>
      <c r="K5">
        <f>'Concerntration ug per g'!K5*Biomass!K5</f>
        <v>24.326401785714285</v>
      </c>
      <c r="L5">
        <f>'Concerntration ug per g'!L5*Biomass!L5</f>
        <v>39.728169642857139</v>
      </c>
      <c r="M5">
        <f>'Concerntration ug per g'!M5*Biomass!M5</f>
        <v>28.391000000000002</v>
      </c>
      <c r="N5">
        <f>'Concerntration ug per g'!N5*Biomass!N5</f>
        <v>26.030910714285714</v>
      </c>
      <c r="O5">
        <f>'Concerntration ug per g'!O5*Biomass!O5</f>
        <v>17.298580357142857</v>
      </c>
      <c r="P5">
        <f>'Concerntration ug per g'!P5*Biomass!P5</f>
        <v>53.517209821428565</v>
      </c>
    </row>
    <row r="6" spans="1:16" x14ac:dyDescent="0.2">
      <c r="A6" s="4" t="s">
        <v>23</v>
      </c>
      <c r="B6">
        <f>'Concerntration ug per g'!B6*Biomass!B6</f>
        <v>353084.80522321432</v>
      </c>
      <c r="C6">
        <f>'Concerntration ug per g'!C6*Biomass!C6</f>
        <v>19632.1875</v>
      </c>
      <c r="D6">
        <f>'Concerntration ug per g'!D6*Biomass!D6</f>
        <v>46383.417093749995</v>
      </c>
      <c r="E6">
        <f>'Concerntration ug per g'!E6*Biomass!E6</f>
        <v>3059.7514285714283</v>
      </c>
      <c r="F6">
        <f>'Concerntration ug per g'!F6*Biomass!F6</f>
        <v>12978.550000000001</v>
      </c>
      <c r="G6">
        <f>'Concerntration ug per g'!G6*Biomass!G6</f>
        <v>1795.7820625000002</v>
      </c>
      <c r="H6">
        <f>'Concerntration ug per g'!H6*Biomass!H6</f>
        <v>1830.3808035714285</v>
      </c>
      <c r="I6">
        <f>'Concerntration ug per g'!I6*Biomass!I6</f>
        <v>-0.11740178571428575</v>
      </c>
      <c r="J6">
        <f>'Concerntration ug per g'!J6*Biomass!J6</f>
        <v>2204.5446428571431</v>
      </c>
      <c r="K6">
        <f>'Concerntration ug per g'!K6*Biomass!K6</f>
        <v>52.013339285714281</v>
      </c>
      <c r="L6">
        <f>'Concerntration ug per g'!L6*Biomass!L6</f>
        <v>54.535303571428578</v>
      </c>
      <c r="M6">
        <f>'Concerntration ug per g'!M6*Biomass!M6</f>
        <v>68.923544642857152</v>
      </c>
      <c r="N6">
        <f>'Concerntration ug per g'!N6*Biomass!N6</f>
        <v>60.909785714285725</v>
      </c>
      <c r="O6">
        <f>'Concerntration ug per g'!O6*Biomass!O6</f>
        <v>38.325160714285715</v>
      </c>
      <c r="P6">
        <f>'Concerntration ug per g'!P6*Biomass!P6</f>
        <v>81.072455357142857</v>
      </c>
    </row>
    <row r="7" spans="1:16" x14ac:dyDescent="0.2">
      <c r="A7" s="4" t="s">
        <v>24</v>
      </c>
      <c r="B7">
        <f>'Concerntration ug per g'!B7*Biomass!B7</f>
        <v>240788.10758771934</v>
      </c>
      <c r="C7">
        <f>'Concerntration ug per g'!C7*Biomass!C7</f>
        <v>210448.14035087719</v>
      </c>
      <c r="D7">
        <f>'Concerntration ug per g'!D7*Biomass!D7</f>
        <v>130531.73640789473</v>
      </c>
      <c r="E7">
        <f>'Concerntration ug per g'!E7*Biomass!E7</f>
        <v>2987.4670175438596</v>
      </c>
      <c r="F7">
        <f>'Concerntration ug per g'!F7*Biomass!F7</f>
        <v>12538.819298245615</v>
      </c>
      <c r="G7">
        <f>'Concerntration ug per g'!G7*Biomass!G7</f>
        <v>3507.7322719298249</v>
      </c>
      <c r="H7">
        <f>'Concerntration ug per g'!H7*Biomass!H7</f>
        <v>3608.1425438596498</v>
      </c>
      <c r="I7">
        <f>'Concerntration ug per g'!I7*Biomass!I7</f>
        <v>0.67949122807017537</v>
      </c>
      <c r="J7">
        <f>'Concerntration ug per g'!J7*Biomass!J7</f>
        <v>510.94210526315788</v>
      </c>
      <c r="K7">
        <f>'Concerntration ug per g'!K7*Biomass!K7</f>
        <v>77.973824561403504</v>
      </c>
      <c r="L7">
        <f>'Concerntration ug per g'!L7*Biomass!L7</f>
        <v>44.05662280701754</v>
      </c>
      <c r="M7">
        <f>'Concerntration ug per g'!M7*Biomass!M7</f>
        <v>67.82116666666667</v>
      </c>
      <c r="N7">
        <f>'Concerntration ug per g'!N7*Biomass!N7</f>
        <v>83.162666666666667</v>
      </c>
      <c r="O7">
        <f>'Concerntration ug per g'!O7*Biomass!O7</f>
        <v>46.849596491228077</v>
      </c>
      <c r="P7">
        <f>'Concerntration ug per g'!P7*Biomass!P7</f>
        <v>64.794342105263155</v>
      </c>
    </row>
    <row r="8" spans="1:16" x14ac:dyDescent="0.2">
      <c r="A8" s="4" t="s">
        <v>25</v>
      </c>
      <c r="B8">
        <f>'Concerntration ug per g'!B8*Biomass!B8</f>
        <v>390375.13350000005</v>
      </c>
      <c r="C8">
        <f>'Concerntration ug per g'!C8*Biomass!C8</f>
        <v>23031.800000000003</v>
      </c>
      <c r="D8">
        <f>'Concerntration ug per g'!D8*Biomass!D8</f>
        <v>42851.878378571433</v>
      </c>
      <c r="E8">
        <f>'Concerntration ug per g'!E8*Biomass!E8</f>
        <v>3423.6902857142859</v>
      </c>
      <c r="F8">
        <f>'Concerntration ug per g'!F8*Biomass!F8</f>
        <v>9022.231428571431</v>
      </c>
      <c r="G8">
        <f>'Concerntration ug per g'!G8*Biomass!G8</f>
        <v>2875.0695285714282</v>
      </c>
      <c r="H8">
        <f>'Concerntration ug per g'!H8*Biomass!H8</f>
        <v>2892.1907142857144</v>
      </c>
      <c r="I8">
        <f>'Concerntration ug per g'!I8*Biomass!I8</f>
        <v>-7.2914285714285723E-2</v>
      </c>
      <c r="J8">
        <f>'Concerntration ug per g'!J8*Biomass!J8</f>
        <v>1292.8614285714289</v>
      </c>
      <c r="K8">
        <f>'Concerntration ug per g'!K8*Biomass!K8</f>
        <v>59.024114285714298</v>
      </c>
      <c r="L8">
        <f>'Concerntration ug per g'!L8*Biomass!L8</f>
        <v>41.26492857142857</v>
      </c>
      <c r="M8">
        <f>'Concerntration ug per g'!M8*Biomass!M8</f>
        <v>70.594700000000017</v>
      </c>
      <c r="N8">
        <f>'Concerntration ug per g'!N8*Biomass!N8</f>
        <v>62.560457142857146</v>
      </c>
      <c r="O8">
        <f>'Concerntration ug per g'!O8*Biomass!O8</f>
        <v>40.595028571428585</v>
      </c>
      <c r="P8">
        <f>'Concerntration ug per g'!P8*Biomass!P8</f>
        <v>69.929357142857143</v>
      </c>
    </row>
    <row r="9" spans="1:16" x14ac:dyDescent="0.2">
      <c r="A9" s="4" t="s">
        <v>26</v>
      </c>
      <c r="B9">
        <f>'Concerntration ug per g'!B9*Biomass!B9</f>
        <v>367050.91221428581</v>
      </c>
      <c r="C9">
        <f>'Concerntration ug per g'!C9*Biomass!C9</f>
        <v>24639.042857142864</v>
      </c>
      <c r="D9">
        <f>'Concerntration ug per g'!D9*Biomass!D9</f>
        <v>86090.977907142878</v>
      </c>
      <c r="E9">
        <f>'Concerntration ug per g'!E9*Biomass!E9</f>
        <v>3627.2082857142859</v>
      </c>
      <c r="F9">
        <f>'Concerntration ug per g'!F9*Biomass!F9</f>
        <v>11440.440000000002</v>
      </c>
      <c r="G9">
        <f>'Concerntration ug per g'!G9*Biomass!G9</f>
        <v>3879.0236142857143</v>
      </c>
      <c r="H9">
        <f>'Concerntration ug per g'!H9*Biomass!H9</f>
        <v>3495.9192857142862</v>
      </c>
      <c r="I9">
        <f>'Concerntration ug per g'!I9*Biomass!I9</f>
        <v>-1.8342857142857164E-2</v>
      </c>
      <c r="J9">
        <f>'Concerntration ug per g'!J9*Biomass!J9</f>
        <v>3509.905714285715</v>
      </c>
      <c r="K9">
        <f>'Concerntration ug per g'!K9*Biomass!K9</f>
        <v>51.552600000000012</v>
      </c>
      <c r="L9">
        <f>'Concerntration ug per g'!L9*Biomass!L9</f>
        <v>47.654742857142857</v>
      </c>
      <c r="M9">
        <f>'Concerntration ug per g'!M9*Biomass!M9</f>
        <v>67.506300000000024</v>
      </c>
      <c r="N9">
        <f>'Concerntration ug per g'!N9*Biomass!N9</f>
        <v>58.733828571428582</v>
      </c>
      <c r="O9">
        <f>'Concerntration ug per g'!O9*Biomass!O9</f>
        <v>38.813485714285719</v>
      </c>
      <c r="P9">
        <f>'Concerntration ug per g'!P9*Biomass!P9</f>
        <v>68.671071428571437</v>
      </c>
    </row>
    <row r="10" spans="1:16" x14ac:dyDescent="0.2">
      <c r="A10" s="4" t="s">
        <v>27</v>
      </c>
      <c r="B10">
        <f>'Concerntration ug per g'!B10*Biomass!B10</f>
        <v>216022.52451754382</v>
      </c>
      <c r="C10">
        <f>'Concerntration ug per g'!C10*Biomass!C10</f>
        <v>21757.517543859649</v>
      </c>
      <c r="D10">
        <f>'Concerntration ug per g'!D10*Biomass!D10</f>
        <v>107554.08203070176</v>
      </c>
      <c r="E10">
        <f>'Concerntration ug per g'!E10*Biomass!E10</f>
        <v>2156.9098245614036</v>
      </c>
      <c r="F10">
        <f>'Concerntration ug per g'!F10*Biomass!F10</f>
        <v>11022.975438596492</v>
      </c>
      <c r="G10">
        <f>'Concerntration ug per g'!G10*Biomass!G10</f>
        <v>3643.7836578947372</v>
      </c>
      <c r="H10">
        <f>'Concerntration ug per g'!H10*Biomass!H10</f>
        <v>2749.7162280701746</v>
      </c>
      <c r="I10">
        <f>'Concerntration ug per g'!I10*Biomass!I10</f>
        <v>-0.53132456140350881</v>
      </c>
      <c r="J10">
        <f>'Concerntration ug per g'!J10*Biomass!J10</f>
        <v>1229.1903508771929</v>
      </c>
      <c r="K10">
        <f>'Concerntration ug per g'!K10*Biomass!K10</f>
        <v>20.94043859649123</v>
      </c>
      <c r="L10">
        <f>'Concerntration ug per g'!L10*Biomass!L10</f>
        <v>55.820333333333345</v>
      </c>
      <c r="M10">
        <f>'Concerntration ug per g'!M10*Biomass!M10</f>
        <v>26.9814649122807</v>
      </c>
      <c r="N10">
        <f>'Concerntration ug per g'!N10*Biomass!N10</f>
        <v>23.54348245614035</v>
      </c>
      <c r="O10">
        <f>'Concerntration ug per g'!O10*Biomass!O10</f>
        <v>15.435201754385963</v>
      </c>
      <c r="P10">
        <f>'Concerntration ug per g'!P10*Biomass!P10</f>
        <v>55.789078947368424</v>
      </c>
    </row>
    <row r="11" spans="1:16" x14ac:dyDescent="0.2">
      <c r="A11" s="4" t="s">
        <v>28</v>
      </c>
      <c r="B11">
        <f>'Concerntration ug per g'!B11*Biomass!B11</f>
        <v>227333.45370535715</v>
      </c>
      <c r="C11">
        <f>'Concerntration ug per g'!C11*Biomass!C11</f>
        <v>22704.830357142859</v>
      </c>
      <c r="D11">
        <f>'Concerntration ug per g'!D11*Biomass!D11</f>
        <v>111823.61862053572</v>
      </c>
      <c r="E11">
        <f>'Concerntration ug per g'!E11*Biomass!E11</f>
        <v>2723.8467857142855</v>
      </c>
      <c r="F11">
        <f>'Concerntration ug per g'!F11*Biomass!F11</f>
        <v>2426.673214285714</v>
      </c>
      <c r="G11">
        <f>'Concerntration ug per g'!G11*Biomass!G11</f>
        <v>3303.3215089285713</v>
      </c>
      <c r="H11">
        <f>'Concerntration ug per g'!H11*Biomass!H11</f>
        <v>2944.0245535714284</v>
      </c>
      <c r="I11">
        <f>'Concerntration ug per g'!I11*Biomass!I11</f>
        <v>-0.36413839285714283</v>
      </c>
      <c r="J11">
        <f>'Concerntration ug per g'!J11*Biomass!J11</f>
        <v>603.69107142857138</v>
      </c>
      <c r="K11">
        <f>'Concerntration ug per g'!K11*Biomass!K11</f>
        <v>32.209071428571427</v>
      </c>
      <c r="L11">
        <f>'Concerntration ug per g'!L11*Biomass!L11</f>
        <v>52.500053571428573</v>
      </c>
      <c r="M11">
        <f>'Concerntration ug per g'!M11*Biomass!M11</f>
        <v>38.603250000000003</v>
      </c>
      <c r="N11">
        <f>'Concerntration ug per g'!N11*Biomass!N11</f>
        <v>34.18320535714286</v>
      </c>
      <c r="O11">
        <f>'Concerntration ug per g'!O11*Biomass!O11</f>
        <v>23.245312499999994</v>
      </c>
      <c r="P11">
        <f>'Concerntration ug per g'!P11*Biomass!P11</f>
        <v>47.979241071428575</v>
      </c>
    </row>
    <row r="12" spans="1:16" x14ac:dyDescent="0.2">
      <c r="A12" s="4" t="s">
        <v>29</v>
      </c>
      <c r="B12">
        <f>'Concerntration ug per g'!B12*Biomass!B12</f>
        <v>267819.3105140187</v>
      </c>
      <c r="C12">
        <f>'Concerntration ug per g'!C12*Biomass!C12</f>
        <v>21331.261682242995</v>
      </c>
      <c r="D12">
        <f>'Concerntration ug per g'!D12*Biomass!D12</f>
        <v>140282.69235981308</v>
      </c>
      <c r="E12">
        <f>'Concerntration ug per g'!E12*Biomass!E12</f>
        <v>1634.3327102803742</v>
      </c>
      <c r="F12">
        <f>'Concerntration ug per g'!F12*Biomass!F12</f>
        <v>7969.9626168224313</v>
      </c>
      <c r="G12">
        <f>'Concerntration ug per g'!G12*Biomass!G12</f>
        <v>3914.6311682242999</v>
      </c>
      <c r="H12">
        <f>'Concerntration ug per g'!H12*Biomass!H12</f>
        <v>2634.3714953271028</v>
      </c>
      <c r="I12">
        <f>'Concerntration ug per g'!I12*Biomass!I12</f>
        <v>-0.40016355140186921</v>
      </c>
      <c r="J12">
        <f>'Concerntration ug per g'!J12*Biomass!J12</f>
        <v>1002.4906542056076</v>
      </c>
      <c r="K12">
        <f>'Concerntration ug per g'!K12*Biomass!K12</f>
        <v>24.120841121495335</v>
      </c>
      <c r="L12">
        <f>'Concerntration ug per g'!L12*Biomass!L12</f>
        <v>74.999439252336444</v>
      </c>
      <c r="M12">
        <f>'Concerntration ug per g'!M12*Biomass!M12</f>
        <v>28.154859813084116</v>
      </c>
      <c r="N12">
        <f>'Concerntration ug per g'!N12*Biomass!N12</f>
        <v>26.410794392523364</v>
      </c>
      <c r="O12">
        <f>'Concerntration ug per g'!O12*Biomass!O12</f>
        <v>17.954158878504678</v>
      </c>
      <c r="P12">
        <f>'Concerntration ug per g'!P12*Biomass!P12</f>
        <v>58.220327102803736</v>
      </c>
    </row>
    <row r="13" spans="1:16" x14ac:dyDescent="0.2">
      <c r="A13" s="4" t="s">
        <v>30</v>
      </c>
      <c r="B13">
        <f>'Concerntration ug per g'!B13*Biomass!B13</f>
        <v>195400.5584579439</v>
      </c>
      <c r="C13">
        <f>'Concerntration ug per g'!C13*Biomass!C13</f>
        <v>17895.532710280375</v>
      </c>
      <c r="D13">
        <f>'Concerntration ug per g'!D13*Biomass!D13</f>
        <v>142240.61199532711</v>
      </c>
      <c r="E13">
        <f>'Concerntration ug per g'!E13*Biomass!E13</f>
        <v>1566.5848598130842</v>
      </c>
      <c r="F13">
        <f>'Concerntration ug per g'!F13*Biomass!F13</f>
        <v>14649.80186915888</v>
      </c>
      <c r="G13">
        <f>'Concerntration ug per g'!G13*Biomass!G13</f>
        <v>3848.7709626168221</v>
      </c>
      <c r="H13">
        <f>'Concerntration ug per g'!H13*Biomass!H13</f>
        <v>2771.1855140186917</v>
      </c>
      <c r="I13">
        <f>'Concerntration ug per g'!I13*Biomass!I13</f>
        <v>-0.3300981308411215</v>
      </c>
      <c r="J13">
        <f>'Concerntration ug per g'!J13*Biomass!J13</f>
        <v>550.63177570093455</v>
      </c>
      <c r="K13">
        <f>'Concerntration ug per g'!K13*Biomass!K13</f>
        <v>16.13032710280374</v>
      </c>
      <c r="L13">
        <f>'Concerntration ug per g'!L13*Biomass!L13</f>
        <v>42.041859813084109</v>
      </c>
      <c r="M13">
        <f>'Concerntration ug per g'!M13*Biomass!M13</f>
        <v>22.11891588785047</v>
      </c>
      <c r="N13">
        <f>'Concerntration ug per g'!N13*Biomass!N13</f>
        <v>19.763747663551403</v>
      </c>
      <c r="O13">
        <f>'Concerntration ug per g'!O13*Biomass!O13</f>
        <v>13.330345794392523</v>
      </c>
      <c r="P13">
        <f>'Concerntration ug per g'!P13*Biomass!P13</f>
        <v>48.999672897196263</v>
      </c>
    </row>
    <row r="14" spans="1:16" x14ac:dyDescent="0.2">
      <c r="A14" s="4" t="s">
        <v>31</v>
      </c>
      <c r="B14">
        <f>'Concerntration ug per g'!B14*Biomass!B14</f>
        <v>340395.25790540542</v>
      </c>
      <c r="C14">
        <f>'Concerntration ug per g'!C14*Biomass!C14</f>
        <v>23302.558558558558</v>
      </c>
      <c r="D14">
        <f>'Concerntration ug per g'!D14*Biomass!D14</f>
        <v>126719.98753828829</v>
      </c>
      <c r="E14">
        <f>'Concerntration ug per g'!E14*Biomass!E14</f>
        <v>3583.6701801801805</v>
      </c>
      <c r="F14">
        <f>'Concerntration ug per g'!F14*Biomass!F14</f>
        <v>5306.2018018018025</v>
      </c>
      <c r="G14">
        <f>'Concerntration ug per g'!G14*Biomass!G14</f>
        <v>1940.6459144144144</v>
      </c>
      <c r="H14">
        <f>'Concerntration ug per g'!H14*Biomass!H14</f>
        <v>2595.1601351351351</v>
      </c>
      <c r="I14">
        <f>'Concerntration ug per g'!I14*Biomass!I14</f>
        <v>-0.13752477477477484</v>
      </c>
      <c r="J14">
        <f>'Concerntration ug per g'!J14*Biomass!J14</f>
        <v>2153.5027027027027</v>
      </c>
      <c r="K14">
        <f>'Concerntration ug per g'!K14*Biomass!K14</f>
        <v>67.914693693693692</v>
      </c>
      <c r="L14">
        <f>'Concerntration ug per g'!L14*Biomass!L14</f>
        <v>50.645189189189189</v>
      </c>
      <c r="M14">
        <f>'Concerntration ug per g'!M14*Biomass!M14</f>
        <v>79.363067567567555</v>
      </c>
      <c r="N14">
        <f>'Concerntration ug per g'!N14*Biomass!N14</f>
        <v>69.970801801801798</v>
      </c>
      <c r="O14">
        <f>'Concerntration ug per g'!O14*Biomass!O14</f>
        <v>47.335576576576571</v>
      </c>
      <c r="P14">
        <f>'Concerntration ug per g'!P14*Biomass!P14</f>
        <v>71.941238738738733</v>
      </c>
    </row>
    <row r="15" spans="1:16" x14ac:dyDescent="0.2">
      <c r="A15" s="4" t="s">
        <v>32</v>
      </c>
      <c r="B15">
        <f>'Concerntration ug per g'!B15*Biomass!B15</f>
        <v>237772.75366504854</v>
      </c>
      <c r="C15">
        <f>'Concerntration ug per g'!C15*Biomass!C15</f>
        <v>37396.582524271842</v>
      </c>
      <c r="D15">
        <f>'Concerntration ug per g'!D15*Biomass!D15</f>
        <v>55126.593366504851</v>
      </c>
      <c r="E15">
        <f>'Concerntration ug per g'!E15*Biomass!E15</f>
        <v>1910.5494174757284</v>
      </c>
      <c r="F15">
        <f>'Concerntration ug per g'!F15*Biomass!F15</f>
        <v>6894.266019417475</v>
      </c>
      <c r="G15">
        <f>'Concerntration ug per g'!G15*Biomass!G15</f>
        <v>9755.3426844660207</v>
      </c>
      <c r="H15">
        <f>'Concerntration ug per g'!H15*Biomass!H15</f>
        <v>5206.9007281553404</v>
      </c>
      <c r="I15">
        <f>'Concerntration ug per g'!I15*Biomass!I15</f>
        <v>-0.31827912621359233</v>
      </c>
      <c r="J15">
        <f>'Concerntration ug per g'!J15*Biomass!J15</f>
        <v>1305.6733009708742</v>
      </c>
      <c r="K15">
        <f>'Concerntration ug per g'!K15*Biomass!K15</f>
        <v>31.497485436893211</v>
      </c>
      <c r="L15">
        <f>'Concerntration ug per g'!L15*Biomass!L15</f>
        <v>23.538077669902915</v>
      </c>
      <c r="M15">
        <f>'Concerntration ug per g'!M15*Biomass!M15</f>
        <v>41.726150485436897</v>
      </c>
      <c r="N15">
        <f>'Concerntration ug per g'!N15*Biomass!N15</f>
        <v>33.58209223300971</v>
      </c>
      <c r="O15">
        <f>'Concerntration ug per g'!O15*Biomass!O15</f>
        <v>22.784898058252431</v>
      </c>
      <c r="P15">
        <f>'Concerntration ug per g'!P15*Biomass!P15</f>
        <v>79.666966019417472</v>
      </c>
    </row>
    <row r="16" spans="1:16" x14ac:dyDescent="0.2">
      <c r="A16" s="4" t="s">
        <v>33</v>
      </c>
      <c r="B16">
        <f>'Concerntration ug per g'!B16*Biomass!B16</f>
        <v>386182.44495283021</v>
      </c>
      <c r="C16">
        <f>'Concerntration ug per g'!C16*Biomass!C16</f>
        <v>23001.735849056604</v>
      </c>
      <c r="D16">
        <f>'Concerntration ug per g'!D16*Biomass!D16</f>
        <v>120994.84226886796</v>
      </c>
      <c r="E16">
        <f>'Concerntration ug per g'!E16*Biomass!E16</f>
        <v>2574.8456603773579</v>
      </c>
      <c r="F16">
        <f>'Concerntration ug per g'!F16*Biomass!F16</f>
        <v>4450.8905660377359</v>
      </c>
      <c r="G16">
        <f>'Concerntration ug per g'!G16*Biomass!G16</f>
        <v>2479.6718773584903</v>
      </c>
      <c r="H16">
        <f>'Concerntration ug per g'!H16*Biomass!H16</f>
        <v>3123.3240566037739</v>
      </c>
      <c r="I16">
        <f>'Concerntration ug per g'!I16*Biomass!I16</f>
        <v>-0.36452830188679247</v>
      </c>
      <c r="J16">
        <f>'Concerntration ug per g'!J16*Biomass!J16</f>
        <v>2212.231132075472</v>
      </c>
      <c r="K16">
        <f>'Concerntration ug per g'!K16*Biomass!K16</f>
        <v>40.745150943396233</v>
      </c>
      <c r="L16">
        <f>'Concerntration ug per g'!L16*Biomass!L16</f>
        <v>56.784396226415097</v>
      </c>
      <c r="M16">
        <f>'Concerntration ug per g'!M16*Biomass!M16</f>
        <v>54.273707547169813</v>
      </c>
      <c r="N16">
        <f>'Concerntration ug per g'!N16*Biomass!N16</f>
        <v>44.672943396226415</v>
      </c>
      <c r="O16">
        <f>'Concerntration ug per g'!O16*Biomass!O16</f>
        <v>31.057811320754723</v>
      </c>
      <c r="P16">
        <f>'Concerntration ug per g'!P16*Biomass!P16</f>
        <v>51.831367924528308</v>
      </c>
    </row>
    <row r="17" spans="1:16" x14ac:dyDescent="0.2">
      <c r="A17" s="4" t="s">
        <v>34</v>
      </c>
      <c r="B17">
        <f>'Concerntration ug per g'!B17*Biomass!B17</f>
        <v>406894.09968750004</v>
      </c>
      <c r="C17">
        <f>'Concerntration ug per g'!C17*Biomass!C17</f>
        <v>20557.6875</v>
      </c>
      <c r="D17">
        <f>'Concerntration ug per g'!D17*Biomass!D17</f>
        <v>61771.10071875</v>
      </c>
      <c r="E17">
        <f>'Concerntration ug per g'!E17*Biomass!E17</f>
        <v>2506.3387499999999</v>
      </c>
      <c r="F17">
        <f>'Concerntration ug per g'!F17*Biomass!F17</f>
        <v>9098.5125000000007</v>
      </c>
      <c r="G17">
        <f>'Concerntration ug per g'!G17*Biomass!G17</f>
        <v>3528.4573125000002</v>
      </c>
      <c r="H17">
        <f>'Concerntration ug per g'!H17*Biomass!H17</f>
        <v>2615.3156249999997</v>
      </c>
      <c r="I17">
        <f>'Concerntration ug per g'!I17*Biomass!I17</f>
        <v>-0.26953125000000011</v>
      </c>
      <c r="J17">
        <f>'Concerntration ug per g'!J17*Biomass!J17</f>
        <v>1822.03125</v>
      </c>
      <c r="K17">
        <f>'Concerntration ug per g'!K17*Biomass!K17</f>
        <v>43.297500000000007</v>
      </c>
      <c r="L17">
        <f>'Concerntration ug per g'!L17*Biomass!L17</f>
        <v>45.893625000000007</v>
      </c>
      <c r="M17">
        <f>'Concerntration ug per g'!M17*Biomass!M17</f>
        <v>54.471187500000006</v>
      </c>
      <c r="N17">
        <f>'Concerntration ug per g'!N17*Biomass!N17</f>
        <v>45.876375000000003</v>
      </c>
      <c r="O17">
        <f>'Concerntration ug per g'!O17*Biomass!O17</f>
        <v>31.144874999999999</v>
      </c>
      <c r="P17">
        <f>'Concerntration ug per g'!P17*Biomass!P17</f>
        <v>57.679687500000007</v>
      </c>
    </row>
    <row r="18" spans="1:16" x14ac:dyDescent="0.2">
      <c r="A18" s="4" t="s">
        <v>35</v>
      </c>
      <c r="B18">
        <f>'Concerntration ug per g'!B18*Biomass!B18</f>
        <v>251561.27500000002</v>
      </c>
      <c r="C18">
        <f>'Concerntration ug per g'!C18*Biomass!C18</f>
        <v>29065</v>
      </c>
      <c r="D18">
        <f>'Concerntration ug per g'!D18*Biomass!D18</f>
        <v>145818.66749999998</v>
      </c>
      <c r="E18">
        <f>'Concerntration ug per g'!E18*Biomass!E18</f>
        <v>2782.3999999999996</v>
      </c>
      <c r="F18">
        <f>'Concerntration ug per g'!F18*Biomass!F18</f>
        <v>2519</v>
      </c>
      <c r="G18">
        <f>'Concerntration ug per g'!G18*Biomass!G18</f>
        <v>2898.4650000000001</v>
      </c>
      <c r="H18">
        <f>'Concerntration ug per g'!H18*Biomass!H18</f>
        <v>2987.75</v>
      </c>
      <c r="I18">
        <f>'Concerntration ug per g'!I18*Biomass!I18</f>
        <v>-0.315</v>
      </c>
      <c r="J18">
        <f>'Concerntration ug per g'!J18*Biomass!J18</f>
        <v>1343</v>
      </c>
      <c r="K18">
        <f>'Concerntration ug per g'!K18*Biomass!K18</f>
        <v>56.359999999999992</v>
      </c>
      <c r="L18">
        <f>'Concerntration ug per g'!L18*Biomass!L18</f>
        <v>44.97</v>
      </c>
      <c r="M18">
        <f>'Concerntration ug per g'!M18*Biomass!M18</f>
        <v>61.305000000000007</v>
      </c>
      <c r="N18">
        <f>'Concerntration ug per g'!N18*Biomass!N18</f>
        <v>56.339999999999996</v>
      </c>
      <c r="O18">
        <f>'Concerntration ug per g'!O18*Biomass!O18</f>
        <v>39.125</v>
      </c>
      <c r="P18">
        <f>'Concerntration ug per g'!P18*Biomass!P18</f>
        <v>65.724999999999994</v>
      </c>
    </row>
    <row r="19" spans="1:16" x14ac:dyDescent="0.2">
      <c r="A19" s="4" t="s">
        <v>36</v>
      </c>
      <c r="B19">
        <f>'Concerntration ug per g'!B19*Biomass!B19</f>
        <v>347417.69700471696</v>
      </c>
      <c r="C19">
        <f>'Concerntration ug per g'!C19*Biomass!C19</f>
        <v>443713.95283018867</v>
      </c>
      <c r="D19">
        <f>'Concerntration ug per g'!D19*Biomass!D19</f>
        <v>76520.069341981129</v>
      </c>
      <c r="E19">
        <f>'Concerntration ug per g'!E19*Biomass!E19</f>
        <v>6044.8728301886804</v>
      </c>
      <c r="F19">
        <f>'Concerntration ug per g'!F19*Biomass!F19</f>
        <v>131316.35566037733</v>
      </c>
      <c r="G19">
        <f>'Concerntration ug per g'!G19*Biomass!G19</f>
        <v>3862.9362216981131</v>
      </c>
      <c r="H19">
        <f>'Concerntration ug per g'!H19*Biomass!H19</f>
        <v>3410.9096698113203</v>
      </c>
      <c r="I19">
        <f>'Concerntration ug per g'!I19*Biomass!I19</f>
        <v>4.6294127358490558</v>
      </c>
      <c r="J19">
        <f>'Concerntration ug per g'!J19*Biomass!J19</f>
        <v>9987.8929245283016</v>
      </c>
      <c r="K19">
        <f>'Concerntration ug per g'!K19*Biomass!K19</f>
        <v>141.51762264150943</v>
      </c>
      <c r="L19">
        <f>'Concerntration ug per g'!L19*Biomass!L19</f>
        <v>43.696735849056608</v>
      </c>
      <c r="M19">
        <f>'Concerntration ug per g'!M19*Biomass!M19</f>
        <v>168.33841037735851</v>
      </c>
      <c r="N19">
        <f>'Concerntration ug per g'!N19*Biomass!N19</f>
        <v>234.51275471698119</v>
      </c>
      <c r="O19">
        <f>'Concerntration ug per g'!O19*Biomass!O19</f>
        <v>134.30737735849056</v>
      </c>
      <c r="P19">
        <f>'Concerntration ug per g'!P19*Biomass!P19</f>
        <v>846.2339386792454</v>
      </c>
    </row>
    <row r="20" spans="1:16" x14ac:dyDescent="0.2">
      <c r="A20" s="4" t="s">
        <v>37</v>
      </c>
      <c r="B20">
        <f>'Concerntration ug per g'!B20*Biomass!B20</f>
        <v>330317.23086538463</v>
      </c>
      <c r="C20">
        <f>'Concerntration ug per g'!C20*Biomass!C20</f>
        <v>31312.250000000004</v>
      </c>
      <c r="D20">
        <f>'Concerntration ug per g'!D20*Biomass!D20</f>
        <v>88978.213625000019</v>
      </c>
      <c r="E20">
        <f>'Concerntration ug per g'!E20*Biomass!E20</f>
        <v>2184.086153846154</v>
      </c>
      <c r="F20">
        <f>'Concerntration ug per g'!F20*Biomass!F20</f>
        <v>2378.707692307692</v>
      </c>
      <c r="G20">
        <f>'Concerntration ug per g'!G20*Biomass!G20</f>
        <v>5027.689288461539</v>
      </c>
      <c r="H20">
        <f>'Concerntration ug per g'!H20*Biomass!H20</f>
        <v>3241.0374999999999</v>
      </c>
      <c r="I20">
        <f>'Concerntration ug per g'!I20*Biomass!I20</f>
        <v>0.3451249999999999</v>
      </c>
      <c r="J20">
        <f>'Concerntration ug per g'!J20*Biomass!J20</f>
        <v>2014.7576923076924</v>
      </c>
      <c r="K20">
        <f>'Concerntration ug per g'!K20*Biomass!K20</f>
        <v>53.202346153846158</v>
      </c>
      <c r="L20">
        <f>'Concerntration ug per g'!L20*Biomass!L20</f>
        <v>58.125807692307696</v>
      </c>
      <c r="M20">
        <f>'Concerntration ug per g'!M20*Biomass!M20</f>
        <v>59.038096153846155</v>
      </c>
      <c r="N20">
        <f>'Concerntration ug per g'!N20*Biomass!N20</f>
        <v>52.07284615384615</v>
      </c>
      <c r="O20">
        <f>'Concerntration ug per g'!O20*Biomass!O20</f>
        <v>35.82542307692308</v>
      </c>
      <c r="P20">
        <f>'Concerntration ug per g'!P20*Biomass!P20</f>
        <v>68.325096153846147</v>
      </c>
    </row>
    <row r="21" spans="1:16" x14ac:dyDescent="0.2">
      <c r="A21" s="4" t="s">
        <v>38</v>
      </c>
      <c r="B21">
        <f>'Concerntration ug per g'!B21*Biomass!B21</f>
        <v>293193.01087155967</v>
      </c>
      <c r="C21">
        <f>'Concerntration ug per g'!C21*Biomass!C21</f>
        <v>32798.779816513765</v>
      </c>
      <c r="D21">
        <f>'Concerntration ug per g'!D21*Biomass!D21</f>
        <v>108295.992793578</v>
      </c>
      <c r="E21">
        <f>'Concerntration ug per g'!E21*Biomass!E21</f>
        <v>2432.2299082568811</v>
      </c>
      <c r="F21">
        <f>'Concerntration ug per g'!F21*Biomass!F21</f>
        <v>7625.7944954128443</v>
      </c>
      <c r="G21">
        <f>'Concerntration ug per g'!G21*Biomass!G21</f>
        <v>3757.9109266055048</v>
      </c>
      <c r="H21">
        <f>'Concerntration ug per g'!H21*Biomass!H21</f>
        <v>2761.8261467889906</v>
      </c>
      <c r="I21">
        <f>'Concerntration ug per g'!I21*Biomass!I21</f>
        <v>-0.13627064220183488</v>
      </c>
      <c r="J21">
        <f>'Concerntration ug per g'!J21*Biomass!J21</f>
        <v>549.10366972477073</v>
      </c>
      <c r="K21">
        <f>'Concerntration ug per g'!K21*Biomass!K21</f>
        <v>35.988853211009172</v>
      </c>
      <c r="L21">
        <f>'Concerntration ug per g'!L21*Biomass!L21</f>
        <v>36.167568807339457</v>
      </c>
      <c r="M21">
        <f>'Concerntration ug per g'!M21*Biomass!M21</f>
        <v>43.124073394495419</v>
      </c>
      <c r="N21">
        <f>'Concerntration ug per g'!N21*Biomass!N21</f>
        <v>36.636697247706429</v>
      </c>
      <c r="O21">
        <f>'Concerntration ug per g'!O21*Biomass!O21</f>
        <v>25.676963302752291</v>
      </c>
      <c r="P21">
        <f>'Concerntration ug per g'!P21*Biomass!P21</f>
        <v>59.623990825688075</v>
      </c>
    </row>
    <row r="22" spans="1:16" x14ac:dyDescent="0.2">
      <c r="A22" s="4" t="s">
        <v>63</v>
      </c>
      <c r="B22">
        <f>'Concerntration ug per g'!B22*Biomass!B22</f>
        <v>204768.19875000001</v>
      </c>
      <c r="C22">
        <f>'Concerntration ug per g'!C22*Biomass!C22</f>
        <v>25608.991525423731</v>
      </c>
      <c r="D22">
        <f>'Concerntration ug per g'!D22*Biomass!D22</f>
        <v>111220.14507838986</v>
      </c>
      <c r="E22">
        <f>'Concerntration ug per g'!E22*Biomass!E22</f>
        <v>1733.3905932203393</v>
      </c>
      <c r="F22">
        <f>'Concerntration ug per g'!F22*Biomass!F22</f>
        <v>5346.3466101694921</v>
      </c>
      <c r="G22">
        <f>'Concerntration ug per g'!G22*Biomass!G22</f>
        <v>2039.6893347457631</v>
      </c>
      <c r="H22">
        <f>'Concerntration ug per g'!H22*Biomass!H22</f>
        <v>2033.3853813559326</v>
      </c>
      <c r="I22">
        <f>'Concerntration ug per g'!I22*Biomass!I22</f>
        <v>-0.41502118644067809</v>
      </c>
      <c r="J22">
        <f>'Concerntration ug per g'!J22*Biomass!J22</f>
        <v>669.71313559322039</v>
      </c>
      <c r="K22">
        <f>'Concerntration ug per g'!K22*Biomass!K22</f>
        <v>25.346872881355935</v>
      </c>
      <c r="L22">
        <f>'Concerntration ug per g'!L22*Biomass!L22</f>
        <v>37.924199152542371</v>
      </c>
      <c r="M22">
        <f>'Concerntration ug per g'!M22*Biomass!M22</f>
        <v>30.860101694915258</v>
      </c>
      <c r="N22">
        <f>'Concerntration ug per g'!N22*Biomass!N22</f>
        <v>29.156330508474582</v>
      </c>
      <c r="O22">
        <f>'Concerntration ug per g'!O22*Biomass!O22</f>
        <v>18.92496610169492</v>
      </c>
      <c r="P22">
        <f>'Concerntration ug per g'!P22*Biomass!P22</f>
        <v>74.681970338983064</v>
      </c>
    </row>
    <row r="23" spans="1:16" x14ac:dyDescent="0.2">
      <c r="A23" s="8" t="s">
        <v>64</v>
      </c>
      <c r="B23">
        <f>'Concerntration ug per g'!B23*Biomass!B23</f>
        <v>407689.0045544554</v>
      </c>
      <c r="C23">
        <f>'Concerntration ug per g'!C23*Biomass!C23</f>
        <v>88930.217821782178</v>
      </c>
      <c r="D23">
        <f>'Concerntration ug per g'!D23*Biomass!D23</f>
        <v>54929.771108910893</v>
      </c>
      <c r="E23">
        <f>'Concerntration ug per g'!E23*Biomass!E23</f>
        <v>14159.272871287129</v>
      </c>
      <c r="F23">
        <f>'Concerntration ug per g'!F23*Biomass!F23</f>
        <v>5065.1643564356436</v>
      </c>
      <c r="G23">
        <f>'Concerntration ug per g'!G23*Biomass!G23</f>
        <v>4669.5817425742571</v>
      </c>
      <c r="H23">
        <f>'Concerntration ug per g'!H23*Biomass!H23</f>
        <v>4211.4712871287129</v>
      </c>
      <c r="I23">
        <f>'Concerntration ug per g'!I23*Biomass!I23</f>
        <v>0.54801980198019795</v>
      </c>
      <c r="J23">
        <f>'Concerntration ug per g'!J23*Biomass!J23</f>
        <v>2136.0594059405939</v>
      </c>
      <c r="K23">
        <f>'Concerntration ug per g'!K23*Biomass!K23</f>
        <v>166.26677227722774</v>
      </c>
      <c r="L23">
        <f>'Concerntration ug per g'!L23*Biomass!L23</f>
        <v>62.459643564356433</v>
      </c>
      <c r="M23">
        <f>'Concerntration ug per g'!M23*Biomass!M23</f>
        <v>193.44368316831685</v>
      </c>
      <c r="N23">
        <f>'Concerntration ug per g'!N23*Biomass!N23</f>
        <v>192.55223762376238</v>
      </c>
      <c r="O23">
        <f>'Concerntration ug per g'!O23*Biomass!O23</f>
        <v>111.59144554455445</v>
      </c>
      <c r="P23">
        <f>'Concerntration ug per g'!P23*Biomass!P23</f>
        <v>241.73762376237624</v>
      </c>
    </row>
    <row r="24" spans="1:16" x14ac:dyDescent="0.2">
      <c r="A24" s="4" t="s">
        <v>65</v>
      </c>
      <c r="B24">
        <f>'Concerntration ug per g'!B24*Biomass!B24</f>
        <v>223861.89711538461</v>
      </c>
      <c r="C24">
        <f>'Concerntration ug per g'!C24*Biomass!C24</f>
        <v>17878.076923076926</v>
      </c>
      <c r="D24">
        <f>'Concerntration ug per g'!D24*Biomass!D24</f>
        <v>106502.09048076924</v>
      </c>
      <c r="E24">
        <f>'Concerntration ug per g'!E24*Biomass!E24</f>
        <v>1300.2961538461539</v>
      </c>
      <c r="F24">
        <f>'Concerntration ug per g'!F24*Biomass!F24</f>
        <v>4355.8461538461543</v>
      </c>
      <c r="G24">
        <f>'Concerntration ug per g'!G24*Biomass!G24</f>
        <v>2504.7574999999997</v>
      </c>
      <c r="H24">
        <f>'Concerntration ug per g'!H24*Biomass!H24</f>
        <v>2324.5480769230767</v>
      </c>
      <c r="I24">
        <f>'Concerntration ug per g'!I24*Biomass!I24</f>
        <v>-0.36711538461538468</v>
      </c>
      <c r="J24">
        <f>'Concerntration ug per g'!J24*Biomass!J24</f>
        <v>530.76923076923072</v>
      </c>
      <c r="K24">
        <f>'Concerntration ug per g'!K24*Biomass!K24</f>
        <v>14.118461538461537</v>
      </c>
      <c r="L24">
        <f>'Concerntration ug per g'!L24*Biomass!L24</f>
        <v>39.148653846153842</v>
      </c>
      <c r="M24">
        <f>'Concerntration ug per g'!M24*Biomass!M24</f>
        <v>19.222692307692309</v>
      </c>
      <c r="N24">
        <f>'Concerntration ug per g'!N24*Biomass!N24</f>
        <v>16.489230769230769</v>
      </c>
      <c r="O24">
        <f>'Concerntration ug per g'!O24*Biomass!O24</f>
        <v>11.610576923076923</v>
      </c>
      <c r="P24">
        <f>'Concerntration ug per g'!P24*Biomass!P24</f>
        <v>55.045192307692311</v>
      </c>
    </row>
    <row r="25" spans="1:16" x14ac:dyDescent="0.2">
      <c r="A25" s="4" t="s">
        <v>66</v>
      </c>
      <c r="B25">
        <f>'Concerntration ug per g'!B25*Biomass!B25</f>
        <v>253317.74557142862</v>
      </c>
      <c r="C25">
        <f>'Concerntration ug per g'!C25*Biomass!C25</f>
        <v>28121.600000000002</v>
      </c>
      <c r="D25">
        <f>'Concerntration ug per g'!D25*Biomass!D25</f>
        <v>108902.31318571432</v>
      </c>
      <c r="E25">
        <f>'Concerntration ug per g'!E25*Biomass!E25</f>
        <v>2163.1034285714286</v>
      </c>
      <c r="F25">
        <f>'Concerntration ug per g'!F25*Biomass!F25</f>
        <v>1221.1457142857143</v>
      </c>
      <c r="G25">
        <f>'Concerntration ug per g'!G25*Biomass!G25</f>
        <v>2227.8690571428579</v>
      </c>
      <c r="H25">
        <f>'Concerntration ug per g'!H25*Biomass!H25</f>
        <v>2284.638571428572</v>
      </c>
      <c r="I25">
        <f>'Concerntration ug per g'!I25*Biomass!I25</f>
        <v>-0.3452428571428573</v>
      </c>
      <c r="J25">
        <f>'Concerntration ug per g'!J25*Biomass!J25</f>
        <v>1132.3000000000002</v>
      </c>
      <c r="K25">
        <f>'Concerntration ug per g'!K25*Biomass!K25</f>
        <v>31.64162857142858</v>
      </c>
      <c r="L25">
        <f>'Concerntration ug per g'!L25*Biomass!L25</f>
        <v>49.227285714285721</v>
      </c>
      <c r="M25">
        <f>'Concerntration ug per g'!M25*Biomass!M25</f>
        <v>35.828000000000003</v>
      </c>
      <c r="N25">
        <f>'Concerntration ug per g'!N25*Biomass!N25</f>
        <v>32.757028571428577</v>
      </c>
      <c r="O25">
        <f>'Concerntration ug per g'!O25*Biomass!O25</f>
        <v>23.02262857142858</v>
      </c>
      <c r="P25">
        <f>'Concerntration ug per g'!P25*Biomass!P25</f>
        <v>51.78642857142858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0D039-8E62-8A40-B76F-F54214B9559E}">
  <dimension ref="A1:P25"/>
  <sheetViews>
    <sheetView workbookViewId="0">
      <selection activeCell="K9" sqref="K9"/>
    </sheetView>
  </sheetViews>
  <sheetFormatPr baseColWidth="10" defaultRowHeight="15" x14ac:dyDescent="0.2"/>
  <cols>
    <col min="1" max="1" width="16.83203125" customWidth="1"/>
    <col min="251" max="251" width="16.83203125" customWidth="1"/>
    <col min="507" max="507" width="16.83203125" customWidth="1"/>
    <col min="763" max="763" width="16.83203125" customWidth="1"/>
    <col min="1019" max="1019" width="16.83203125" customWidth="1"/>
    <col min="1275" max="1275" width="16.83203125" customWidth="1"/>
    <col min="1531" max="1531" width="16.83203125" customWidth="1"/>
    <col min="1787" max="1787" width="16.83203125" customWidth="1"/>
    <col min="2043" max="2043" width="16.83203125" customWidth="1"/>
    <col min="2299" max="2299" width="16.83203125" customWidth="1"/>
    <col min="2555" max="2555" width="16.83203125" customWidth="1"/>
    <col min="2811" max="2811" width="16.83203125" customWidth="1"/>
    <col min="3067" max="3067" width="16.83203125" customWidth="1"/>
    <col min="3323" max="3323" width="16.83203125" customWidth="1"/>
    <col min="3579" max="3579" width="16.83203125" customWidth="1"/>
    <col min="3835" max="3835" width="16.83203125" customWidth="1"/>
    <col min="4091" max="4091" width="16.83203125" customWidth="1"/>
    <col min="4347" max="4347" width="16.83203125" customWidth="1"/>
    <col min="4603" max="4603" width="16.83203125" customWidth="1"/>
    <col min="4859" max="4859" width="16.83203125" customWidth="1"/>
    <col min="5115" max="5115" width="16.83203125" customWidth="1"/>
    <col min="5371" max="5371" width="16.83203125" customWidth="1"/>
    <col min="5627" max="5627" width="16.83203125" customWidth="1"/>
    <col min="5883" max="5883" width="16.83203125" customWidth="1"/>
    <col min="6139" max="6139" width="16.83203125" customWidth="1"/>
    <col min="6395" max="6395" width="16.83203125" customWidth="1"/>
    <col min="6651" max="6651" width="16.83203125" customWidth="1"/>
    <col min="6907" max="6907" width="16.83203125" customWidth="1"/>
    <col min="7163" max="7163" width="16.83203125" customWidth="1"/>
    <col min="7419" max="7419" width="16.83203125" customWidth="1"/>
    <col min="7675" max="7675" width="16.83203125" customWidth="1"/>
    <col min="7931" max="7931" width="16.83203125" customWidth="1"/>
    <col min="8187" max="8187" width="16.83203125" customWidth="1"/>
    <col min="8443" max="8443" width="16.83203125" customWidth="1"/>
    <col min="8699" max="8699" width="16.83203125" customWidth="1"/>
    <col min="8955" max="8955" width="16.83203125" customWidth="1"/>
    <col min="9211" max="9211" width="16.83203125" customWidth="1"/>
    <col min="9467" max="9467" width="16.83203125" customWidth="1"/>
    <col min="9723" max="9723" width="16.83203125" customWidth="1"/>
    <col min="9979" max="9979" width="16.83203125" customWidth="1"/>
    <col min="10235" max="10235" width="16.83203125" customWidth="1"/>
    <col min="10491" max="10491" width="16.83203125" customWidth="1"/>
    <col min="10747" max="10747" width="16.83203125" customWidth="1"/>
    <col min="11003" max="11003" width="16.83203125" customWidth="1"/>
    <col min="11259" max="11259" width="16.83203125" customWidth="1"/>
    <col min="11515" max="11515" width="16.83203125" customWidth="1"/>
    <col min="11771" max="11771" width="16.83203125" customWidth="1"/>
    <col min="12027" max="12027" width="16.83203125" customWidth="1"/>
    <col min="12283" max="12283" width="16.83203125" customWidth="1"/>
    <col min="12539" max="12539" width="16.83203125" customWidth="1"/>
    <col min="12795" max="12795" width="16.83203125" customWidth="1"/>
    <col min="13051" max="13051" width="16.83203125" customWidth="1"/>
    <col min="13307" max="13307" width="16.83203125" customWidth="1"/>
    <col min="13563" max="13563" width="16.83203125" customWidth="1"/>
    <col min="13819" max="13819" width="16.83203125" customWidth="1"/>
    <col min="14075" max="14075" width="16.83203125" customWidth="1"/>
    <col min="14331" max="14331" width="16.83203125" customWidth="1"/>
    <col min="14587" max="14587" width="16.83203125" customWidth="1"/>
    <col min="14843" max="14843" width="16.83203125" customWidth="1"/>
    <col min="15099" max="15099" width="16.83203125" customWidth="1"/>
    <col min="15355" max="15355" width="16.83203125" customWidth="1"/>
    <col min="15611" max="15611" width="16.83203125" customWidth="1"/>
    <col min="15867" max="15867" width="16.83203125" customWidth="1"/>
    <col min="16123" max="16123" width="16.83203125" customWidth="1"/>
  </cols>
  <sheetData>
    <row r="1" spans="1:16" x14ac:dyDescent="0.2">
      <c r="A1" s="4" t="s">
        <v>0</v>
      </c>
      <c r="B1" s="4" t="s">
        <v>40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46</v>
      </c>
      <c r="I1" s="4" t="s">
        <v>47</v>
      </c>
      <c r="J1" s="4" t="s">
        <v>48</v>
      </c>
      <c r="K1" s="4" t="s">
        <v>49</v>
      </c>
      <c r="L1" s="4" t="s">
        <v>50</v>
      </c>
      <c r="M1" s="4" t="s">
        <v>51</v>
      </c>
      <c r="N1" s="4" t="s">
        <v>52</v>
      </c>
      <c r="O1" s="4" t="s">
        <v>53</v>
      </c>
      <c r="P1" s="4" t="s">
        <v>54</v>
      </c>
    </row>
    <row r="2" spans="1:16" x14ac:dyDescent="0.2">
      <c r="A2" s="4" t="s">
        <v>19</v>
      </c>
      <c r="B2">
        <v>347416.65336864418</v>
      </c>
      <c r="C2">
        <v>19981.152542372885</v>
      </c>
      <c r="D2">
        <v>91079.078099576291</v>
      </c>
      <c r="E2">
        <v>2045.8051694915259</v>
      </c>
      <c r="F2">
        <v>3251.1279661016952</v>
      </c>
      <c r="G2">
        <v>3712.9113432203394</v>
      </c>
      <c r="H2">
        <v>3204.4019067796617</v>
      </c>
      <c r="I2">
        <v>-0.42954449152542384</v>
      </c>
      <c r="J2">
        <v>2279.3097457627123</v>
      </c>
      <c r="K2">
        <v>26.434796610169499</v>
      </c>
      <c r="L2">
        <v>50.422237288135598</v>
      </c>
      <c r="M2">
        <v>32.75014830508475</v>
      </c>
      <c r="N2">
        <v>27.251978813559329</v>
      </c>
      <c r="O2">
        <v>18.803572033898309</v>
      </c>
      <c r="P2">
        <v>51.482478813559339</v>
      </c>
    </row>
    <row r="3" spans="1:16" x14ac:dyDescent="0.2">
      <c r="A3" s="4" t="s">
        <v>20</v>
      </c>
      <c r="B3">
        <v>199878.63277027023</v>
      </c>
      <c r="C3">
        <v>68471.036036036036</v>
      </c>
      <c r="D3">
        <v>80604.961745495501</v>
      </c>
      <c r="E3">
        <v>1947.2774774774775</v>
      </c>
      <c r="F3">
        <v>2564.4864864864862</v>
      </c>
      <c r="G3">
        <v>2405.8206531531532</v>
      </c>
      <c r="H3">
        <v>2573.6655405405404</v>
      </c>
      <c r="I3">
        <v>-0.32009009009009015</v>
      </c>
      <c r="J3">
        <v>137.45045045045046</v>
      </c>
      <c r="K3">
        <v>29.048175675675676</v>
      </c>
      <c r="L3">
        <v>60.967747747747751</v>
      </c>
      <c r="M3">
        <v>31.011081081081077</v>
      </c>
      <c r="N3">
        <v>26.746351351351347</v>
      </c>
      <c r="O3">
        <v>18.499324324324323</v>
      </c>
      <c r="P3">
        <v>74.350337837837827</v>
      </c>
    </row>
    <row r="4" spans="1:16" x14ac:dyDescent="0.2">
      <c r="A4" s="4" t="s">
        <v>21</v>
      </c>
      <c r="B4">
        <v>473009.44944711548</v>
      </c>
      <c r="C4">
        <v>22723.447115384617</v>
      </c>
      <c r="D4">
        <v>48049.930887019233</v>
      </c>
      <c r="E4">
        <v>6072.091153846156</v>
      </c>
      <c r="F4">
        <v>9409.9019230769263</v>
      </c>
      <c r="G4">
        <v>5461.6085144230783</v>
      </c>
      <c r="H4">
        <v>4041.8233173076928</v>
      </c>
      <c r="I4">
        <v>5.4634615384615316E-2</v>
      </c>
      <c r="J4">
        <v>1206.969711538462</v>
      </c>
      <c r="K4">
        <v>87.470019230769239</v>
      </c>
      <c r="L4">
        <v>62.155980769230773</v>
      </c>
      <c r="M4">
        <v>96.798879807692316</v>
      </c>
      <c r="N4">
        <v>84.037144230769229</v>
      </c>
      <c r="O4">
        <v>58.131230769230783</v>
      </c>
      <c r="P4">
        <v>135.19790865384616</v>
      </c>
    </row>
    <row r="5" spans="1:16" x14ac:dyDescent="0.2">
      <c r="A5" s="4" t="s">
        <v>22</v>
      </c>
      <c r="B5">
        <v>311454.23055803572</v>
      </c>
      <c r="C5">
        <v>53390.46428571429</v>
      </c>
      <c r="D5">
        <v>113650.24596651786</v>
      </c>
      <c r="E5">
        <v>1577.6759821428573</v>
      </c>
      <c r="F5">
        <v>12625.603571428572</v>
      </c>
      <c r="G5">
        <v>3485.4716383928567</v>
      </c>
      <c r="H5">
        <v>2942.0261160714281</v>
      </c>
      <c r="I5">
        <v>-3.4964285714285746E-2</v>
      </c>
      <c r="J5">
        <v>2020.4986607142857</v>
      </c>
      <c r="K5">
        <v>24.326401785714285</v>
      </c>
      <c r="L5">
        <v>39.728169642857139</v>
      </c>
      <c r="M5">
        <v>28.391000000000002</v>
      </c>
      <c r="N5">
        <v>26.030910714285714</v>
      </c>
      <c r="O5">
        <v>17.298580357142857</v>
      </c>
      <c r="P5">
        <v>53.517209821428565</v>
      </c>
    </row>
    <row r="6" spans="1:16" x14ac:dyDescent="0.2">
      <c r="A6" s="4" t="s">
        <v>23</v>
      </c>
      <c r="B6">
        <v>353084.80522321432</v>
      </c>
      <c r="C6">
        <v>19632.1875</v>
      </c>
      <c r="D6">
        <v>46383.417093749995</v>
      </c>
      <c r="E6">
        <v>3059.7514285714283</v>
      </c>
      <c r="F6">
        <v>12978.550000000001</v>
      </c>
      <c r="G6">
        <v>1795.7820625000002</v>
      </c>
      <c r="H6">
        <v>1830.3808035714285</v>
      </c>
      <c r="I6">
        <v>-0.11740178571428575</v>
      </c>
      <c r="J6">
        <v>2204.5446428571431</v>
      </c>
      <c r="K6">
        <v>52.013339285714281</v>
      </c>
      <c r="L6">
        <v>54.535303571428578</v>
      </c>
      <c r="M6">
        <v>68.923544642857152</v>
      </c>
      <c r="N6">
        <v>60.909785714285725</v>
      </c>
      <c r="O6">
        <v>38.325160714285715</v>
      </c>
      <c r="P6">
        <v>81.072455357142857</v>
      </c>
    </row>
    <row r="7" spans="1:16" x14ac:dyDescent="0.2">
      <c r="A7" s="4" t="s">
        <v>24</v>
      </c>
      <c r="B7">
        <v>240788.10758771934</v>
      </c>
      <c r="C7">
        <v>210448.14035087719</v>
      </c>
      <c r="D7">
        <v>130531.73640789473</v>
      </c>
      <c r="E7">
        <v>2987.4670175438596</v>
      </c>
      <c r="F7">
        <v>12538.819298245615</v>
      </c>
      <c r="G7">
        <v>3507.7322719298249</v>
      </c>
      <c r="H7">
        <v>3608.1425438596498</v>
      </c>
      <c r="I7">
        <v>0.67949122807017537</v>
      </c>
      <c r="J7">
        <v>510.94210526315788</v>
      </c>
      <c r="K7">
        <v>77.973824561403504</v>
      </c>
      <c r="L7">
        <v>44.05662280701754</v>
      </c>
      <c r="M7">
        <v>67.82116666666667</v>
      </c>
      <c r="N7">
        <v>83.162666666666667</v>
      </c>
      <c r="O7">
        <v>46.849596491228077</v>
      </c>
      <c r="P7">
        <v>64.794342105263155</v>
      </c>
    </row>
    <row r="8" spans="1:16" x14ac:dyDescent="0.2">
      <c r="A8" s="4" t="s">
        <v>25</v>
      </c>
      <c r="B8">
        <v>390375.13350000005</v>
      </c>
      <c r="C8">
        <v>23031.800000000003</v>
      </c>
      <c r="D8">
        <v>42851.878378571433</v>
      </c>
      <c r="E8">
        <v>3423.6902857142859</v>
      </c>
      <c r="F8">
        <v>9022.231428571431</v>
      </c>
      <c r="G8">
        <v>2875.0695285714282</v>
      </c>
      <c r="H8">
        <v>2892.1907142857144</v>
      </c>
      <c r="I8">
        <v>-7.2914285714285723E-2</v>
      </c>
      <c r="J8">
        <v>1292.8614285714289</v>
      </c>
      <c r="K8">
        <v>59.024114285714298</v>
      </c>
      <c r="L8">
        <v>41.26492857142857</v>
      </c>
      <c r="M8">
        <v>70.594700000000017</v>
      </c>
      <c r="N8">
        <v>62.560457142857146</v>
      </c>
      <c r="O8">
        <v>40.595028571428585</v>
      </c>
      <c r="P8">
        <v>69.929357142857143</v>
      </c>
    </row>
    <row r="9" spans="1:16" x14ac:dyDescent="0.2">
      <c r="A9" s="4" t="s">
        <v>26</v>
      </c>
      <c r="B9">
        <v>367050.91221428581</v>
      </c>
      <c r="C9">
        <v>24639.042857142864</v>
      </c>
      <c r="D9">
        <v>86090.977907142878</v>
      </c>
      <c r="E9">
        <v>3627.2082857142859</v>
      </c>
      <c r="F9">
        <v>11440.440000000002</v>
      </c>
      <c r="G9">
        <v>3879.0236142857143</v>
      </c>
      <c r="H9">
        <v>3495.9192857142862</v>
      </c>
      <c r="I9">
        <v>-1.8342857142857164E-2</v>
      </c>
      <c r="J9">
        <v>3509.905714285715</v>
      </c>
      <c r="K9">
        <v>51.552600000000012</v>
      </c>
      <c r="L9">
        <v>47.654742857142857</v>
      </c>
      <c r="M9">
        <v>67.506300000000024</v>
      </c>
      <c r="N9">
        <v>58.733828571428582</v>
      </c>
      <c r="O9">
        <v>38.813485714285719</v>
      </c>
      <c r="P9">
        <v>68.671071428571437</v>
      </c>
    </row>
    <row r="10" spans="1:16" x14ac:dyDescent="0.2">
      <c r="A10" s="4" t="s">
        <v>27</v>
      </c>
      <c r="B10">
        <v>216022.52451754382</v>
      </c>
      <c r="C10">
        <v>21757.517543859649</v>
      </c>
      <c r="D10">
        <v>107554.08203070176</v>
      </c>
      <c r="E10">
        <v>2156.9098245614036</v>
      </c>
      <c r="F10">
        <v>11022.975438596492</v>
      </c>
      <c r="G10">
        <v>3643.7836578947372</v>
      </c>
      <c r="H10">
        <v>2749.7162280701746</v>
      </c>
      <c r="I10">
        <v>-0.53132456140350881</v>
      </c>
      <c r="J10">
        <v>1229.1903508771929</v>
      </c>
      <c r="K10">
        <v>20.94043859649123</v>
      </c>
      <c r="L10">
        <v>55.820333333333345</v>
      </c>
      <c r="M10">
        <v>26.9814649122807</v>
      </c>
      <c r="N10">
        <v>23.54348245614035</v>
      </c>
      <c r="O10">
        <v>15.435201754385963</v>
      </c>
      <c r="P10">
        <v>55.789078947368424</v>
      </c>
    </row>
    <row r="11" spans="1:16" x14ac:dyDescent="0.2">
      <c r="A11" s="4" t="s">
        <v>28</v>
      </c>
      <c r="B11">
        <v>227333.45370535715</v>
      </c>
      <c r="C11">
        <v>22704.830357142859</v>
      </c>
      <c r="D11">
        <v>111823.61862053572</v>
      </c>
      <c r="E11">
        <v>2723.8467857142855</v>
      </c>
      <c r="F11">
        <v>2426.673214285714</v>
      </c>
      <c r="G11">
        <v>3303.3215089285713</v>
      </c>
      <c r="H11">
        <v>2944.0245535714284</v>
      </c>
      <c r="I11">
        <v>-0.36413839285714283</v>
      </c>
      <c r="J11">
        <v>603.69107142857138</v>
      </c>
      <c r="K11">
        <v>32.209071428571427</v>
      </c>
      <c r="L11">
        <v>52.500053571428573</v>
      </c>
      <c r="M11">
        <v>38.603250000000003</v>
      </c>
      <c r="N11">
        <v>34.18320535714286</v>
      </c>
      <c r="O11">
        <v>23.245312499999994</v>
      </c>
      <c r="P11">
        <v>47.979241071428575</v>
      </c>
    </row>
    <row r="12" spans="1:16" x14ac:dyDescent="0.2">
      <c r="A12" s="4" t="s">
        <v>29</v>
      </c>
      <c r="B12">
        <v>267819.3105140187</v>
      </c>
      <c r="C12">
        <v>21331.261682242995</v>
      </c>
      <c r="D12">
        <v>140282.69235981308</v>
      </c>
      <c r="E12">
        <v>1634.3327102803742</v>
      </c>
      <c r="F12">
        <v>7969.9626168224313</v>
      </c>
      <c r="G12">
        <v>3914.6311682242999</v>
      </c>
      <c r="H12">
        <v>2634.3714953271028</v>
      </c>
      <c r="I12">
        <v>-0.40016355140186921</v>
      </c>
      <c r="J12">
        <v>1002.4906542056076</v>
      </c>
      <c r="K12">
        <v>24.120841121495335</v>
      </c>
      <c r="L12">
        <v>74.999439252336444</v>
      </c>
      <c r="M12">
        <v>28.154859813084116</v>
      </c>
      <c r="N12">
        <v>26.410794392523364</v>
      </c>
      <c r="O12">
        <v>17.954158878504678</v>
      </c>
      <c r="P12">
        <v>58.220327102803736</v>
      </c>
    </row>
    <row r="13" spans="1:16" x14ac:dyDescent="0.2">
      <c r="A13" s="4" t="s">
        <v>30</v>
      </c>
      <c r="B13">
        <v>195400.5584579439</v>
      </c>
      <c r="C13">
        <v>17895.532710280375</v>
      </c>
      <c r="D13">
        <v>142240.61199532711</v>
      </c>
      <c r="E13">
        <v>1566.5848598130842</v>
      </c>
      <c r="F13">
        <v>14649.80186915888</v>
      </c>
      <c r="G13">
        <v>3848.7709626168221</v>
      </c>
      <c r="H13">
        <v>2771.1855140186917</v>
      </c>
      <c r="I13">
        <v>-0.3300981308411215</v>
      </c>
      <c r="J13">
        <v>550.63177570093455</v>
      </c>
      <c r="K13">
        <v>16.13032710280374</v>
      </c>
      <c r="L13">
        <v>42.041859813084109</v>
      </c>
      <c r="M13">
        <v>22.11891588785047</v>
      </c>
      <c r="N13">
        <v>19.763747663551403</v>
      </c>
      <c r="O13">
        <v>13.330345794392523</v>
      </c>
      <c r="P13">
        <v>48.999672897196263</v>
      </c>
    </row>
    <row r="14" spans="1:16" x14ac:dyDescent="0.2">
      <c r="A14" s="4" t="s">
        <v>31</v>
      </c>
      <c r="B14">
        <v>340395.25790540542</v>
      </c>
      <c r="C14">
        <v>23302.558558558558</v>
      </c>
      <c r="D14">
        <v>126719.98753828829</v>
      </c>
      <c r="E14">
        <v>3583.6701801801805</v>
      </c>
      <c r="F14">
        <v>5306.2018018018025</v>
      </c>
      <c r="G14">
        <v>1940.6459144144144</v>
      </c>
      <c r="H14">
        <v>2595.1601351351351</v>
      </c>
      <c r="I14">
        <v>-0.13752477477477484</v>
      </c>
      <c r="J14">
        <v>2153.5027027027027</v>
      </c>
      <c r="K14">
        <v>67.914693693693692</v>
      </c>
      <c r="L14">
        <v>50.645189189189189</v>
      </c>
      <c r="M14">
        <v>79.363067567567555</v>
      </c>
      <c r="N14">
        <v>69.970801801801798</v>
      </c>
      <c r="O14">
        <v>47.335576576576571</v>
      </c>
      <c r="P14">
        <v>71.941238738738733</v>
      </c>
    </row>
    <row r="15" spans="1:16" x14ac:dyDescent="0.2">
      <c r="A15" s="4" t="s">
        <v>32</v>
      </c>
      <c r="B15">
        <v>237772.75366504854</v>
      </c>
      <c r="C15">
        <v>37396.582524271842</v>
      </c>
      <c r="D15">
        <v>55126.593366504851</v>
      </c>
      <c r="E15">
        <v>1910.5494174757284</v>
      </c>
      <c r="F15">
        <v>6894.266019417475</v>
      </c>
      <c r="G15">
        <v>9755.3426844660207</v>
      </c>
      <c r="H15">
        <v>5206.9007281553404</v>
      </c>
      <c r="I15">
        <v>-0.31827912621359233</v>
      </c>
      <c r="J15">
        <v>1305.6733009708742</v>
      </c>
      <c r="K15">
        <v>31.497485436893211</v>
      </c>
      <c r="L15">
        <v>23.538077669902915</v>
      </c>
      <c r="M15">
        <v>41.726150485436897</v>
      </c>
      <c r="N15">
        <v>33.58209223300971</v>
      </c>
      <c r="O15">
        <v>22.784898058252431</v>
      </c>
      <c r="P15">
        <v>79.666966019417472</v>
      </c>
    </row>
    <row r="16" spans="1:16" x14ac:dyDescent="0.2">
      <c r="A16" s="4" t="s">
        <v>33</v>
      </c>
      <c r="B16">
        <v>386182.44495283021</v>
      </c>
      <c r="C16">
        <v>23001.735849056604</v>
      </c>
      <c r="D16">
        <v>120994.84226886796</v>
      </c>
      <c r="E16">
        <v>2574.8456603773579</v>
      </c>
      <c r="F16">
        <v>4450.8905660377359</v>
      </c>
      <c r="G16">
        <v>2479.6718773584903</v>
      </c>
      <c r="H16">
        <v>3123.3240566037739</v>
      </c>
      <c r="I16">
        <v>-0.36452830188679247</v>
      </c>
      <c r="J16">
        <v>2212.231132075472</v>
      </c>
      <c r="K16">
        <v>40.745150943396233</v>
      </c>
      <c r="L16">
        <v>56.784396226415097</v>
      </c>
      <c r="M16">
        <v>54.273707547169813</v>
      </c>
      <c r="N16">
        <v>44.672943396226415</v>
      </c>
      <c r="O16">
        <v>31.057811320754723</v>
      </c>
      <c r="P16">
        <v>51.831367924528308</v>
      </c>
    </row>
    <row r="17" spans="1:16" x14ac:dyDescent="0.2">
      <c r="A17" s="4" t="s">
        <v>34</v>
      </c>
      <c r="B17">
        <v>406894.09968750004</v>
      </c>
      <c r="C17">
        <v>20557.6875</v>
      </c>
      <c r="D17">
        <v>61771.10071875</v>
      </c>
      <c r="E17">
        <v>2506.3387499999999</v>
      </c>
      <c r="F17">
        <v>9098.5125000000007</v>
      </c>
      <c r="G17">
        <v>3528.4573125000002</v>
      </c>
      <c r="H17">
        <v>2615.3156249999997</v>
      </c>
      <c r="I17">
        <v>-0.26953125000000011</v>
      </c>
      <c r="J17">
        <v>1822.03125</v>
      </c>
      <c r="K17">
        <v>43.297500000000007</v>
      </c>
      <c r="L17">
        <v>45.893625000000007</v>
      </c>
      <c r="M17">
        <v>54.471187500000006</v>
      </c>
      <c r="N17">
        <v>45.876375000000003</v>
      </c>
      <c r="O17">
        <v>31.144874999999999</v>
      </c>
      <c r="P17">
        <v>57.679687500000007</v>
      </c>
    </row>
    <row r="18" spans="1:16" x14ac:dyDescent="0.2">
      <c r="A18" s="4" t="s">
        <v>35</v>
      </c>
      <c r="B18">
        <v>251561.27500000002</v>
      </c>
      <c r="C18">
        <v>29065</v>
      </c>
      <c r="D18">
        <v>145818.66749999998</v>
      </c>
      <c r="E18">
        <v>2782.3999999999996</v>
      </c>
      <c r="F18">
        <v>2519</v>
      </c>
      <c r="G18">
        <v>2898.4650000000001</v>
      </c>
      <c r="H18">
        <v>2987.75</v>
      </c>
      <c r="I18">
        <v>-0.315</v>
      </c>
      <c r="J18">
        <v>1343</v>
      </c>
      <c r="K18">
        <v>56.359999999999992</v>
      </c>
      <c r="L18">
        <v>44.97</v>
      </c>
      <c r="M18">
        <v>61.305000000000007</v>
      </c>
      <c r="N18">
        <v>56.339999999999996</v>
      </c>
      <c r="O18">
        <v>39.125</v>
      </c>
      <c r="P18">
        <v>65.724999999999994</v>
      </c>
    </row>
    <row r="19" spans="1:16" x14ac:dyDescent="0.2">
      <c r="A19" s="4" t="s">
        <v>36</v>
      </c>
      <c r="B19">
        <v>347417.69700471696</v>
      </c>
      <c r="C19">
        <v>443713.95283018867</v>
      </c>
      <c r="D19">
        <v>76520.069341981129</v>
      </c>
      <c r="E19">
        <v>6044.8728301886804</v>
      </c>
      <c r="F19">
        <v>131316.35566037733</v>
      </c>
      <c r="G19">
        <v>3862.9362216981131</v>
      </c>
      <c r="H19">
        <v>3410.9096698113203</v>
      </c>
      <c r="I19">
        <v>4.6294127358490558</v>
      </c>
      <c r="J19">
        <v>9987.8929245283016</v>
      </c>
      <c r="K19">
        <v>141.51762264150943</v>
      </c>
      <c r="L19">
        <v>43.696735849056608</v>
      </c>
      <c r="M19">
        <v>168.33841037735851</v>
      </c>
      <c r="N19">
        <v>234.51275471698119</v>
      </c>
      <c r="O19">
        <v>134.30737735849056</v>
      </c>
      <c r="P19">
        <v>846.2339386792454</v>
      </c>
    </row>
    <row r="20" spans="1:16" x14ac:dyDescent="0.2">
      <c r="A20" s="4" t="s">
        <v>37</v>
      </c>
      <c r="B20">
        <v>330317.23086538463</v>
      </c>
      <c r="C20">
        <v>31312.250000000004</v>
      </c>
      <c r="D20">
        <v>88978.213625000019</v>
      </c>
      <c r="E20">
        <v>2184.086153846154</v>
      </c>
      <c r="F20">
        <v>2378.707692307692</v>
      </c>
      <c r="G20">
        <v>5027.689288461539</v>
      </c>
      <c r="H20">
        <v>3241.0374999999999</v>
      </c>
      <c r="I20">
        <v>0.3451249999999999</v>
      </c>
      <c r="J20">
        <v>2014.7576923076924</v>
      </c>
      <c r="K20">
        <v>53.202346153846158</v>
      </c>
      <c r="L20">
        <v>58.125807692307696</v>
      </c>
      <c r="M20">
        <v>59.038096153846155</v>
      </c>
      <c r="N20">
        <v>52.07284615384615</v>
      </c>
      <c r="O20">
        <v>35.82542307692308</v>
      </c>
      <c r="P20">
        <v>68.325096153846147</v>
      </c>
    </row>
    <row r="21" spans="1:16" x14ac:dyDescent="0.2">
      <c r="A21" s="4" t="s">
        <v>38</v>
      </c>
      <c r="B21">
        <v>293193.01087155967</v>
      </c>
      <c r="C21">
        <v>32798.779816513765</v>
      </c>
      <c r="D21">
        <v>108295.992793578</v>
      </c>
      <c r="E21">
        <v>2432.2299082568811</v>
      </c>
      <c r="F21">
        <v>7625.7944954128443</v>
      </c>
      <c r="G21">
        <v>3757.9109266055048</v>
      </c>
      <c r="H21">
        <v>2761.8261467889906</v>
      </c>
      <c r="I21">
        <v>-0.13627064220183488</v>
      </c>
      <c r="J21">
        <v>549.10366972477073</v>
      </c>
      <c r="K21">
        <v>35.988853211009172</v>
      </c>
      <c r="L21">
        <v>36.167568807339457</v>
      </c>
      <c r="M21">
        <v>43.124073394495419</v>
      </c>
      <c r="N21">
        <v>36.636697247706429</v>
      </c>
      <c r="O21">
        <v>25.676963302752291</v>
      </c>
      <c r="P21">
        <v>59.623990825688075</v>
      </c>
    </row>
    <row r="22" spans="1:16" x14ac:dyDescent="0.2">
      <c r="A22" s="4" t="s">
        <v>63</v>
      </c>
      <c r="B22">
        <v>204768.19875000001</v>
      </c>
      <c r="C22">
        <v>25608.991525423731</v>
      </c>
      <c r="D22">
        <v>111220.14507838986</v>
      </c>
      <c r="E22">
        <v>1733.3905932203393</v>
      </c>
      <c r="F22">
        <v>5346.3466101694921</v>
      </c>
      <c r="G22">
        <v>2039.6893347457631</v>
      </c>
      <c r="H22">
        <v>2033.3853813559326</v>
      </c>
      <c r="I22">
        <v>-0.41502118644067809</v>
      </c>
      <c r="J22">
        <v>669.71313559322039</v>
      </c>
      <c r="K22">
        <v>25.346872881355935</v>
      </c>
      <c r="L22">
        <v>37.924199152542371</v>
      </c>
      <c r="M22">
        <v>30.860101694915258</v>
      </c>
      <c r="N22">
        <v>29.156330508474582</v>
      </c>
      <c r="O22">
        <v>18.92496610169492</v>
      </c>
      <c r="P22">
        <v>74.681970338983064</v>
      </c>
    </row>
    <row r="23" spans="1:16" x14ac:dyDescent="0.2">
      <c r="A23" s="8" t="s">
        <v>64</v>
      </c>
      <c r="B23">
        <v>407689.0045544554</v>
      </c>
      <c r="C23">
        <v>88930.217821782178</v>
      </c>
      <c r="D23">
        <v>54929.771108910893</v>
      </c>
      <c r="E23">
        <v>14159.272871287129</v>
      </c>
      <c r="F23">
        <v>5065.1643564356436</v>
      </c>
      <c r="G23">
        <v>4669.5817425742571</v>
      </c>
      <c r="H23">
        <v>4211.4712871287129</v>
      </c>
      <c r="I23">
        <v>0.54801980198019795</v>
      </c>
      <c r="J23">
        <v>2136.0594059405939</v>
      </c>
      <c r="K23">
        <v>166.26677227722774</v>
      </c>
      <c r="L23">
        <v>62.459643564356433</v>
      </c>
      <c r="M23">
        <v>193.44368316831685</v>
      </c>
      <c r="N23">
        <v>192.55223762376238</v>
      </c>
      <c r="O23">
        <v>111.59144554455445</v>
      </c>
      <c r="P23">
        <v>241.73762376237624</v>
      </c>
    </row>
    <row r="24" spans="1:16" x14ac:dyDescent="0.2">
      <c r="A24" s="4" t="s">
        <v>65</v>
      </c>
      <c r="B24">
        <v>223861.89711538461</v>
      </c>
      <c r="C24">
        <v>17878.076923076926</v>
      </c>
      <c r="D24">
        <v>106502.09048076924</v>
      </c>
      <c r="E24">
        <v>1300.2961538461539</v>
      </c>
      <c r="F24">
        <v>4355.8461538461543</v>
      </c>
      <c r="G24">
        <v>2504.7574999999997</v>
      </c>
      <c r="H24">
        <v>2324.5480769230767</v>
      </c>
      <c r="I24">
        <v>-0.36711538461538468</v>
      </c>
      <c r="J24">
        <v>530.76923076923072</v>
      </c>
      <c r="K24">
        <v>14.118461538461537</v>
      </c>
      <c r="L24">
        <v>39.148653846153842</v>
      </c>
      <c r="M24">
        <v>19.222692307692309</v>
      </c>
      <c r="N24">
        <v>16.489230769230769</v>
      </c>
      <c r="O24">
        <v>11.610576923076923</v>
      </c>
      <c r="P24">
        <v>55.045192307692311</v>
      </c>
    </row>
    <row r="25" spans="1:16" x14ac:dyDescent="0.2">
      <c r="A25" s="4" t="s">
        <v>66</v>
      </c>
      <c r="B25">
        <v>253317.74557142862</v>
      </c>
      <c r="C25">
        <v>28121.600000000002</v>
      </c>
      <c r="D25">
        <v>108902.31318571432</v>
      </c>
      <c r="E25">
        <v>2163.1034285714286</v>
      </c>
      <c r="F25">
        <v>1221.1457142857143</v>
      </c>
      <c r="G25">
        <v>2227.8690571428579</v>
      </c>
      <c r="H25">
        <v>2284.638571428572</v>
      </c>
      <c r="I25">
        <v>-0.3452428571428573</v>
      </c>
      <c r="J25">
        <v>1132.3000000000002</v>
      </c>
      <c r="K25">
        <v>31.64162857142858</v>
      </c>
      <c r="L25">
        <v>49.227285714285721</v>
      </c>
      <c r="M25">
        <v>35.828000000000003</v>
      </c>
      <c r="N25">
        <v>32.757028571428577</v>
      </c>
      <c r="O25">
        <v>23.02262857142858</v>
      </c>
      <c r="P25">
        <v>51.78642857142858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MW. F.P</vt:lpstr>
      <vt:lpstr>MW.F.P OHNE</vt:lpstr>
      <vt:lpstr>MW.F.P CLEAN</vt:lpstr>
      <vt:lpstr>Content in 50ml</vt:lpstr>
      <vt:lpstr>Sample weight in g</vt:lpstr>
      <vt:lpstr>Concerntration ug per g</vt:lpstr>
      <vt:lpstr>Biomass</vt:lpstr>
      <vt:lpstr>shoot content</vt:lpstr>
      <vt:lpstr>shoot content ready</vt:lpstr>
      <vt:lpstr>Concerntration ready</vt:lpstr>
      <vt:lpstr>Concerntration for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05b73dc5, 442af645</cp:lastModifiedBy>
  <dcterms:created xsi:type="dcterms:W3CDTF">2018-12-11T13:00:11Z</dcterms:created>
  <dcterms:modified xsi:type="dcterms:W3CDTF">2023-01-09T21:58:19Z</dcterms:modified>
</cp:coreProperties>
</file>