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B2C8676-626F-4728-9C58-7080FE2C161D}" xr6:coauthVersionLast="47" xr6:coauthVersionMax="47" xr10:uidLastSave="{00000000-0000-0000-0000-000000000000}"/>
  <bookViews>
    <workbookView xWindow="1170" yWindow="1170" windowWidth="21600" windowHeight="13890" activeTab="1" xr2:uid="{BF088266-D41C-4140-B16B-49F8B708571B}"/>
  </bookViews>
  <sheets>
    <sheet name="OASIS CLIENT DATA" sheetId="1" r:id="rId1"/>
    <sheet name="OASIS CLEANED DATA 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2" l="1"/>
  <c r="L45" i="2"/>
  <c r="K45" i="2"/>
  <c r="D50" i="2" s="1"/>
  <c r="P44" i="2"/>
  <c r="P43" i="2"/>
  <c r="M43" i="2"/>
  <c r="P42" i="2"/>
  <c r="O42" i="2"/>
  <c r="M42" i="2"/>
  <c r="P41" i="2"/>
  <c r="O41" i="2"/>
  <c r="M41" i="2"/>
  <c r="P40" i="2"/>
  <c r="O40" i="2"/>
  <c r="M40" i="2"/>
  <c r="P39" i="2"/>
  <c r="O39" i="2"/>
  <c r="M39" i="2"/>
  <c r="P38" i="2"/>
  <c r="O38" i="2"/>
  <c r="M38" i="2"/>
  <c r="P37" i="2"/>
  <c r="O37" i="2"/>
  <c r="M37" i="2"/>
  <c r="P36" i="2"/>
  <c r="O36" i="2"/>
  <c r="M36" i="2"/>
  <c r="P35" i="2"/>
  <c r="O35" i="2"/>
  <c r="M35" i="2"/>
  <c r="P34" i="2"/>
  <c r="O34" i="2"/>
  <c r="M34" i="2"/>
  <c r="P33" i="2"/>
  <c r="O33" i="2"/>
  <c r="M33" i="2"/>
  <c r="P32" i="2"/>
  <c r="O32" i="2"/>
  <c r="M32" i="2"/>
  <c r="P31" i="2"/>
  <c r="O31" i="2"/>
  <c r="P30" i="2"/>
  <c r="O30" i="2"/>
  <c r="M30" i="2"/>
  <c r="P29" i="2"/>
  <c r="O29" i="2"/>
  <c r="M29" i="2"/>
  <c r="P28" i="2"/>
  <c r="O28" i="2"/>
  <c r="M28" i="2"/>
  <c r="P27" i="2"/>
  <c r="O27" i="2"/>
  <c r="M27" i="2"/>
  <c r="P26" i="2"/>
  <c r="O26" i="2"/>
  <c r="M26" i="2"/>
  <c r="P25" i="2"/>
  <c r="O25" i="2"/>
  <c r="M25" i="2"/>
  <c r="P24" i="2"/>
  <c r="O24" i="2"/>
  <c r="M24" i="2"/>
  <c r="P23" i="2"/>
  <c r="O23" i="2"/>
  <c r="M23" i="2"/>
  <c r="P22" i="2"/>
  <c r="O22" i="2"/>
  <c r="M22" i="2"/>
  <c r="P21" i="2"/>
  <c r="O21" i="2"/>
  <c r="M21" i="2"/>
  <c r="P20" i="2"/>
  <c r="O20" i="2"/>
  <c r="M20" i="2"/>
  <c r="P19" i="2"/>
  <c r="O19" i="2"/>
  <c r="P18" i="2"/>
  <c r="O18" i="2"/>
  <c r="M18" i="2"/>
  <c r="P17" i="2"/>
  <c r="O17" i="2"/>
  <c r="M17" i="2"/>
  <c r="P16" i="2"/>
  <c r="O16" i="2"/>
  <c r="M16" i="2"/>
  <c r="P15" i="2"/>
  <c r="O15" i="2"/>
  <c r="M15" i="2"/>
  <c r="P14" i="2"/>
  <c r="O14" i="2"/>
  <c r="M14" i="2"/>
  <c r="P13" i="2"/>
  <c r="O13" i="2"/>
  <c r="M13" i="2"/>
  <c r="P12" i="2"/>
  <c r="O12" i="2"/>
  <c r="M12" i="2"/>
  <c r="P11" i="2"/>
  <c r="O11" i="2"/>
  <c r="M11" i="2"/>
  <c r="P10" i="2"/>
  <c r="O10" i="2"/>
  <c r="M10" i="2"/>
  <c r="P9" i="2"/>
  <c r="O9" i="2"/>
  <c r="M9" i="2"/>
  <c r="P8" i="2"/>
  <c r="O8" i="2"/>
  <c r="M8" i="2"/>
  <c r="P7" i="2"/>
  <c r="O7" i="2"/>
  <c r="M7" i="2"/>
  <c r="P6" i="2"/>
  <c r="O6" i="2"/>
  <c r="P5" i="2"/>
  <c r="O5" i="2"/>
  <c r="M5" i="2"/>
  <c r="P4" i="2"/>
  <c r="O4" i="2"/>
  <c r="M4" i="2"/>
  <c r="P3" i="2"/>
  <c r="O3" i="2"/>
  <c r="M3" i="2"/>
  <c r="D54" i="2" s="1"/>
  <c r="O44" i="2" l="1"/>
  <c r="M45" i="2"/>
  <c r="D52" i="2"/>
  <c r="O43" i="2"/>
  <c r="D53" i="2"/>
  <c r="N18" i="2" l="1"/>
  <c r="N17" i="2"/>
  <c r="N16" i="2"/>
  <c r="N15" i="2"/>
  <c r="N13" i="2"/>
  <c r="N10" i="2"/>
  <c r="N9" i="2"/>
  <c r="N6" i="2"/>
  <c r="N30" i="2"/>
  <c r="N29" i="2"/>
  <c r="N28" i="2"/>
  <c r="N27" i="2"/>
  <c r="N26" i="2"/>
  <c r="N25" i="2"/>
  <c r="N24" i="2"/>
  <c r="N23" i="2"/>
  <c r="N22" i="2"/>
  <c r="N21" i="2"/>
  <c r="N20" i="2"/>
  <c r="N19" i="2"/>
  <c r="N4" i="2"/>
  <c r="N1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" i="2"/>
  <c r="N12" i="2"/>
  <c r="N8" i="2"/>
  <c r="D51" i="2"/>
  <c r="N44" i="2"/>
  <c r="N5" i="2"/>
  <c r="N11" i="2"/>
  <c r="N7" i="2"/>
</calcChain>
</file>

<file path=xl/sharedStrings.xml><?xml version="1.0" encoding="utf-8"?>
<sst xmlns="http://schemas.openxmlformats.org/spreadsheetml/2006/main" count="575" uniqueCount="207">
  <si>
    <t>Date</t>
  </si>
  <si>
    <t>Client</t>
  </si>
  <si>
    <t>Contact Person</t>
  </si>
  <si>
    <t>Department</t>
  </si>
  <si>
    <t>Payment</t>
  </si>
  <si>
    <t>Revenue</t>
  </si>
  <si>
    <t>Cost</t>
  </si>
  <si>
    <t>DANGOTE GROUP(DGL)</t>
  </si>
  <si>
    <t xml:space="preserve">           Obanla MoDUpe</t>
  </si>
  <si>
    <t>IT_Abuja</t>
  </si>
  <si>
    <t>Transfer</t>
  </si>
  <si>
    <t>9 05   2</t>
  </si>
  <si>
    <t xml:space="preserve">NIGERIAN NATIONAL PETROLEUM CORPORATION </t>
  </si>
  <si>
    <t xml:space="preserve">Gbadebo      Boluwatife </t>
  </si>
  <si>
    <t>Strategy_Lagos</t>
  </si>
  <si>
    <t>PayPal</t>
  </si>
  <si>
    <t>1  1499</t>
  </si>
  <si>
    <t>10 454</t>
  </si>
  <si>
    <t>MTN NIGERIA(MTN)</t>
  </si>
  <si>
    <t xml:space="preserve">          Adedeyin     MaRgareT</t>
  </si>
  <si>
    <t>ZENITH BANK(ZB)</t>
  </si>
  <si>
    <t xml:space="preserve">OreOluwa Ojewole </t>
  </si>
  <si>
    <t>Operations_Ogun</t>
  </si>
  <si>
    <t>GUARANTY TRUST BANK (GTBANK)</t>
  </si>
  <si>
    <t xml:space="preserve">FALOLA KAOSARAT OLAMIDE </t>
  </si>
  <si>
    <t>Check</t>
  </si>
  <si>
    <t>1241   4</t>
  </si>
  <si>
    <t>NESTLE NIGERIA (NN)</t>
  </si>
  <si>
    <t xml:space="preserve">ShoRINwa tomiwa </t>
  </si>
  <si>
    <t>ALIKO DANGOTE FOUNDATION (ADF)</t>
  </si>
  <si>
    <t>OLAIDE OWAMOYO</t>
  </si>
  <si>
    <t>11    942</t>
  </si>
  <si>
    <t>SEPLAT PETROLEUM DEVELOPMENT COMPANY (SPD)</t>
  </si>
  <si>
    <t xml:space="preserve">    OYINDASOLA ELIJAH</t>
  </si>
  <si>
    <t>90  67</t>
  </si>
  <si>
    <t>NIGERIAN BREWERIES (NBN)</t>
  </si>
  <si>
    <t>MaTThew Daniel</t>
  </si>
  <si>
    <t>1 2816</t>
  </si>
  <si>
    <t>UNITED BANK FOR AFRICA (UBA)</t>
  </si>
  <si>
    <t>Oluwaseun    Ajayi</t>
  </si>
  <si>
    <t>Finance_Lagos</t>
  </si>
  <si>
    <t>98  14</t>
  </si>
  <si>
    <t>ACCESS BANK (ACB)</t>
  </si>
  <si>
    <t xml:space="preserve">Oluwakemi Owolabi </t>
  </si>
  <si>
    <t>Card</t>
  </si>
  <si>
    <t>87  50</t>
  </si>
  <si>
    <t>FLOUR MILLS OF NIGERIA ((FMN)</t>
  </si>
  <si>
    <t xml:space="preserve">OKECHUKWU    IJERE </t>
  </si>
  <si>
    <t>11  423</t>
  </si>
  <si>
    <t>102  03</t>
  </si>
  <si>
    <t>SEPLAT PETROLEUM DEVELOPMENT COMPANY (SPD(</t>
  </si>
  <si>
    <t>GLOBACOM (GBN)</t>
  </si>
  <si>
    <t xml:space="preserve">Olukemi Akinduro </t>
  </si>
  <si>
    <t xml:space="preserve">  MaTThew   Daniel</t>
  </si>
  <si>
    <t>OYINDASOLA ELIJAH</t>
  </si>
  <si>
    <t>STANBIC IBTC BANK (SBC)</t>
  </si>
  <si>
    <t xml:space="preserve">IBENEGBU   EBUKA </t>
  </si>
  <si>
    <t>CADBURY NIGERIA (CDN)</t>
  </si>
  <si>
    <t>ADOGNON JOHN</t>
  </si>
  <si>
    <t>FEDEX CORPORATION (XNYS:FDX)</t>
  </si>
  <si>
    <t>HARRY LEE</t>
  </si>
  <si>
    <t>FIDELITY BANK (FBN)</t>
  </si>
  <si>
    <t xml:space="preserve">     Jejeloye     Ayomipo</t>
  </si>
  <si>
    <t>142  23</t>
  </si>
  <si>
    <t>105  94</t>
  </si>
  <si>
    <t>JULIUS BERGER NIGERIA (JBN)</t>
  </si>
  <si>
    <t>Jinad    Ibrahim</t>
  </si>
  <si>
    <t>Airtel Nigeria (AN)</t>
  </si>
  <si>
    <t xml:space="preserve">Adeola Ojo </t>
  </si>
  <si>
    <t>AT&amp;T INC. (XNYS:T)</t>
  </si>
  <si>
    <t xml:space="preserve">ABIMBOLA  OPANUBI </t>
  </si>
  <si>
    <t>INTEL CORPORATION (XNAS:INTC)</t>
  </si>
  <si>
    <t>BRENDAN Wallace</t>
  </si>
  <si>
    <t>UNION BANK OF NIGERIA (UBN)</t>
  </si>
  <si>
    <t>Cherish   Badmus</t>
  </si>
  <si>
    <t>MICROSOFT CORPORATION (XNAS:MSFT)</t>
  </si>
  <si>
    <t>Arturo Vidal</t>
  </si>
  <si>
    <t>COMCAST CORPORATION (XNAS:CMCSA)</t>
  </si>
  <si>
    <t xml:space="preserve">            Bankole Williams</t>
  </si>
  <si>
    <t>DELL TECHNOLOGIES INC. (XNYS:DELL)</t>
  </si>
  <si>
    <t>Jaden Bufet</t>
  </si>
  <si>
    <t>11 379</t>
  </si>
  <si>
    <t xml:space="preserve">ABIMBOLA OPANUBI </t>
  </si>
  <si>
    <t>117  44</t>
  </si>
  <si>
    <t>1137   9</t>
  </si>
  <si>
    <t>87 06</t>
  </si>
  <si>
    <t>JOHNSON &amp; JOHNSON (XNYS:JNJ)</t>
  </si>
  <si>
    <t>MARK WALM</t>
  </si>
  <si>
    <t>HARRY  LEE</t>
  </si>
  <si>
    <t>GENERAL ELECTRIC COMPANY (XNYS:GE)</t>
  </si>
  <si>
    <t>JOSH JOHNSON</t>
  </si>
  <si>
    <t>NIGERIAN PORTS AUTHORITY (NPA)</t>
  </si>
  <si>
    <t>PRINCESS SARAH</t>
  </si>
  <si>
    <t>124  53</t>
  </si>
  <si>
    <t>EKO ELECTRICITY DISTRIBUTION COMPANY (EKEDC)</t>
  </si>
  <si>
    <t>SHOLA  GOLD</t>
  </si>
  <si>
    <t>First Name</t>
  </si>
  <si>
    <t>Last Name</t>
  </si>
  <si>
    <t>Middle Name</t>
  </si>
  <si>
    <t>State</t>
  </si>
  <si>
    <t>Profit</t>
  </si>
  <si>
    <t>Profit Margin</t>
  </si>
  <si>
    <t>Proportion</t>
  </si>
  <si>
    <t>30%</t>
  </si>
  <si>
    <t>Obanla Modupe</t>
  </si>
  <si>
    <t>Obanla</t>
  </si>
  <si>
    <t>Modupe</t>
  </si>
  <si>
    <t>NA</t>
  </si>
  <si>
    <t>IT</t>
  </si>
  <si>
    <t>Abuja</t>
  </si>
  <si>
    <t>Gbadebo Boluwatife</t>
  </si>
  <si>
    <t>Gbadebo</t>
  </si>
  <si>
    <t>Boluwatife</t>
  </si>
  <si>
    <t>Strategy</t>
  </si>
  <si>
    <t>Lagos</t>
  </si>
  <si>
    <t>Adedeyin Margaret</t>
  </si>
  <si>
    <t>Adedeyin</t>
  </si>
  <si>
    <t>Margaret</t>
  </si>
  <si>
    <t>Oreoluwa Ojewole</t>
  </si>
  <si>
    <t>Oreoluwa</t>
  </si>
  <si>
    <t>Ojewole</t>
  </si>
  <si>
    <t>Operations</t>
  </si>
  <si>
    <t>Ogun</t>
  </si>
  <si>
    <t>Falola Kaosarat Olamide</t>
  </si>
  <si>
    <t>Falola</t>
  </si>
  <si>
    <t>Kaosarat</t>
  </si>
  <si>
    <t>Olamide</t>
  </si>
  <si>
    <t>Shorinwa Tomiwa</t>
  </si>
  <si>
    <t>Shorinwa</t>
  </si>
  <si>
    <t>Tomiwa</t>
  </si>
  <si>
    <t>Olaide Owamoyo</t>
  </si>
  <si>
    <t>Olaide</t>
  </si>
  <si>
    <t>Owamoyo</t>
  </si>
  <si>
    <t>Oyindasola Elijah</t>
  </si>
  <si>
    <t>Oyindasola</t>
  </si>
  <si>
    <t>Elijah</t>
  </si>
  <si>
    <t>Matthew Daniel</t>
  </si>
  <si>
    <t>Matthew</t>
  </si>
  <si>
    <t>Daniel</t>
  </si>
  <si>
    <t>Oluwaseun Ajayi</t>
  </si>
  <si>
    <t>Oluwaseun</t>
  </si>
  <si>
    <t>Ajayi</t>
  </si>
  <si>
    <t>Finance</t>
  </si>
  <si>
    <t>Oluwakemi Owolabi</t>
  </si>
  <si>
    <t>Oluwakemi</t>
  </si>
  <si>
    <t>Owolabi</t>
  </si>
  <si>
    <t>Okechukwu Ijere</t>
  </si>
  <si>
    <t>Okechukwu</t>
  </si>
  <si>
    <t>Ijere</t>
  </si>
  <si>
    <t>Olukemi Akinduro</t>
  </si>
  <si>
    <t>Olukemi</t>
  </si>
  <si>
    <t>Akinduro</t>
  </si>
  <si>
    <t>Ibenegbu Ebuka</t>
  </si>
  <si>
    <t>Ibenegbu</t>
  </si>
  <si>
    <t>Ebuka</t>
  </si>
  <si>
    <t>Adognon John</t>
  </si>
  <si>
    <t>Adognon</t>
  </si>
  <si>
    <t>John</t>
  </si>
  <si>
    <t>Harry Lee</t>
  </si>
  <si>
    <t>Harry</t>
  </si>
  <si>
    <t>Lee</t>
  </si>
  <si>
    <t>Jejeloye Ayomipo</t>
  </si>
  <si>
    <t>Jejeloye</t>
  </si>
  <si>
    <t>Ayomipo</t>
  </si>
  <si>
    <t>Jinad Ibrahim</t>
  </si>
  <si>
    <t>Jinad</t>
  </si>
  <si>
    <t>Ibrahim</t>
  </si>
  <si>
    <t>Adeola Ojo</t>
  </si>
  <si>
    <t>Adeola</t>
  </si>
  <si>
    <t>Ojo</t>
  </si>
  <si>
    <t>Abimbola Opanubi</t>
  </si>
  <si>
    <t>Abimbola</t>
  </si>
  <si>
    <t>Opanubi</t>
  </si>
  <si>
    <t>Brendan Wallace</t>
  </si>
  <si>
    <t>Brendan</t>
  </si>
  <si>
    <t>Wallace</t>
  </si>
  <si>
    <t>Cherish Badmus</t>
  </si>
  <si>
    <t>Cherish</t>
  </si>
  <si>
    <t>Badmus</t>
  </si>
  <si>
    <t>Arturo</t>
  </si>
  <si>
    <t>Vidal</t>
  </si>
  <si>
    <t>Bankole Williams</t>
  </si>
  <si>
    <t>Bankole</t>
  </si>
  <si>
    <t>Williams</t>
  </si>
  <si>
    <t>Jaden</t>
  </si>
  <si>
    <t>Bufet</t>
  </si>
  <si>
    <t>Mark Walm</t>
  </si>
  <si>
    <t>Mark</t>
  </si>
  <si>
    <t>Walm</t>
  </si>
  <si>
    <t>Josh Johnson</t>
  </si>
  <si>
    <t>Josh</t>
  </si>
  <si>
    <t>Johnson</t>
  </si>
  <si>
    <t>Princess Sarah</t>
  </si>
  <si>
    <t>Princess</t>
  </si>
  <si>
    <t>Sarah</t>
  </si>
  <si>
    <t>Shola Gold</t>
  </si>
  <si>
    <t>Shola</t>
  </si>
  <si>
    <t>Gold</t>
  </si>
  <si>
    <t/>
  </si>
  <si>
    <t>SUMMARY</t>
  </si>
  <si>
    <t>Total cost</t>
  </si>
  <si>
    <t>total revenue</t>
  </si>
  <si>
    <t>total profit</t>
  </si>
  <si>
    <t>averagwe cost</t>
  </si>
  <si>
    <t>average revenue</t>
  </si>
  <si>
    <t>average PROFIT</t>
  </si>
  <si>
    <t>ASSUMED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</si>
</sst>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lgerian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Algerian"/>
      <family val="5"/>
    </font>
    <font>
      <b/>
      <sz val="11"/>
      <color theme="1"/>
      <name val="Algerian"/>
      <family val="2"/>
    </font>
    <font>
      <b/>
      <sz val="11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</cellStyleXfs>
  <cellXfs count="28">
    <xf numFmtId="0" fontId="0" fillId="0" borderId="0" xfId="0"/>
    <xf numFmtId="0" fontId="1" fillId="0" borderId="0" xfId="3" applyFont="1"/>
    <xf numFmtId="0" fontId="1" fillId="0" borderId="0" xfId="3" applyFont="1" applyAlignment="1">
      <alignment horizontal="center"/>
    </xf>
    <xf numFmtId="14" fontId="1" fillId="0" borderId="0" xfId="3" applyNumberFormat="1" applyFont="1"/>
    <xf numFmtId="6" fontId="1" fillId="0" borderId="0" xfId="3" applyNumberFormat="1" applyFont="1" applyAlignment="1">
      <alignment horizontal="center"/>
    </xf>
    <xf numFmtId="0" fontId="4" fillId="0" borderId="0" xfId="3" applyFont="1"/>
    <xf numFmtId="14" fontId="4" fillId="0" borderId="0" xfId="3" applyNumberFormat="1" applyFont="1"/>
    <xf numFmtId="0" fontId="4" fillId="0" borderId="0" xfId="3" applyFont="1" applyAlignment="1">
      <alignment horizontal="center"/>
    </xf>
    <xf numFmtId="0" fontId="5" fillId="0" borderId="0" xfId="3" applyFont="1"/>
    <xf numFmtId="9" fontId="5" fillId="0" borderId="0" xfId="3" applyNumberFormat="1" applyFont="1"/>
    <xf numFmtId="164" fontId="1" fillId="0" borderId="0" xfId="2" applyNumberFormat="1" applyFont="1" applyAlignment="1">
      <alignment horizontal="right"/>
    </xf>
    <xf numFmtId="165" fontId="1" fillId="0" borderId="0" xfId="1" applyNumberFormat="1" applyFont="1"/>
    <xf numFmtId="9" fontId="1" fillId="0" borderId="0" xfId="3" applyNumberFormat="1" applyFont="1"/>
    <xf numFmtId="44" fontId="1" fillId="0" borderId="0" xfId="3" applyNumberFormat="1" applyFont="1"/>
    <xf numFmtId="14" fontId="1" fillId="0" borderId="0" xfId="0" applyNumberFormat="1" applyFont="1"/>
    <xf numFmtId="0" fontId="1" fillId="0" borderId="0" xfId="0" applyFont="1"/>
    <xf numFmtId="164" fontId="2" fillId="0" borderId="0" xfId="0" applyNumberFormat="1" applyFont="1"/>
    <xf numFmtId="10" fontId="1" fillId="0" borderId="0" xfId="3" applyNumberFormat="1" applyFont="1"/>
    <xf numFmtId="14" fontId="0" fillId="0" borderId="0" xfId="0" applyNumberFormat="1"/>
    <xf numFmtId="14" fontId="3" fillId="0" borderId="0" xfId="3" applyNumberFormat="1"/>
    <xf numFmtId="0" fontId="6" fillId="0" borderId="1" xfId="3" applyFont="1" applyBorder="1"/>
    <xf numFmtId="0" fontId="3" fillId="0" borderId="1" xfId="3" applyBorder="1"/>
    <xf numFmtId="0" fontId="3" fillId="0" borderId="0" xfId="3"/>
    <xf numFmtId="0" fontId="7" fillId="0" borderId="1" xfId="3" applyFont="1" applyBorder="1"/>
    <xf numFmtId="164" fontId="7" fillId="0" borderId="1" xfId="3" applyNumberFormat="1" applyFont="1" applyBorder="1"/>
    <xf numFmtId="165" fontId="8" fillId="0" borderId="1" xfId="3" applyNumberFormat="1" applyFont="1" applyBorder="1"/>
    <xf numFmtId="0" fontId="8" fillId="0" borderId="1" xfId="3" applyFont="1" applyBorder="1"/>
    <xf numFmtId="9" fontId="8" fillId="0" borderId="1" xfId="3" applyNumberFormat="1" applyFont="1" applyBorder="1"/>
  </cellXfs>
  <cellStyles count="4">
    <cellStyle name="Comma" xfId="1" builtinId="3"/>
    <cellStyle name="Currency" xfId="2" builtinId="4"/>
    <cellStyle name="Normal" xfId="0" builtinId="0"/>
    <cellStyle name="Normal 2" xfId="3" xr:uid="{19693AD3-5397-43D5-B219-18CF3C078141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52F2E-26AD-4586-A4D7-48D2505E10D9}" name="Table1" displayName="Table1" ref="B2:P45" totalsRowShown="0" headerRowDxfId="15" headerRowCellStyle="Normal 2">
  <autoFilter ref="B2:P45" xr:uid="{3DF52F2E-26AD-4586-A4D7-48D2505E10D9}"/>
  <tableColumns count="15">
    <tableColumn id="1" xr3:uid="{02DF4559-1D8B-42CA-9EFF-D15C299EFCF0}" name="Date" dataDxfId="14" dataCellStyle="Normal 2"/>
    <tableColumn id="2" xr3:uid="{97B458B8-DBB5-477E-BFD9-DBAFA04DA2A9}" name="Client" dataDxfId="13" dataCellStyle="Normal 2"/>
    <tableColumn id="3" xr3:uid="{D9C64F1B-2A98-4441-8439-5682B68B1F39}" name="Contact Person" dataDxfId="12" dataCellStyle="Normal 2"/>
    <tableColumn id="4" xr3:uid="{495DFA3F-D5C7-46A7-8086-E22E22C558E0}" name="First Name" dataDxfId="11" dataCellStyle="Normal 2"/>
    <tableColumn id="5" xr3:uid="{E2436992-504E-4A2C-875F-82DB2608C6CC}" name="Last Name" dataDxfId="10" dataCellStyle="Normal 2"/>
    <tableColumn id="6" xr3:uid="{D61918D7-89B8-405C-8BC9-0581232555B9}" name="Middle Name" dataDxfId="9" dataCellStyle="Normal 2"/>
    <tableColumn id="7" xr3:uid="{02CED759-385B-4669-A9C1-8DB2BC37DF15}" name="Department" dataDxfId="8" dataCellStyle="Normal 2"/>
    <tableColumn id="8" xr3:uid="{375FB04E-AA08-49AE-BEBE-FAF55D365214}" name="State" dataDxfId="7" dataCellStyle="Normal 2"/>
    <tableColumn id="9" xr3:uid="{D44AB91E-C933-4383-AFBE-D1CC2C770EB9}" name="Payment" dataDxfId="6" dataCellStyle="Normal 2"/>
    <tableColumn id="10" xr3:uid="{CF9D2A2E-A3A6-4E98-9628-5A82208486B3}" name="Revenue" dataDxfId="5" dataCellStyle="Currency"/>
    <tableColumn id="11" xr3:uid="{7716D7E2-2EC6-4F15-8301-8AF4C1485EA5}" name="Cost" dataDxfId="4" dataCellStyle="Currency"/>
    <tableColumn id="12" xr3:uid="{71E93600-9B1D-418E-B3B2-60F80C6109FF}" name="Profit" dataDxfId="3" dataCellStyle="Comma"/>
    <tableColumn id="13" xr3:uid="{A6ACBD53-8A77-4409-A7BA-AF99A9386A31}" name="Profit Margin" dataDxfId="2" dataCellStyle="Normal 2"/>
    <tableColumn id="14" xr3:uid="{424D1E2D-0368-4920-A2E1-C463FB7D55F1}" name="Proportion" dataDxfId="1" dataCellStyle="Normal 2"/>
    <tableColumn id="15" xr3:uid="{2293D5B4-2C52-487C-83E1-9DD885B1DE84}" name="30%" dataDxfId="0" dataCellStyle="Normal 2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A903-56A8-4C87-B914-321ED19EBF64}">
  <dimension ref="B1:H46"/>
  <sheetViews>
    <sheetView workbookViewId="0">
      <selection activeCell="B1" sqref="B1:H46"/>
    </sheetView>
  </sheetViews>
  <sheetFormatPr defaultRowHeight="15" x14ac:dyDescent="0.25"/>
  <sheetData>
    <row r="1" spans="2:8" x14ac:dyDescent="0.25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2:8" x14ac:dyDescent="0.25">
      <c r="B2" s="3">
        <v>45076</v>
      </c>
      <c r="C2" s="1" t="s">
        <v>7</v>
      </c>
      <c r="D2" s="1" t="s">
        <v>8</v>
      </c>
      <c r="E2" s="1" t="s">
        <v>9</v>
      </c>
      <c r="F2" s="1" t="s">
        <v>10</v>
      </c>
      <c r="G2" s="4" t="s">
        <v>11</v>
      </c>
      <c r="H2" s="4">
        <v>8454</v>
      </c>
    </row>
    <row r="3" spans="2:8" x14ac:dyDescent="0.25">
      <c r="B3" s="3">
        <v>45076</v>
      </c>
      <c r="C3" s="1" t="s">
        <v>12</v>
      </c>
      <c r="D3" s="1" t="s">
        <v>13</v>
      </c>
      <c r="E3" s="1" t="s">
        <v>14</v>
      </c>
      <c r="F3" s="1" t="s">
        <v>15</v>
      </c>
      <c r="G3" s="4" t="s">
        <v>16</v>
      </c>
      <c r="H3" s="4" t="s">
        <v>17</v>
      </c>
    </row>
    <row r="4" spans="2:8" x14ac:dyDescent="0.25">
      <c r="B4" s="3">
        <v>45076</v>
      </c>
      <c r="C4" s="1" t="s">
        <v>18</v>
      </c>
      <c r="D4" s="1" t="s">
        <v>19</v>
      </c>
      <c r="E4" s="1" t="s">
        <v>14</v>
      </c>
      <c r="F4" s="1"/>
      <c r="G4" s="4">
        <v>12198</v>
      </c>
      <c r="H4" s="4">
        <v>11189</v>
      </c>
    </row>
    <row r="5" spans="2:8" x14ac:dyDescent="0.25">
      <c r="B5" s="3">
        <v>45076</v>
      </c>
      <c r="C5" s="1" t="s">
        <v>20</v>
      </c>
      <c r="D5" s="1" t="s">
        <v>21</v>
      </c>
      <c r="E5" s="1" t="s">
        <v>22</v>
      </c>
      <c r="F5" s="1"/>
      <c r="G5" s="4"/>
      <c r="H5" s="4"/>
    </row>
    <row r="6" spans="2:8" x14ac:dyDescent="0.25">
      <c r="B6" s="3">
        <v>45076</v>
      </c>
      <c r="C6" s="1" t="s">
        <v>23</v>
      </c>
      <c r="D6" s="1" t="s">
        <v>24</v>
      </c>
      <c r="E6" s="1" t="s">
        <v>22</v>
      </c>
      <c r="F6" s="1" t="s">
        <v>25</v>
      </c>
      <c r="G6" s="4" t="s">
        <v>26</v>
      </c>
      <c r="H6" s="4">
        <v>11730</v>
      </c>
    </row>
    <row r="7" spans="2:8" x14ac:dyDescent="0.25">
      <c r="B7" s="3">
        <v>45077</v>
      </c>
      <c r="C7" s="1" t="s">
        <v>27</v>
      </c>
      <c r="D7" s="1" t="s">
        <v>28</v>
      </c>
      <c r="E7" s="1" t="s">
        <v>9</v>
      </c>
      <c r="F7" s="1" t="s">
        <v>10</v>
      </c>
      <c r="G7" s="4">
        <v>8850</v>
      </c>
      <c r="H7" s="4">
        <v>8180</v>
      </c>
    </row>
    <row r="8" spans="2:8" x14ac:dyDescent="0.25">
      <c r="B8" s="3">
        <v>45077</v>
      </c>
      <c r="C8" s="1" t="s">
        <v>29</v>
      </c>
      <c r="D8" s="1" t="s">
        <v>30</v>
      </c>
      <c r="E8" s="1" t="s">
        <v>9</v>
      </c>
      <c r="F8" s="1" t="s">
        <v>10</v>
      </c>
      <c r="G8" s="4" t="s">
        <v>31</v>
      </c>
      <c r="H8" s="4">
        <v>9897</v>
      </c>
    </row>
    <row r="9" spans="2:8" x14ac:dyDescent="0.25">
      <c r="B9" s="3">
        <v>45077</v>
      </c>
      <c r="C9" s="1" t="s">
        <v>32</v>
      </c>
      <c r="D9" s="1" t="s">
        <v>33</v>
      </c>
      <c r="E9" s="1" t="s">
        <v>22</v>
      </c>
      <c r="F9" s="1" t="s">
        <v>10</v>
      </c>
      <c r="G9" s="4" t="s">
        <v>34</v>
      </c>
      <c r="H9" s="4">
        <v>8069</v>
      </c>
    </row>
    <row r="10" spans="2:8" x14ac:dyDescent="0.25">
      <c r="B10" s="3">
        <v>45077</v>
      </c>
      <c r="C10" s="1" t="s">
        <v>35</v>
      </c>
      <c r="D10" s="1" t="s">
        <v>36</v>
      </c>
      <c r="E10" s="1" t="s">
        <v>9</v>
      </c>
      <c r="F10" s="1" t="s">
        <v>25</v>
      </c>
      <c r="G10" s="4">
        <v>14251</v>
      </c>
      <c r="H10" s="4" t="s">
        <v>37</v>
      </c>
    </row>
    <row r="11" spans="2:8" x14ac:dyDescent="0.25">
      <c r="B11" s="3">
        <v>45077</v>
      </c>
      <c r="C11" s="1" t="s">
        <v>32</v>
      </c>
      <c r="D11" s="1" t="s">
        <v>33</v>
      </c>
      <c r="E11" s="1" t="s">
        <v>22</v>
      </c>
      <c r="F11" s="1" t="s">
        <v>10</v>
      </c>
      <c r="G11" s="4">
        <v>9067</v>
      </c>
      <c r="H11" s="4">
        <v>8069</v>
      </c>
    </row>
    <row r="12" spans="2:8" x14ac:dyDescent="0.25">
      <c r="B12" s="3">
        <v>45077</v>
      </c>
      <c r="C12" s="1" t="s">
        <v>38</v>
      </c>
      <c r="D12" s="1" t="s">
        <v>39</v>
      </c>
      <c r="E12" s="1" t="s">
        <v>40</v>
      </c>
      <c r="F12" s="1" t="s">
        <v>25</v>
      </c>
      <c r="G12" s="4">
        <v>10594</v>
      </c>
      <c r="H12" s="4">
        <v>9814</v>
      </c>
    </row>
    <row r="13" spans="2:8" x14ac:dyDescent="0.25">
      <c r="B13" s="3">
        <v>45077</v>
      </c>
      <c r="C13" s="1" t="s">
        <v>38</v>
      </c>
      <c r="D13" s="1" t="s">
        <v>39</v>
      </c>
      <c r="E13" s="1" t="s">
        <v>40</v>
      </c>
      <c r="F13" s="1" t="s">
        <v>25</v>
      </c>
      <c r="G13" s="4">
        <v>10594</v>
      </c>
      <c r="H13" s="4" t="s">
        <v>41</v>
      </c>
    </row>
    <row r="14" spans="2:8" x14ac:dyDescent="0.25">
      <c r="B14" s="3">
        <v>45077</v>
      </c>
      <c r="C14" s="1" t="s">
        <v>42</v>
      </c>
      <c r="D14" s="1" t="s">
        <v>43</v>
      </c>
      <c r="E14" s="1" t="s">
        <v>9</v>
      </c>
      <c r="F14" s="1" t="s">
        <v>44</v>
      </c>
      <c r="G14" s="4" t="s">
        <v>45</v>
      </c>
      <c r="H14" s="4">
        <v>7186</v>
      </c>
    </row>
    <row r="15" spans="2:8" x14ac:dyDescent="0.25">
      <c r="B15" s="3">
        <v>45077</v>
      </c>
      <c r="C15" s="1" t="s">
        <v>46</v>
      </c>
      <c r="D15" s="1" t="s">
        <v>47</v>
      </c>
      <c r="E15" s="1" t="s">
        <v>9</v>
      </c>
      <c r="F15" s="1" t="s">
        <v>25</v>
      </c>
      <c r="G15" s="4" t="s">
        <v>48</v>
      </c>
      <c r="H15" s="4" t="s">
        <v>49</v>
      </c>
    </row>
    <row r="16" spans="2:8" x14ac:dyDescent="0.25">
      <c r="B16" s="3">
        <v>45077</v>
      </c>
      <c r="C16" s="1" t="s">
        <v>35</v>
      </c>
      <c r="D16" s="1" t="s">
        <v>36</v>
      </c>
      <c r="E16" s="1" t="s">
        <v>9</v>
      </c>
      <c r="F16" s="1" t="s">
        <v>25</v>
      </c>
      <c r="G16" s="4">
        <v>14251</v>
      </c>
      <c r="H16" s="4">
        <v>12816</v>
      </c>
    </row>
    <row r="17" spans="2:8" x14ac:dyDescent="0.25">
      <c r="B17" s="1">
        <v>45077</v>
      </c>
      <c r="C17" s="1" t="s">
        <v>50</v>
      </c>
      <c r="D17" s="1" t="s">
        <v>33</v>
      </c>
      <c r="E17" s="1" t="s">
        <v>22</v>
      </c>
      <c r="F17" s="1" t="s">
        <v>10</v>
      </c>
      <c r="G17" s="4">
        <v>9067</v>
      </c>
      <c r="H17" s="4">
        <v>8069</v>
      </c>
    </row>
    <row r="18" spans="2:8" x14ac:dyDescent="0.25">
      <c r="B18" s="1">
        <v>45077</v>
      </c>
      <c r="C18" s="1" t="s">
        <v>38</v>
      </c>
      <c r="D18" s="1" t="s">
        <v>39</v>
      </c>
      <c r="E18" s="1" t="s">
        <v>40</v>
      </c>
      <c r="F18" s="1" t="s">
        <v>25</v>
      </c>
      <c r="G18" s="4">
        <v>10594</v>
      </c>
      <c r="H18" s="4">
        <v>9814</v>
      </c>
    </row>
    <row r="19" spans="2:8" x14ac:dyDescent="0.25">
      <c r="B19" s="3">
        <v>45078</v>
      </c>
      <c r="C19" s="1" t="s">
        <v>51</v>
      </c>
      <c r="D19" s="1" t="s">
        <v>52</v>
      </c>
      <c r="E19" s="1" t="s">
        <v>40</v>
      </c>
      <c r="F19" s="1" t="s">
        <v>44</v>
      </c>
      <c r="G19" s="4"/>
      <c r="H19" s="4"/>
    </row>
    <row r="20" spans="2:8" x14ac:dyDescent="0.25">
      <c r="B20" s="3">
        <v>45077</v>
      </c>
      <c r="C20" s="1" t="s">
        <v>35</v>
      </c>
      <c r="D20" s="1" t="s">
        <v>53</v>
      </c>
      <c r="E20" s="1" t="s">
        <v>9</v>
      </c>
      <c r="F20" s="1" t="s">
        <v>25</v>
      </c>
      <c r="G20" s="4">
        <v>11128</v>
      </c>
      <c r="H20" s="4">
        <v>9693</v>
      </c>
    </row>
    <row r="21" spans="2:8" x14ac:dyDescent="0.25">
      <c r="B21" s="3">
        <v>45077</v>
      </c>
      <c r="C21" s="1" t="s">
        <v>32</v>
      </c>
      <c r="D21" s="1" t="s">
        <v>54</v>
      </c>
      <c r="E21" s="1" t="s">
        <v>22</v>
      </c>
      <c r="F21" s="1" t="s">
        <v>10</v>
      </c>
      <c r="G21" s="4">
        <v>13206</v>
      </c>
      <c r="H21" s="4">
        <v>12208</v>
      </c>
    </row>
    <row r="22" spans="2:8" x14ac:dyDescent="0.25">
      <c r="B22" s="1">
        <v>45078</v>
      </c>
      <c r="C22" s="1" t="s">
        <v>55</v>
      </c>
      <c r="D22" s="1" t="s">
        <v>56</v>
      </c>
      <c r="E22" s="1" t="s">
        <v>40</v>
      </c>
      <c r="F22" s="1" t="s">
        <v>10</v>
      </c>
      <c r="G22" s="4">
        <v>10816</v>
      </c>
      <c r="H22" s="4">
        <v>9594</v>
      </c>
    </row>
    <row r="23" spans="2:8" x14ac:dyDescent="0.25">
      <c r="B23" s="3">
        <v>45078</v>
      </c>
      <c r="C23" s="1" t="s">
        <v>57</v>
      </c>
      <c r="D23" s="1" t="s">
        <v>58</v>
      </c>
      <c r="E23" s="1" t="s">
        <v>40</v>
      </c>
      <c r="F23" s="1" t="s">
        <v>10</v>
      </c>
      <c r="G23" s="4">
        <v>14391</v>
      </c>
      <c r="H23" s="4">
        <v>13326</v>
      </c>
    </row>
    <row r="24" spans="2:8" x14ac:dyDescent="0.25">
      <c r="B24" s="3">
        <v>45079</v>
      </c>
      <c r="C24" s="1" t="s">
        <v>59</v>
      </c>
      <c r="D24" s="1" t="s">
        <v>60</v>
      </c>
      <c r="E24" s="1" t="s">
        <v>14</v>
      </c>
      <c r="F24" s="1" t="s">
        <v>10</v>
      </c>
      <c r="G24" s="4">
        <v>9872</v>
      </c>
      <c r="H24" s="4">
        <v>8871</v>
      </c>
    </row>
    <row r="25" spans="2:8" x14ac:dyDescent="0.25">
      <c r="B25" s="3">
        <v>45078</v>
      </c>
      <c r="C25" s="1" t="s">
        <v>61</v>
      </c>
      <c r="D25" s="1" t="s">
        <v>62</v>
      </c>
      <c r="E25" s="1" t="s">
        <v>22</v>
      </c>
      <c r="F25" s="1" t="s">
        <v>10</v>
      </c>
      <c r="G25" s="4" t="s">
        <v>63</v>
      </c>
      <c r="H25" s="4">
        <v>13413</v>
      </c>
    </row>
    <row r="26" spans="2:8" x14ac:dyDescent="0.25">
      <c r="B26" s="3">
        <v>45077</v>
      </c>
      <c r="C26" s="1" t="s">
        <v>38</v>
      </c>
      <c r="D26" s="1" t="s">
        <v>39</v>
      </c>
      <c r="E26" s="1" t="s">
        <v>40</v>
      </c>
      <c r="F26" s="1" t="s">
        <v>25</v>
      </c>
      <c r="G26" s="4" t="s">
        <v>64</v>
      </c>
      <c r="H26" s="4">
        <v>9814</v>
      </c>
    </row>
    <row r="27" spans="2:8" x14ac:dyDescent="0.25">
      <c r="B27" s="3">
        <v>45078</v>
      </c>
      <c r="C27" s="1" t="s">
        <v>51</v>
      </c>
      <c r="D27" s="1" t="s">
        <v>52</v>
      </c>
      <c r="E27" s="1" t="s">
        <v>40</v>
      </c>
      <c r="F27" s="1" t="s">
        <v>44</v>
      </c>
      <c r="G27" s="4"/>
      <c r="H27" s="4"/>
    </row>
    <row r="28" spans="2:8" x14ac:dyDescent="0.25">
      <c r="B28" s="3">
        <v>45077</v>
      </c>
      <c r="C28" s="1" t="s">
        <v>35</v>
      </c>
      <c r="D28" s="1" t="s">
        <v>53</v>
      </c>
      <c r="E28" s="1" t="s">
        <v>9</v>
      </c>
      <c r="F28" s="1" t="s">
        <v>25</v>
      </c>
      <c r="G28" s="4">
        <v>11128</v>
      </c>
      <c r="H28" s="4">
        <v>9693</v>
      </c>
    </row>
    <row r="29" spans="2:8" x14ac:dyDescent="0.25">
      <c r="B29" s="3">
        <v>45077</v>
      </c>
      <c r="C29" s="1" t="s">
        <v>65</v>
      </c>
      <c r="D29" s="1" t="s">
        <v>66</v>
      </c>
      <c r="E29" s="1" t="s">
        <v>22</v>
      </c>
      <c r="F29" s="1" t="s">
        <v>10</v>
      </c>
      <c r="G29" s="4">
        <v>12074</v>
      </c>
      <c r="H29" s="4">
        <v>11076</v>
      </c>
    </row>
    <row r="30" spans="2:8" x14ac:dyDescent="0.25">
      <c r="B30" s="3">
        <v>45077</v>
      </c>
      <c r="C30" s="1" t="s">
        <v>67</v>
      </c>
      <c r="D30" s="1" t="s">
        <v>68</v>
      </c>
      <c r="E30" s="1" t="s">
        <v>40</v>
      </c>
      <c r="F30" s="1" t="s">
        <v>25</v>
      </c>
      <c r="G30" s="4">
        <v>13136</v>
      </c>
      <c r="H30" s="4">
        <v>12356</v>
      </c>
    </row>
    <row r="31" spans="2:8" x14ac:dyDescent="0.25">
      <c r="B31" s="3">
        <v>45078</v>
      </c>
      <c r="C31" s="1" t="s">
        <v>69</v>
      </c>
      <c r="D31" s="1" t="s">
        <v>70</v>
      </c>
      <c r="E31" s="1" t="s">
        <v>40</v>
      </c>
      <c r="F31" s="1" t="s">
        <v>10</v>
      </c>
      <c r="G31" s="4">
        <v>8338</v>
      </c>
      <c r="H31" s="4">
        <v>7683</v>
      </c>
    </row>
    <row r="32" spans="2:8" x14ac:dyDescent="0.25">
      <c r="B32" s="3">
        <v>45078</v>
      </c>
      <c r="C32" s="1" t="s">
        <v>71</v>
      </c>
      <c r="D32" s="1" t="s">
        <v>72</v>
      </c>
      <c r="E32" s="1" t="s">
        <v>40</v>
      </c>
      <c r="F32" s="1" t="s">
        <v>10</v>
      </c>
      <c r="G32" s="4">
        <v>11219</v>
      </c>
      <c r="H32" s="4">
        <v>10497</v>
      </c>
    </row>
    <row r="33" spans="2:8" x14ac:dyDescent="0.25">
      <c r="B33" s="3">
        <v>45078</v>
      </c>
      <c r="C33" s="1" t="s">
        <v>73</v>
      </c>
      <c r="D33" s="1" t="s">
        <v>74</v>
      </c>
      <c r="E33" s="1" t="s">
        <v>40</v>
      </c>
      <c r="F33" s="1" t="s">
        <v>44</v>
      </c>
      <c r="G33" s="4"/>
      <c r="H33" s="4"/>
    </row>
    <row r="34" spans="2:8" x14ac:dyDescent="0.25">
      <c r="B34" s="3">
        <v>45079</v>
      </c>
      <c r="C34" s="1" t="s">
        <v>75</v>
      </c>
      <c r="D34" s="1" t="s">
        <v>76</v>
      </c>
      <c r="E34" s="1" t="s">
        <v>40</v>
      </c>
      <c r="F34" s="1" t="s">
        <v>15</v>
      </c>
      <c r="G34" s="4">
        <v>13403</v>
      </c>
      <c r="H34" s="4">
        <v>12054</v>
      </c>
    </row>
    <row r="35" spans="2:8" x14ac:dyDescent="0.25">
      <c r="B35" s="3">
        <v>45079</v>
      </c>
      <c r="C35" s="1" t="s">
        <v>77</v>
      </c>
      <c r="D35" s="1" t="s">
        <v>78</v>
      </c>
      <c r="E35" s="1" t="s">
        <v>14</v>
      </c>
      <c r="F35" s="1" t="s">
        <v>15</v>
      </c>
      <c r="G35" s="4">
        <v>13032</v>
      </c>
      <c r="H35" s="4">
        <v>11744</v>
      </c>
    </row>
    <row r="36" spans="2:8" x14ac:dyDescent="0.25">
      <c r="B36" s="3">
        <v>45079</v>
      </c>
      <c r="C36" s="1" t="s">
        <v>79</v>
      </c>
      <c r="D36" s="1" t="s">
        <v>80</v>
      </c>
      <c r="E36" s="1" t="s">
        <v>14</v>
      </c>
      <c r="F36" s="1" t="s">
        <v>15</v>
      </c>
      <c r="G36" s="4">
        <v>13043</v>
      </c>
      <c r="H36" s="4" t="s">
        <v>81</v>
      </c>
    </row>
    <row r="37" spans="2:8" x14ac:dyDescent="0.25">
      <c r="B37" s="3">
        <v>45078</v>
      </c>
      <c r="C37" s="1" t="s">
        <v>69</v>
      </c>
      <c r="D37" s="1" t="s">
        <v>82</v>
      </c>
      <c r="E37" s="1" t="s">
        <v>40</v>
      </c>
      <c r="F37" s="1" t="s">
        <v>10</v>
      </c>
      <c r="G37" s="4">
        <v>8706</v>
      </c>
      <c r="H37" s="4">
        <v>8051</v>
      </c>
    </row>
    <row r="38" spans="2:8" x14ac:dyDescent="0.25">
      <c r="B38" s="3">
        <v>45078</v>
      </c>
      <c r="C38" s="1" t="s">
        <v>73</v>
      </c>
      <c r="D38" s="1" t="s">
        <v>74</v>
      </c>
      <c r="E38" s="1" t="s">
        <v>40</v>
      </c>
      <c r="F38" s="1" t="s">
        <v>44</v>
      </c>
      <c r="G38" s="4">
        <v>9859</v>
      </c>
      <c r="H38" s="4">
        <v>8958</v>
      </c>
    </row>
    <row r="39" spans="2:8" x14ac:dyDescent="0.25">
      <c r="B39" s="3">
        <v>45079</v>
      </c>
      <c r="C39" s="1" t="s">
        <v>77</v>
      </c>
      <c r="D39" s="1" t="s">
        <v>78</v>
      </c>
      <c r="E39" s="1" t="s">
        <v>14</v>
      </c>
      <c r="F39" s="1" t="s">
        <v>15</v>
      </c>
      <c r="G39" s="4">
        <v>13032</v>
      </c>
      <c r="H39" s="4" t="s">
        <v>83</v>
      </c>
    </row>
    <row r="40" spans="2:8" x14ac:dyDescent="0.25">
      <c r="B40" s="3">
        <v>45079</v>
      </c>
      <c r="C40" s="1" t="s">
        <v>79</v>
      </c>
      <c r="D40" s="1" t="s">
        <v>80</v>
      </c>
      <c r="E40" s="1" t="s">
        <v>14</v>
      </c>
      <c r="F40" s="1" t="s">
        <v>15</v>
      </c>
      <c r="G40" s="4">
        <v>13043</v>
      </c>
      <c r="H40" s="4" t="s">
        <v>84</v>
      </c>
    </row>
    <row r="41" spans="2:8" x14ac:dyDescent="0.25">
      <c r="B41" s="3">
        <v>45078</v>
      </c>
      <c r="C41" s="1" t="s">
        <v>69</v>
      </c>
      <c r="D41" s="1" t="s">
        <v>82</v>
      </c>
      <c r="E41" s="1" t="s">
        <v>40</v>
      </c>
      <c r="F41" s="1" t="s">
        <v>10</v>
      </c>
      <c r="G41" s="4" t="s">
        <v>85</v>
      </c>
      <c r="H41" s="4">
        <v>8051</v>
      </c>
    </row>
    <row r="42" spans="2:8" x14ac:dyDescent="0.25">
      <c r="B42" s="3">
        <v>45079</v>
      </c>
      <c r="C42" s="1" t="s">
        <v>86</v>
      </c>
      <c r="D42" s="1" t="s">
        <v>87</v>
      </c>
      <c r="E42" s="1" t="s">
        <v>14</v>
      </c>
      <c r="F42" s="1" t="s">
        <v>10</v>
      </c>
      <c r="G42" s="4">
        <v>9019</v>
      </c>
      <c r="H42" s="4">
        <v>7699</v>
      </c>
    </row>
    <row r="43" spans="2:8" x14ac:dyDescent="0.25">
      <c r="B43" s="3">
        <v>45079</v>
      </c>
      <c r="C43" s="1" t="s">
        <v>59</v>
      </c>
      <c r="D43" s="1" t="s">
        <v>88</v>
      </c>
      <c r="E43" s="1" t="s">
        <v>14</v>
      </c>
      <c r="F43" s="1" t="s">
        <v>10</v>
      </c>
      <c r="G43" s="4">
        <v>8996</v>
      </c>
      <c r="H43" s="4">
        <v>7995</v>
      </c>
    </row>
    <row r="44" spans="2:8" x14ac:dyDescent="0.25">
      <c r="B44" s="3">
        <v>45079</v>
      </c>
      <c r="C44" s="1" t="s">
        <v>89</v>
      </c>
      <c r="D44" s="1" t="s">
        <v>90</v>
      </c>
      <c r="E44" s="1" t="s">
        <v>14</v>
      </c>
      <c r="F44" s="1" t="s">
        <v>10</v>
      </c>
      <c r="G44" s="4">
        <v>8173</v>
      </c>
      <c r="H44" s="4">
        <v>7213</v>
      </c>
    </row>
    <row r="45" spans="2:8" x14ac:dyDescent="0.25">
      <c r="B45" s="3">
        <v>45078</v>
      </c>
      <c r="C45" s="1" t="s">
        <v>91</v>
      </c>
      <c r="D45" s="1" t="s">
        <v>92</v>
      </c>
      <c r="E45" s="1" t="s">
        <v>22</v>
      </c>
      <c r="F45" s="1" t="s">
        <v>10</v>
      </c>
      <c r="G45" s="4" t="s">
        <v>93</v>
      </c>
      <c r="H45" s="4">
        <v>11520</v>
      </c>
    </row>
    <row r="46" spans="2:8" x14ac:dyDescent="0.25">
      <c r="B46" s="3">
        <v>45076</v>
      </c>
      <c r="C46" s="1" t="s">
        <v>94</v>
      </c>
      <c r="D46" s="1" t="s">
        <v>95</v>
      </c>
      <c r="E46" s="1" t="s">
        <v>22</v>
      </c>
      <c r="F46" s="1" t="s">
        <v>25</v>
      </c>
      <c r="G46" s="4"/>
      <c r="H4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BA71-F18B-4EBB-8957-7BC0BBBAEE7B}">
  <dimension ref="A2:P62"/>
  <sheetViews>
    <sheetView tabSelected="1" topLeftCell="A31" workbookViewId="0">
      <selection activeCell="D48" sqref="D48"/>
    </sheetView>
  </sheetViews>
  <sheetFormatPr defaultColWidth="12" defaultRowHeight="15" x14ac:dyDescent="0.25"/>
  <cols>
    <col min="1" max="1" width="7.28515625" style="1" customWidth="1"/>
    <col min="2" max="2" width="9.7109375" style="3" bestFit="1" customWidth="1"/>
    <col min="3" max="3" width="48" style="1" bestFit="1" customWidth="1"/>
    <col min="4" max="4" width="27.28515625" style="1" bestFit="1" customWidth="1"/>
    <col min="5" max="7" width="27.28515625" style="1" customWidth="1"/>
    <col min="8" max="8" width="18.140625" style="1" customWidth="1"/>
    <col min="9" max="9" width="16.7109375" style="1" customWidth="1"/>
    <col min="10" max="10" width="14.140625" style="1" customWidth="1"/>
    <col min="11" max="11" width="14.85546875" style="1" customWidth="1"/>
    <col min="12" max="12" width="13.42578125" style="1" customWidth="1"/>
    <col min="13" max="13" width="12" style="1"/>
    <col min="14" max="14" width="14.85546875" style="1" customWidth="1"/>
    <col min="15" max="15" width="12.7109375" style="1" customWidth="1"/>
    <col min="16" max="16384" width="12" style="1"/>
  </cols>
  <sheetData>
    <row r="2" spans="1:16" ht="15.75" customHeight="1" x14ac:dyDescent="0.35">
      <c r="A2" s="5"/>
      <c r="B2" s="6" t="s">
        <v>0</v>
      </c>
      <c r="C2" s="5" t="s">
        <v>1</v>
      </c>
      <c r="D2" s="7" t="s">
        <v>2</v>
      </c>
      <c r="E2" s="7" t="s">
        <v>96</v>
      </c>
      <c r="F2" s="7" t="s">
        <v>97</v>
      </c>
      <c r="G2" s="7" t="s">
        <v>98</v>
      </c>
      <c r="H2" s="7" t="s">
        <v>3</v>
      </c>
      <c r="I2" s="7" t="s">
        <v>99</v>
      </c>
      <c r="J2" s="7" t="s">
        <v>4</v>
      </c>
      <c r="K2" s="7" t="s">
        <v>5</v>
      </c>
      <c r="L2" s="7" t="s">
        <v>6</v>
      </c>
      <c r="M2" s="8" t="s">
        <v>100</v>
      </c>
      <c r="N2" s="8" t="s">
        <v>101</v>
      </c>
      <c r="O2" s="8" t="s">
        <v>102</v>
      </c>
      <c r="P2" s="9" t="s">
        <v>103</v>
      </c>
    </row>
    <row r="3" spans="1:16" ht="15.75" customHeight="1" x14ac:dyDescent="0.25">
      <c r="B3" s="3">
        <v>45076</v>
      </c>
      <c r="C3" s="1" t="s">
        <v>7</v>
      </c>
      <c r="D3" s="1" t="s">
        <v>104</v>
      </c>
      <c r="E3" s="1" t="s">
        <v>105</v>
      </c>
      <c r="F3" s="1" t="s">
        <v>106</v>
      </c>
      <c r="G3" s="1" t="s">
        <v>107</v>
      </c>
      <c r="H3" s="1" t="s">
        <v>108</v>
      </c>
      <c r="I3" s="1" t="s">
        <v>109</v>
      </c>
      <c r="J3" s="1" t="s">
        <v>10</v>
      </c>
      <c r="K3" s="10">
        <v>9052</v>
      </c>
      <c r="L3" s="10">
        <v>8454</v>
      </c>
      <c r="M3" s="11">
        <f>K3-L3</f>
        <v>598</v>
      </c>
      <c r="N3" s="12">
        <f>K3/$M$45</f>
        <v>0.22404276910130436</v>
      </c>
      <c r="O3" s="1">
        <f>K3/$K$45</f>
        <v>2.1375221084298943E-2</v>
      </c>
      <c r="P3" s="13">
        <f>$K3*$P$2</f>
        <v>2715.6</v>
      </c>
    </row>
    <row r="4" spans="1:16" ht="15.75" customHeight="1" x14ac:dyDescent="0.25">
      <c r="B4" s="3">
        <v>45076</v>
      </c>
      <c r="C4" s="1" t="s">
        <v>12</v>
      </c>
      <c r="D4" s="1" t="s">
        <v>110</v>
      </c>
      <c r="E4" s="1" t="s">
        <v>111</v>
      </c>
      <c r="F4" s="1" t="s">
        <v>112</v>
      </c>
      <c r="G4" s="1" t="s">
        <v>107</v>
      </c>
      <c r="H4" s="1" t="s">
        <v>113</v>
      </c>
      <c r="I4" s="1" t="s">
        <v>114</v>
      </c>
      <c r="J4" s="1" t="s">
        <v>15</v>
      </c>
      <c r="K4" s="10">
        <v>11499</v>
      </c>
      <c r="L4" s="10">
        <v>10454</v>
      </c>
      <c r="M4" s="11">
        <f>K4-L4</f>
        <v>1045</v>
      </c>
      <c r="N4" s="12">
        <f t="shared" ref="N4:N44" si="0">K4/$M$45</f>
        <v>0.28460757864515013</v>
      </c>
      <c r="O4" s="1">
        <f t="shared" ref="O4:O44" si="1">K4/$K$45</f>
        <v>2.7153520464908699E-2</v>
      </c>
      <c r="P4" s="13">
        <f t="shared" ref="P4:P44" si="2">$K4*$P$2</f>
        <v>3449.7</v>
      </c>
    </row>
    <row r="5" spans="1:16" ht="15.75" customHeight="1" x14ac:dyDescent="0.25">
      <c r="B5" s="3">
        <v>45076</v>
      </c>
      <c r="C5" s="1" t="s">
        <v>18</v>
      </c>
      <c r="D5" s="1" t="s">
        <v>115</v>
      </c>
      <c r="E5" s="1" t="s">
        <v>116</v>
      </c>
      <c r="F5" s="1" t="s">
        <v>117</v>
      </c>
      <c r="G5" s="1" t="s">
        <v>107</v>
      </c>
      <c r="H5" s="1" t="s">
        <v>113</v>
      </c>
      <c r="I5" s="1" t="s">
        <v>114</v>
      </c>
      <c r="J5" s="1" t="s">
        <v>107</v>
      </c>
      <c r="K5" s="10">
        <v>12198</v>
      </c>
      <c r="L5" s="10">
        <v>11189</v>
      </c>
      <c r="M5" s="11">
        <f t="shared" ref="M5:M43" si="3">K5-L5</f>
        <v>1009</v>
      </c>
      <c r="N5" s="12">
        <f t="shared" si="0"/>
        <v>0.30190827413805904</v>
      </c>
      <c r="O5" s="1">
        <f t="shared" si="1"/>
        <v>2.880412580493576E-2</v>
      </c>
      <c r="P5" s="13">
        <f t="shared" si="2"/>
        <v>3659.4</v>
      </c>
    </row>
    <row r="6" spans="1:16" ht="15.75" customHeight="1" x14ac:dyDescent="0.25">
      <c r="B6" s="3">
        <v>45076</v>
      </c>
      <c r="C6" s="1" t="s">
        <v>20</v>
      </c>
      <c r="D6" s="1" t="s">
        <v>118</v>
      </c>
      <c r="E6" s="1" t="s">
        <v>119</v>
      </c>
      <c r="F6" s="1" t="s">
        <v>120</v>
      </c>
      <c r="G6" s="1" t="s">
        <v>107</v>
      </c>
      <c r="H6" s="1" t="s">
        <v>121</v>
      </c>
      <c r="I6" s="1" t="s">
        <v>122</v>
      </c>
      <c r="J6" s="1" t="s">
        <v>107</v>
      </c>
      <c r="K6" s="10" t="s">
        <v>107</v>
      </c>
      <c r="L6" s="10" t="s">
        <v>107</v>
      </c>
      <c r="M6" s="11" t="s">
        <v>107</v>
      </c>
      <c r="N6" s="12" t="e">
        <f t="shared" si="0"/>
        <v>#VALUE!</v>
      </c>
      <c r="O6" s="1" t="e">
        <f t="shared" si="1"/>
        <v>#VALUE!</v>
      </c>
      <c r="P6" s="13" t="e">
        <f t="shared" si="2"/>
        <v>#VALUE!</v>
      </c>
    </row>
    <row r="7" spans="1:16" ht="15.75" customHeight="1" x14ac:dyDescent="0.25">
      <c r="B7" s="3">
        <v>45076</v>
      </c>
      <c r="C7" s="1" t="s">
        <v>23</v>
      </c>
      <c r="D7" s="1" t="s">
        <v>123</v>
      </c>
      <c r="E7" s="1" t="s">
        <v>124</v>
      </c>
      <c r="F7" s="1" t="s">
        <v>125</v>
      </c>
      <c r="G7" s="1" t="s">
        <v>126</v>
      </c>
      <c r="H7" s="1" t="s">
        <v>121</v>
      </c>
      <c r="I7" s="1" t="s">
        <v>122</v>
      </c>
      <c r="J7" s="1" t="s">
        <v>25</v>
      </c>
      <c r="K7" s="10">
        <v>12414</v>
      </c>
      <c r="L7" s="10">
        <v>11730</v>
      </c>
      <c r="M7" s="11">
        <f t="shared" si="3"/>
        <v>684</v>
      </c>
      <c r="N7" s="12">
        <f t="shared" si="0"/>
        <v>0.30725441180110385</v>
      </c>
      <c r="O7" s="1">
        <f t="shared" si="1"/>
        <v>2.9314184107433392E-2</v>
      </c>
      <c r="P7" s="13">
        <f t="shared" si="2"/>
        <v>3724.2</v>
      </c>
    </row>
    <row r="8" spans="1:16" ht="15.75" customHeight="1" x14ac:dyDescent="0.25">
      <c r="B8" s="3">
        <v>45077</v>
      </c>
      <c r="C8" s="1" t="s">
        <v>27</v>
      </c>
      <c r="D8" s="1" t="s">
        <v>127</v>
      </c>
      <c r="E8" s="1" t="s">
        <v>128</v>
      </c>
      <c r="F8" s="1" t="s">
        <v>129</v>
      </c>
      <c r="G8" s="1" t="s">
        <v>107</v>
      </c>
      <c r="H8" s="1" t="s">
        <v>108</v>
      </c>
      <c r="I8" s="1" t="s">
        <v>109</v>
      </c>
      <c r="J8" s="1" t="s">
        <v>10</v>
      </c>
      <c r="K8" s="10">
        <v>8850</v>
      </c>
      <c r="L8" s="10">
        <v>8180</v>
      </c>
      <c r="M8" s="11">
        <f t="shared" si="3"/>
        <v>670</v>
      </c>
      <c r="N8" s="12">
        <f t="shared" si="0"/>
        <v>0.21904314036086428</v>
      </c>
      <c r="O8" s="1">
        <f t="shared" si="1"/>
        <v>2.0898222116222453E-2</v>
      </c>
      <c r="P8" s="13">
        <f t="shared" si="2"/>
        <v>2655</v>
      </c>
    </row>
    <row r="9" spans="1:16" ht="15.75" customHeight="1" x14ac:dyDescent="0.25">
      <c r="B9" s="3">
        <v>45077</v>
      </c>
      <c r="C9" s="1" t="s">
        <v>29</v>
      </c>
      <c r="D9" s="1" t="s">
        <v>130</v>
      </c>
      <c r="E9" s="1" t="s">
        <v>131</v>
      </c>
      <c r="F9" s="1" t="s">
        <v>132</v>
      </c>
      <c r="G9" s="1" t="s">
        <v>107</v>
      </c>
      <c r="H9" s="1" t="s">
        <v>108</v>
      </c>
      <c r="I9" s="1" t="s">
        <v>109</v>
      </c>
      <c r="J9" s="1" t="s">
        <v>10</v>
      </c>
      <c r="K9" s="10">
        <v>11942</v>
      </c>
      <c r="L9" s="10">
        <v>9897</v>
      </c>
      <c r="M9" s="11">
        <f t="shared" si="3"/>
        <v>2045</v>
      </c>
      <c r="N9" s="12">
        <f t="shared" si="0"/>
        <v>0.29557211098185776</v>
      </c>
      <c r="O9" s="1">
        <f t="shared" si="1"/>
        <v>2.8199612261234859E-2</v>
      </c>
      <c r="P9" s="13">
        <f t="shared" si="2"/>
        <v>3582.6</v>
      </c>
    </row>
    <row r="10" spans="1:16" ht="15.75" customHeight="1" x14ac:dyDescent="0.25">
      <c r="B10" s="3">
        <v>45077</v>
      </c>
      <c r="C10" s="1" t="s">
        <v>32</v>
      </c>
      <c r="D10" s="1" t="s">
        <v>133</v>
      </c>
      <c r="E10" s="1" t="s">
        <v>134</v>
      </c>
      <c r="F10" s="1" t="s">
        <v>135</v>
      </c>
      <c r="G10" s="1" t="s">
        <v>107</v>
      </c>
      <c r="H10" s="1" t="s">
        <v>121</v>
      </c>
      <c r="I10" s="1" t="s">
        <v>122</v>
      </c>
      <c r="J10" s="1" t="s">
        <v>10</v>
      </c>
      <c r="K10" s="10">
        <v>9067</v>
      </c>
      <c r="L10" s="10">
        <v>8069</v>
      </c>
      <c r="M10" s="11">
        <f t="shared" si="3"/>
        <v>998</v>
      </c>
      <c r="N10" s="12">
        <f t="shared" si="0"/>
        <v>0.22441402866123802</v>
      </c>
      <c r="O10" s="1">
        <f t="shared" si="1"/>
        <v>2.1410641799750166E-2</v>
      </c>
      <c r="P10" s="13">
        <f t="shared" si="2"/>
        <v>2720.1</v>
      </c>
    </row>
    <row r="11" spans="1:16" ht="15.75" customHeight="1" x14ac:dyDescent="0.25">
      <c r="B11" s="3">
        <v>45077</v>
      </c>
      <c r="C11" s="1" t="s">
        <v>35</v>
      </c>
      <c r="D11" s="1" t="s">
        <v>136</v>
      </c>
      <c r="E11" s="1" t="s">
        <v>137</v>
      </c>
      <c r="F11" s="1" t="s">
        <v>138</v>
      </c>
      <c r="G11" s="1" t="s">
        <v>107</v>
      </c>
      <c r="H11" s="1" t="s">
        <v>108</v>
      </c>
      <c r="I11" s="1" t="s">
        <v>109</v>
      </c>
      <c r="J11" s="1" t="s">
        <v>25</v>
      </c>
      <c r="K11" s="10">
        <v>14251</v>
      </c>
      <c r="L11" s="10">
        <v>12816</v>
      </c>
      <c r="M11" s="11">
        <f t="shared" si="3"/>
        <v>1435</v>
      </c>
      <c r="N11" s="12">
        <f t="shared" si="0"/>
        <v>0.35272133257431376</v>
      </c>
      <c r="O11" s="1">
        <f t="shared" si="1"/>
        <v>3.3652041059693348E-2</v>
      </c>
      <c r="P11" s="13">
        <f t="shared" si="2"/>
        <v>4275.3</v>
      </c>
    </row>
    <row r="12" spans="1:16" ht="15.75" customHeight="1" x14ac:dyDescent="0.25">
      <c r="B12" s="3">
        <v>45077</v>
      </c>
      <c r="C12" s="1" t="s">
        <v>32</v>
      </c>
      <c r="D12" s="1" t="s">
        <v>133</v>
      </c>
      <c r="E12" s="1" t="s">
        <v>134</v>
      </c>
      <c r="F12" s="1" t="s">
        <v>135</v>
      </c>
      <c r="G12" s="1" t="s">
        <v>107</v>
      </c>
      <c r="H12" s="1" t="s">
        <v>121</v>
      </c>
      <c r="I12" s="1" t="s">
        <v>122</v>
      </c>
      <c r="J12" s="1" t="s">
        <v>10</v>
      </c>
      <c r="K12" s="10">
        <v>9067</v>
      </c>
      <c r="L12" s="10">
        <v>8069</v>
      </c>
      <c r="M12" s="11">
        <f t="shared" si="3"/>
        <v>998</v>
      </c>
      <c r="N12" s="12">
        <f t="shared" si="0"/>
        <v>0.22441402866123802</v>
      </c>
      <c r="O12" s="1">
        <f t="shared" si="1"/>
        <v>2.1410641799750166E-2</v>
      </c>
      <c r="P12" s="13">
        <f t="shared" si="2"/>
        <v>2720.1</v>
      </c>
    </row>
    <row r="13" spans="1:16" ht="15.75" customHeight="1" x14ac:dyDescent="0.25">
      <c r="B13" s="3">
        <v>45077</v>
      </c>
      <c r="C13" s="1" t="s">
        <v>38</v>
      </c>
      <c r="D13" s="1" t="s">
        <v>139</v>
      </c>
      <c r="E13" s="1" t="s">
        <v>140</v>
      </c>
      <c r="F13" s="1" t="s">
        <v>141</v>
      </c>
      <c r="G13" s="1" t="s">
        <v>107</v>
      </c>
      <c r="H13" s="1" t="s">
        <v>142</v>
      </c>
      <c r="I13" s="1" t="s">
        <v>114</v>
      </c>
      <c r="J13" s="1" t="s">
        <v>25</v>
      </c>
      <c r="K13" s="10">
        <v>10594</v>
      </c>
      <c r="L13" s="10">
        <v>9814</v>
      </c>
      <c r="M13" s="11">
        <f t="shared" si="3"/>
        <v>780</v>
      </c>
      <c r="N13" s="12">
        <f t="shared" si="0"/>
        <v>0.26220825186248548</v>
      </c>
      <c r="O13" s="1">
        <f t="shared" si="1"/>
        <v>2.501647063268482E-2</v>
      </c>
      <c r="P13" s="13">
        <f t="shared" si="2"/>
        <v>3178.2</v>
      </c>
    </row>
    <row r="14" spans="1:16" ht="15.75" customHeight="1" x14ac:dyDescent="0.25">
      <c r="B14" s="3">
        <v>45077</v>
      </c>
      <c r="C14" s="1" t="s">
        <v>38</v>
      </c>
      <c r="D14" s="1" t="s">
        <v>139</v>
      </c>
      <c r="E14" s="1" t="s">
        <v>140</v>
      </c>
      <c r="F14" s="1" t="s">
        <v>141</v>
      </c>
      <c r="G14" s="1" t="s">
        <v>107</v>
      </c>
      <c r="H14" s="1" t="s">
        <v>142</v>
      </c>
      <c r="I14" s="1" t="s">
        <v>114</v>
      </c>
      <c r="J14" s="1" t="s">
        <v>25</v>
      </c>
      <c r="K14" s="10">
        <v>10594</v>
      </c>
      <c r="L14" s="10">
        <v>9814</v>
      </c>
      <c r="M14" s="11">
        <f t="shared" si="3"/>
        <v>780</v>
      </c>
      <c r="N14" s="12">
        <f t="shared" si="0"/>
        <v>0.26220825186248548</v>
      </c>
      <c r="O14" s="1">
        <f t="shared" si="1"/>
        <v>2.501647063268482E-2</v>
      </c>
      <c r="P14" s="13">
        <f t="shared" si="2"/>
        <v>3178.2</v>
      </c>
    </row>
    <row r="15" spans="1:16" ht="15.75" customHeight="1" x14ac:dyDescent="0.25">
      <c r="B15" s="3">
        <v>45077</v>
      </c>
      <c r="C15" s="1" t="s">
        <v>42</v>
      </c>
      <c r="D15" s="1" t="s">
        <v>143</v>
      </c>
      <c r="E15" s="1" t="s">
        <v>144</v>
      </c>
      <c r="F15" s="1" t="s">
        <v>145</v>
      </c>
      <c r="G15" s="1" t="s">
        <v>107</v>
      </c>
      <c r="H15" s="1" t="s">
        <v>108</v>
      </c>
      <c r="I15" s="1" t="s">
        <v>109</v>
      </c>
      <c r="J15" s="1" t="s">
        <v>44</v>
      </c>
      <c r="K15" s="10">
        <v>8750</v>
      </c>
      <c r="L15" s="10">
        <v>7186</v>
      </c>
      <c r="M15" s="11">
        <f t="shared" si="3"/>
        <v>1564</v>
      </c>
      <c r="N15" s="12">
        <f t="shared" si="0"/>
        <v>0.21656807662797317</v>
      </c>
      <c r="O15" s="1">
        <f t="shared" si="1"/>
        <v>2.0662084013214288E-2</v>
      </c>
      <c r="P15" s="13">
        <f t="shared" si="2"/>
        <v>2625</v>
      </c>
    </row>
    <row r="16" spans="1:16" ht="15.75" customHeight="1" x14ac:dyDescent="0.25">
      <c r="B16" s="3">
        <v>45077</v>
      </c>
      <c r="C16" s="1" t="s">
        <v>46</v>
      </c>
      <c r="D16" s="1" t="s">
        <v>146</v>
      </c>
      <c r="E16" s="1" t="s">
        <v>147</v>
      </c>
      <c r="F16" s="1" t="s">
        <v>148</v>
      </c>
      <c r="G16" s="1" t="s">
        <v>107</v>
      </c>
      <c r="H16" s="1" t="s">
        <v>108</v>
      </c>
      <c r="I16" s="1" t="s">
        <v>109</v>
      </c>
      <c r="J16" s="1" t="s">
        <v>25</v>
      </c>
      <c r="K16" s="10">
        <v>11423</v>
      </c>
      <c r="L16" s="10">
        <v>10203</v>
      </c>
      <c r="M16" s="11">
        <f t="shared" si="3"/>
        <v>1220</v>
      </c>
      <c r="N16" s="12">
        <f t="shared" si="0"/>
        <v>0.28272653020815286</v>
      </c>
      <c r="O16" s="1">
        <f t="shared" si="1"/>
        <v>2.6974055506622494E-2</v>
      </c>
      <c r="P16" s="13">
        <f t="shared" si="2"/>
        <v>3426.9</v>
      </c>
    </row>
    <row r="17" spans="2:16" ht="15.75" customHeight="1" x14ac:dyDescent="0.25">
      <c r="B17" s="3">
        <v>45077</v>
      </c>
      <c r="C17" s="1" t="s">
        <v>35</v>
      </c>
      <c r="D17" s="1" t="s">
        <v>136</v>
      </c>
      <c r="E17" s="1" t="s">
        <v>137</v>
      </c>
      <c r="F17" s="1" t="s">
        <v>138</v>
      </c>
      <c r="G17" s="1" t="s">
        <v>107</v>
      </c>
      <c r="H17" s="1" t="s">
        <v>108</v>
      </c>
      <c r="I17" s="1" t="s">
        <v>109</v>
      </c>
      <c r="J17" s="1" t="s">
        <v>25</v>
      </c>
      <c r="K17" s="10">
        <v>14251</v>
      </c>
      <c r="L17" s="10">
        <v>12816</v>
      </c>
      <c r="M17" s="11">
        <f t="shared" si="3"/>
        <v>1435</v>
      </c>
      <c r="N17" s="12">
        <f t="shared" si="0"/>
        <v>0.35272133257431376</v>
      </c>
      <c r="O17" s="1">
        <f t="shared" si="1"/>
        <v>3.3652041059693348E-2</v>
      </c>
      <c r="P17" s="13">
        <f t="shared" si="2"/>
        <v>4275.3</v>
      </c>
    </row>
    <row r="18" spans="2:16" ht="15.75" customHeight="1" x14ac:dyDescent="0.25">
      <c r="B18" s="3">
        <v>45077</v>
      </c>
      <c r="C18" s="1" t="s">
        <v>50</v>
      </c>
      <c r="D18" s="1" t="s">
        <v>133</v>
      </c>
      <c r="E18" s="1" t="s">
        <v>134</v>
      </c>
      <c r="F18" s="1" t="s">
        <v>135</v>
      </c>
      <c r="G18" s="1" t="s">
        <v>107</v>
      </c>
      <c r="H18" s="1" t="s">
        <v>121</v>
      </c>
      <c r="I18" s="1" t="s">
        <v>122</v>
      </c>
      <c r="J18" s="1" t="s">
        <v>10</v>
      </c>
      <c r="K18" s="10">
        <v>9067</v>
      </c>
      <c r="L18" s="10">
        <v>8069</v>
      </c>
      <c r="M18" s="11">
        <f t="shared" si="3"/>
        <v>998</v>
      </c>
      <c r="N18" s="12">
        <f t="shared" si="0"/>
        <v>0.22441402866123802</v>
      </c>
      <c r="O18" s="1">
        <f t="shared" si="1"/>
        <v>2.1410641799750166E-2</v>
      </c>
      <c r="P18" s="13">
        <f t="shared" si="2"/>
        <v>2720.1</v>
      </c>
    </row>
    <row r="19" spans="2:16" ht="15.75" customHeight="1" x14ac:dyDescent="0.25">
      <c r="B19" s="3">
        <v>45078</v>
      </c>
      <c r="C19" s="1" t="s">
        <v>51</v>
      </c>
      <c r="D19" s="1" t="s">
        <v>149</v>
      </c>
      <c r="E19" s="1" t="s">
        <v>150</v>
      </c>
      <c r="F19" s="1" t="s">
        <v>151</v>
      </c>
      <c r="G19" s="1" t="s">
        <v>107</v>
      </c>
      <c r="H19" s="1" t="s">
        <v>142</v>
      </c>
      <c r="I19" s="1" t="s">
        <v>114</v>
      </c>
      <c r="J19" s="1" t="s">
        <v>44</v>
      </c>
      <c r="K19" s="10" t="s">
        <v>107</v>
      </c>
      <c r="L19" s="10" t="s">
        <v>107</v>
      </c>
      <c r="M19" s="11" t="s">
        <v>107</v>
      </c>
      <c r="N19" s="12" t="e">
        <f t="shared" si="0"/>
        <v>#VALUE!</v>
      </c>
      <c r="O19" s="1" t="e">
        <f t="shared" si="1"/>
        <v>#VALUE!</v>
      </c>
      <c r="P19" s="13" t="e">
        <f t="shared" si="2"/>
        <v>#VALUE!</v>
      </c>
    </row>
    <row r="20" spans="2:16" ht="15.75" customHeight="1" x14ac:dyDescent="0.25">
      <c r="B20" s="3">
        <v>45077</v>
      </c>
      <c r="C20" s="1" t="s">
        <v>35</v>
      </c>
      <c r="D20" s="1" t="s">
        <v>136</v>
      </c>
      <c r="E20" s="1" t="s">
        <v>137</v>
      </c>
      <c r="F20" s="1" t="s">
        <v>138</v>
      </c>
      <c r="G20" s="1" t="s">
        <v>107</v>
      </c>
      <c r="H20" s="1" t="s">
        <v>108</v>
      </c>
      <c r="I20" s="1" t="s">
        <v>109</v>
      </c>
      <c r="J20" s="1" t="s">
        <v>25</v>
      </c>
      <c r="K20" s="10">
        <v>11128</v>
      </c>
      <c r="L20" s="10">
        <v>9693</v>
      </c>
      <c r="M20" s="11">
        <f t="shared" si="3"/>
        <v>1435</v>
      </c>
      <c r="N20" s="12">
        <f t="shared" si="0"/>
        <v>0.27542509219612404</v>
      </c>
      <c r="O20" s="1">
        <f t="shared" si="1"/>
        <v>2.6277448102748412E-2</v>
      </c>
      <c r="P20" s="13">
        <f t="shared" si="2"/>
        <v>3338.4</v>
      </c>
    </row>
    <row r="21" spans="2:16" ht="15.75" customHeight="1" x14ac:dyDescent="0.25">
      <c r="B21" s="3">
        <v>45077</v>
      </c>
      <c r="C21" s="1" t="s">
        <v>32</v>
      </c>
      <c r="D21" s="1" t="s">
        <v>133</v>
      </c>
      <c r="E21" s="1" t="s">
        <v>134</v>
      </c>
      <c r="F21" s="1" t="s">
        <v>135</v>
      </c>
      <c r="G21" s="1" t="s">
        <v>107</v>
      </c>
      <c r="H21" s="1" t="s">
        <v>121</v>
      </c>
      <c r="I21" s="1" t="s">
        <v>122</v>
      </c>
      <c r="J21" s="1" t="s">
        <v>10</v>
      </c>
      <c r="K21" s="10">
        <v>13206</v>
      </c>
      <c r="L21" s="10">
        <v>12208</v>
      </c>
      <c r="M21" s="11">
        <f t="shared" si="3"/>
        <v>998</v>
      </c>
      <c r="N21" s="12">
        <f t="shared" si="0"/>
        <v>0.32685691656560156</v>
      </c>
      <c r="O21" s="1">
        <f t="shared" si="1"/>
        <v>3.1184397883258046E-2</v>
      </c>
      <c r="P21" s="13">
        <f t="shared" si="2"/>
        <v>3961.7999999999997</v>
      </c>
    </row>
    <row r="22" spans="2:16" ht="15.75" customHeight="1" x14ac:dyDescent="0.25">
      <c r="B22" s="3">
        <v>45078</v>
      </c>
      <c r="C22" s="1" t="s">
        <v>55</v>
      </c>
      <c r="D22" s="1" t="s">
        <v>152</v>
      </c>
      <c r="E22" s="1" t="s">
        <v>153</v>
      </c>
      <c r="F22" s="1" t="s">
        <v>154</v>
      </c>
      <c r="G22" s="1" t="s">
        <v>107</v>
      </c>
      <c r="H22" s="1" t="s">
        <v>142</v>
      </c>
      <c r="I22" s="1" t="s">
        <v>114</v>
      </c>
      <c r="J22" s="1" t="s">
        <v>10</v>
      </c>
      <c r="K22" s="10">
        <v>10816</v>
      </c>
      <c r="L22" s="10">
        <v>9594</v>
      </c>
      <c r="M22" s="11">
        <f t="shared" si="3"/>
        <v>1222</v>
      </c>
      <c r="N22" s="12">
        <f t="shared" si="0"/>
        <v>0.26770289334950376</v>
      </c>
      <c r="O22" s="1">
        <f t="shared" si="1"/>
        <v>2.5540697221362943E-2</v>
      </c>
      <c r="P22" s="13">
        <f t="shared" si="2"/>
        <v>3244.7999999999997</v>
      </c>
    </row>
    <row r="23" spans="2:16" ht="15.75" customHeight="1" x14ac:dyDescent="0.25">
      <c r="B23" s="3">
        <v>45078</v>
      </c>
      <c r="C23" s="1" t="s">
        <v>57</v>
      </c>
      <c r="D23" s="1" t="s">
        <v>155</v>
      </c>
      <c r="E23" s="1" t="s">
        <v>156</v>
      </c>
      <c r="F23" s="1" t="s">
        <v>157</v>
      </c>
      <c r="G23" s="1" t="s">
        <v>107</v>
      </c>
      <c r="H23" s="1" t="s">
        <v>142</v>
      </c>
      <c r="I23" s="1" t="s">
        <v>114</v>
      </c>
      <c r="J23" s="1" t="s">
        <v>10</v>
      </c>
      <c r="K23" s="10">
        <v>14391</v>
      </c>
      <c r="L23" s="10">
        <v>13326</v>
      </c>
      <c r="M23" s="11">
        <f t="shared" si="3"/>
        <v>1065</v>
      </c>
      <c r="N23" s="12">
        <f t="shared" si="0"/>
        <v>0.35618642180036136</v>
      </c>
      <c r="O23" s="1">
        <f t="shared" si="1"/>
        <v>3.3982634403904782E-2</v>
      </c>
      <c r="P23" s="13">
        <f t="shared" si="2"/>
        <v>4317.3</v>
      </c>
    </row>
    <row r="24" spans="2:16" ht="15.75" customHeight="1" x14ac:dyDescent="0.25">
      <c r="B24" s="3">
        <v>45079</v>
      </c>
      <c r="C24" s="1" t="s">
        <v>59</v>
      </c>
      <c r="D24" s="1" t="s">
        <v>158</v>
      </c>
      <c r="E24" s="1" t="s">
        <v>159</v>
      </c>
      <c r="F24" s="1" t="s">
        <v>160</v>
      </c>
      <c r="G24" s="1" t="s">
        <v>107</v>
      </c>
      <c r="H24" s="1" t="s">
        <v>113</v>
      </c>
      <c r="I24" s="1" t="s">
        <v>114</v>
      </c>
      <c r="J24" s="1" t="s">
        <v>10</v>
      </c>
      <c r="K24" s="10">
        <v>9872</v>
      </c>
      <c r="L24" s="10">
        <v>8871</v>
      </c>
      <c r="M24" s="11">
        <f t="shared" si="3"/>
        <v>1001</v>
      </c>
      <c r="N24" s="12">
        <f t="shared" si="0"/>
        <v>0.24433829171101157</v>
      </c>
      <c r="O24" s="1">
        <f t="shared" si="1"/>
        <v>2.331155352896588E-2</v>
      </c>
      <c r="P24" s="13">
        <f t="shared" si="2"/>
        <v>2961.6</v>
      </c>
    </row>
    <row r="25" spans="2:16" ht="15.75" customHeight="1" x14ac:dyDescent="0.25">
      <c r="B25" s="3">
        <v>45078</v>
      </c>
      <c r="C25" s="1" t="s">
        <v>61</v>
      </c>
      <c r="D25" s="1" t="s">
        <v>161</v>
      </c>
      <c r="E25" s="1" t="s">
        <v>162</v>
      </c>
      <c r="F25" s="1" t="s">
        <v>163</v>
      </c>
      <c r="G25" s="1" t="s">
        <v>107</v>
      </c>
      <c r="H25" s="1" t="s">
        <v>121</v>
      </c>
      <c r="I25" s="1" t="s">
        <v>122</v>
      </c>
      <c r="J25" s="1" t="s">
        <v>10</v>
      </c>
      <c r="K25" s="10">
        <v>14223</v>
      </c>
      <c r="L25" s="10">
        <v>13413</v>
      </c>
      <c r="M25" s="11">
        <f t="shared" si="3"/>
        <v>810</v>
      </c>
      <c r="N25" s="12">
        <f t="shared" si="0"/>
        <v>0.35202831472910429</v>
      </c>
      <c r="O25" s="1">
        <f t="shared" si="1"/>
        <v>3.3585922390851064E-2</v>
      </c>
      <c r="P25" s="13">
        <f t="shared" si="2"/>
        <v>4266.8999999999996</v>
      </c>
    </row>
    <row r="26" spans="2:16" ht="15.75" customHeight="1" x14ac:dyDescent="0.25">
      <c r="B26" s="3">
        <v>45077</v>
      </c>
      <c r="C26" s="1" t="s">
        <v>38</v>
      </c>
      <c r="D26" s="1" t="s">
        <v>139</v>
      </c>
      <c r="E26" s="1" t="s">
        <v>140</v>
      </c>
      <c r="F26" s="1" t="s">
        <v>141</v>
      </c>
      <c r="G26" s="1" t="s">
        <v>107</v>
      </c>
      <c r="H26" s="1" t="s">
        <v>142</v>
      </c>
      <c r="I26" s="1" t="s">
        <v>114</v>
      </c>
      <c r="J26" s="1" t="s">
        <v>25</v>
      </c>
      <c r="K26" s="10">
        <v>10594</v>
      </c>
      <c r="L26" s="10">
        <v>9814</v>
      </c>
      <c r="M26" s="11">
        <f t="shared" si="3"/>
        <v>780</v>
      </c>
      <c r="N26" s="12">
        <f t="shared" si="0"/>
        <v>0.26220825186248548</v>
      </c>
      <c r="O26" s="1">
        <f t="shared" si="1"/>
        <v>2.501647063268482E-2</v>
      </c>
      <c r="P26" s="13">
        <f t="shared" si="2"/>
        <v>3178.2</v>
      </c>
    </row>
    <row r="27" spans="2:16" ht="15.75" customHeight="1" x14ac:dyDescent="0.25">
      <c r="B27" s="3">
        <v>45077</v>
      </c>
      <c r="C27" s="1" t="s">
        <v>65</v>
      </c>
      <c r="D27" s="1" t="s">
        <v>164</v>
      </c>
      <c r="E27" s="1" t="s">
        <v>165</v>
      </c>
      <c r="F27" s="1" t="s">
        <v>166</v>
      </c>
      <c r="G27" s="1" t="s">
        <v>107</v>
      </c>
      <c r="H27" s="1" t="s">
        <v>121</v>
      </c>
      <c r="I27" s="1" t="s">
        <v>122</v>
      </c>
      <c r="J27" s="1" t="s">
        <v>10</v>
      </c>
      <c r="K27" s="10">
        <v>12074</v>
      </c>
      <c r="L27" s="10">
        <v>11076</v>
      </c>
      <c r="M27" s="11">
        <f t="shared" si="3"/>
        <v>998</v>
      </c>
      <c r="N27" s="12">
        <f t="shared" si="0"/>
        <v>0.29883919510927404</v>
      </c>
      <c r="O27" s="1">
        <f t="shared" si="1"/>
        <v>2.8511314557205635E-2</v>
      </c>
      <c r="P27" s="13">
        <f t="shared" si="2"/>
        <v>3622.2</v>
      </c>
    </row>
    <row r="28" spans="2:16" ht="15.75" customHeight="1" x14ac:dyDescent="0.25">
      <c r="B28" s="3">
        <v>45077</v>
      </c>
      <c r="C28" s="1" t="s">
        <v>67</v>
      </c>
      <c r="D28" s="1" t="s">
        <v>167</v>
      </c>
      <c r="E28" s="1" t="s">
        <v>168</v>
      </c>
      <c r="F28" s="1" t="s">
        <v>169</v>
      </c>
      <c r="G28" s="1" t="s">
        <v>107</v>
      </c>
      <c r="H28" s="1" t="s">
        <v>142</v>
      </c>
      <c r="I28" s="1" t="s">
        <v>114</v>
      </c>
      <c r="J28" s="1" t="s">
        <v>25</v>
      </c>
      <c r="K28" s="10">
        <v>13136</v>
      </c>
      <c r="L28" s="10">
        <v>12356</v>
      </c>
      <c r="M28" s="11">
        <f t="shared" si="3"/>
        <v>780</v>
      </c>
      <c r="N28" s="12">
        <f t="shared" si="0"/>
        <v>0.32512437195257776</v>
      </c>
      <c r="O28" s="1">
        <f t="shared" si="1"/>
        <v>3.1019101211152332E-2</v>
      </c>
      <c r="P28" s="13">
        <f t="shared" si="2"/>
        <v>3940.7999999999997</v>
      </c>
    </row>
    <row r="29" spans="2:16" ht="15.75" customHeight="1" x14ac:dyDescent="0.25">
      <c r="B29" s="3">
        <v>45078</v>
      </c>
      <c r="C29" s="1" t="s">
        <v>69</v>
      </c>
      <c r="D29" s="1" t="s">
        <v>170</v>
      </c>
      <c r="E29" s="1" t="s">
        <v>171</v>
      </c>
      <c r="F29" s="1" t="s">
        <v>172</v>
      </c>
      <c r="G29" s="1" t="s">
        <v>107</v>
      </c>
      <c r="H29" s="1" t="s">
        <v>142</v>
      </c>
      <c r="I29" s="1" t="s">
        <v>114</v>
      </c>
      <c r="J29" s="1" t="s">
        <v>10</v>
      </c>
      <c r="K29" s="10">
        <v>8338</v>
      </c>
      <c r="L29" s="10">
        <v>7683</v>
      </c>
      <c r="M29" s="11">
        <f t="shared" si="3"/>
        <v>655</v>
      </c>
      <c r="N29" s="12">
        <f t="shared" si="0"/>
        <v>0.20637081404846175</v>
      </c>
      <c r="O29" s="1">
        <f t="shared" si="1"/>
        <v>1.9689195028820654E-2</v>
      </c>
      <c r="P29" s="13">
        <f t="shared" si="2"/>
        <v>2501.4</v>
      </c>
    </row>
    <row r="30" spans="2:16" ht="15.75" customHeight="1" x14ac:dyDescent="0.25">
      <c r="B30" s="3">
        <v>45078</v>
      </c>
      <c r="C30" s="1" t="s">
        <v>71</v>
      </c>
      <c r="D30" s="1" t="s">
        <v>173</v>
      </c>
      <c r="E30" s="1" t="s">
        <v>174</v>
      </c>
      <c r="F30" s="1" t="s">
        <v>175</v>
      </c>
      <c r="G30" s="1" t="s">
        <v>107</v>
      </c>
      <c r="H30" s="1" t="s">
        <v>142</v>
      </c>
      <c r="I30" s="1" t="s">
        <v>114</v>
      </c>
      <c r="J30" s="1" t="s">
        <v>10</v>
      </c>
      <c r="K30" s="10">
        <v>11219</v>
      </c>
      <c r="L30" s="10">
        <v>10497</v>
      </c>
      <c r="M30" s="11">
        <f t="shared" si="3"/>
        <v>722</v>
      </c>
      <c r="N30" s="12">
        <f t="shared" si="0"/>
        <v>0.27767740019305498</v>
      </c>
      <c r="O30" s="1">
        <f t="shared" si="1"/>
        <v>2.6492333776485841E-2</v>
      </c>
      <c r="P30" s="13">
        <f t="shared" si="2"/>
        <v>3365.7</v>
      </c>
    </row>
    <row r="31" spans="2:16" ht="15.75" customHeight="1" x14ac:dyDescent="0.25">
      <c r="B31" s="3">
        <v>45078</v>
      </c>
      <c r="C31" s="1" t="s">
        <v>73</v>
      </c>
      <c r="D31" s="1" t="s">
        <v>176</v>
      </c>
      <c r="E31" s="1" t="s">
        <v>177</v>
      </c>
      <c r="F31" s="1" t="s">
        <v>178</v>
      </c>
      <c r="G31" s="1" t="s">
        <v>107</v>
      </c>
      <c r="H31" s="1" t="s">
        <v>142</v>
      </c>
      <c r="I31" s="1" t="s">
        <v>114</v>
      </c>
      <c r="J31" s="1" t="s">
        <v>44</v>
      </c>
      <c r="K31" s="10" t="s">
        <v>107</v>
      </c>
      <c r="L31" s="10" t="s">
        <v>107</v>
      </c>
      <c r="M31" s="11" t="s">
        <v>107</v>
      </c>
      <c r="N31" s="12" t="e">
        <f t="shared" si="0"/>
        <v>#VALUE!</v>
      </c>
      <c r="O31" s="1" t="e">
        <f t="shared" si="1"/>
        <v>#VALUE!</v>
      </c>
      <c r="P31" s="13" t="e">
        <f t="shared" si="2"/>
        <v>#VALUE!</v>
      </c>
    </row>
    <row r="32" spans="2:16" ht="15.75" customHeight="1" x14ac:dyDescent="0.25">
      <c r="B32" s="3">
        <v>45079</v>
      </c>
      <c r="C32" s="1" t="s">
        <v>75</v>
      </c>
      <c r="D32" s="1" t="s">
        <v>76</v>
      </c>
      <c r="E32" s="1" t="s">
        <v>179</v>
      </c>
      <c r="F32" s="1" t="s">
        <v>180</v>
      </c>
      <c r="G32" s="1" t="s">
        <v>107</v>
      </c>
      <c r="H32" s="1" t="s">
        <v>142</v>
      </c>
      <c r="I32" s="1" t="s">
        <v>114</v>
      </c>
      <c r="J32" s="1" t="s">
        <v>15</v>
      </c>
      <c r="K32" s="10">
        <v>13403</v>
      </c>
      <c r="L32" s="10">
        <v>12054</v>
      </c>
      <c r="M32" s="11">
        <f t="shared" si="3"/>
        <v>1349</v>
      </c>
      <c r="N32" s="12">
        <f t="shared" si="0"/>
        <v>0.3317327921193971</v>
      </c>
      <c r="O32" s="1">
        <f t="shared" si="1"/>
        <v>3.1649589946184123E-2</v>
      </c>
      <c r="P32" s="13">
        <f t="shared" si="2"/>
        <v>4020.8999999999996</v>
      </c>
    </row>
    <row r="33" spans="2:16" ht="15.75" customHeight="1" x14ac:dyDescent="0.25">
      <c r="B33" s="3">
        <v>45079</v>
      </c>
      <c r="C33" s="1" t="s">
        <v>77</v>
      </c>
      <c r="D33" s="1" t="s">
        <v>181</v>
      </c>
      <c r="E33" s="1" t="s">
        <v>182</v>
      </c>
      <c r="F33" s="1" t="s">
        <v>183</v>
      </c>
      <c r="G33" s="1" t="s">
        <v>107</v>
      </c>
      <c r="H33" s="1" t="s">
        <v>113</v>
      </c>
      <c r="I33" s="1" t="s">
        <v>114</v>
      </c>
      <c r="J33" s="1" t="s">
        <v>15</v>
      </c>
      <c r="K33" s="10">
        <v>13032</v>
      </c>
      <c r="L33" s="10">
        <v>11744</v>
      </c>
      <c r="M33" s="11">
        <f t="shared" si="3"/>
        <v>1288</v>
      </c>
      <c r="N33" s="12">
        <f t="shared" si="0"/>
        <v>0.32255030567037102</v>
      </c>
      <c r="O33" s="1">
        <f t="shared" si="1"/>
        <v>3.077351758402384E-2</v>
      </c>
      <c r="P33" s="13">
        <f t="shared" si="2"/>
        <v>3909.6</v>
      </c>
    </row>
    <row r="34" spans="2:16" ht="15.75" customHeight="1" x14ac:dyDescent="0.25">
      <c r="B34" s="3">
        <v>45079</v>
      </c>
      <c r="C34" s="1" t="s">
        <v>79</v>
      </c>
      <c r="D34" s="1" t="s">
        <v>80</v>
      </c>
      <c r="E34" s="1" t="s">
        <v>184</v>
      </c>
      <c r="F34" s="1" t="s">
        <v>185</v>
      </c>
      <c r="G34" s="1" t="s">
        <v>107</v>
      </c>
      <c r="H34" s="1" t="s">
        <v>113</v>
      </c>
      <c r="I34" s="1" t="s">
        <v>114</v>
      </c>
      <c r="J34" s="1" t="s">
        <v>15</v>
      </c>
      <c r="K34" s="10">
        <v>13043</v>
      </c>
      <c r="L34" s="10">
        <v>11379</v>
      </c>
      <c r="M34" s="11">
        <f t="shared" si="3"/>
        <v>1664</v>
      </c>
      <c r="N34" s="12">
        <f t="shared" si="0"/>
        <v>0.32282256268098902</v>
      </c>
      <c r="O34" s="1">
        <f t="shared" si="1"/>
        <v>3.079949277535474E-2</v>
      </c>
      <c r="P34" s="13">
        <f t="shared" si="2"/>
        <v>3912.8999999999996</v>
      </c>
    </row>
    <row r="35" spans="2:16" ht="15.75" customHeight="1" x14ac:dyDescent="0.25">
      <c r="B35" s="3">
        <v>45078</v>
      </c>
      <c r="C35" s="1" t="s">
        <v>69</v>
      </c>
      <c r="D35" s="1" t="s">
        <v>170</v>
      </c>
      <c r="E35" s="1" t="s">
        <v>171</v>
      </c>
      <c r="F35" s="1" t="s">
        <v>172</v>
      </c>
      <c r="G35" s="1" t="s">
        <v>107</v>
      </c>
      <c r="H35" s="1" t="s">
        <v>142</v>
      </c>
      <c r="I35" s="1" t="s">
        <v>114</v>
      </c>
      <c r="J35" s="1" t="s">
        <v>10</v>
      </c>
      <c r="K35" s="10">
        <v>8706</v>
      </c>
      <c r="L35" s="10">
        <v>8051</v>
      </c>
      <c r="M35" s="11">
        <f t="shared" si="3"/>
        <v>655</v>
      </c>
      <c r="N35" s="12">
        <f t="shared" si="0"/>
        <v>0.21547904858550107</v>
      </c>
      <c r="O35" s="1">
        <f t="shared" si="1"/>
        <v>2.0558183247890695E-2</v>
      </c>
      <c r="P35" s="13">
        <f t="shared" si="2"/>
        <v>2611.7999999999997</v>
      </c>
    </row>
    <row r="36" spans="2:16" ht="15.75" customHeight="1" x14ac:dyDescent="0.25">
      <c r="B36" s="3">
        <v>45078</v>
      </c>
      <c r="C36" s="1" t="s">
        <v>73</v>
      </c>
      <c r="D36" s="1" t="s">
        <v>176</v>
      </c>
      <c r="E36" s="1" t="s">
        <v>177</v>
      </c>
      <c r="F36" s="1" t="s">
        <v>178</v>
      </c>
      <c r="G36" s="1" t="s">
        <v>107</v>
      </c>
      <c r="H36" s="1" t="s">
        <v>142</v>
      </c>
      <c r="I36" s="1" t="s">
        <v>114</v>
      </c>
      <c r="J36" s="1" t="s">
        <v>44</v>
      </c>
      <c r="K36" s="10">
        <v>9859</v>
      </c>
      <c r="L36" s="10">
        <v>8958</v>
      </c>
      <c r="M36" s="11">
        <f t="shared" si="3"/>
        <v>901</v>
      </c>
      <c r="N36" s="12">
        <f t="shared" si="0"/>
        <v>0.2440165334257357</v>
      </c>
      <c r="O36" s="1">
        <f t="shared" si="1"/>
        <v>2.328085557557482E-2</v>
      </c>
      <c r="P36" s="13">
        <f t="shared" si="2"/>
        <v>2957.7</v>
      </c>
    </row>
    <row r="37" spans="2:16" ht="15.75" customHeight="1" x14ac:dyDescent="0.25">
      <c r="B37" s="3">
        <v>45079</v>
      </c>
      <c r="C37" s="1" t="s">
        <v>77</v>
      </c>
      <c r="D37" s="1" t="s">
        <v>181</v>
      </c>
      <c r="E37" s="1" t="s">
        <v>182</v>
      </c>
      <c r="F37" s="1" t="s">
        <v>183</v>
      </c>
      <c r="G37" s="1" t="s">
        <v>107</v>
      </c>
      <c r="H37" s="1" t="s">
        <v>113</v>
      </c>
      <c r="I37" s="1" t="s">
        <v>114</v>
      </c>
      <c r="J37" s="1" t="s">
        <v>15</v>
      </c>
      <c r="K37" s="10">
        <v>13032</v>
      </c>
      <c r="L37" s="10">
        <v>11744</v>
      </c>
      <c r="M37" s="11">
        <f t="shared" si="3"/>
        <v>1288</v>
      </c>
      <c r="N37" s="12">
        <f t="shared" si="0"/>
        <v>0.32255030567037102</v>
      </c>
      <c r="O37" s="1">
        <f t="shared" si="1"/>
        <v>3.077351758402384E-2</v>
      </c>
      <c r="P37" s="13">
        <f t="shared" si="2"/>
        <v>3909.6</v>
      </c>
    </row>
    <row r="38" spans="2:16" ht="15.75" customHeight="1" x14ac:dyDescent="0.25">
      <c r="B38" s="3">
        <v>45079</v>
      </c>
      <c r="C38" s="1" t="s">
        <v>79</v>
      </c>
      <c r="D38" s="1" t="s">
        <v>80</v>
      </c>
      <c r="E38" s="1" t="s">
        <v>184</v>
      </c>
      <c r="F38" s="1" t="s">
        <v>185</v>
      </c>
      <c r="G38" s="1" t="s">
        <v>107</v>
      </c>
      <c r="H38" s="1" t="s">
        <v>113</v>
      </c>
      <c r="I38" s="1" t="s">
        <v>114</v>
      </c>
      <c r="J38" s="1" t="s">
        <v>15</v>
      </c>
      <c r="K38" s="10">
        <v>13043</v>
      </c>
      <c r="L38" s="10">
        <v>11379</v>
      </c>
      <c r="M38" s="11">
        <f t="shared" si="3"/>
        <v>1664</v>
      </c>
      <c r="N38" s="12">
        <f t="shared" si="0"/>
        <v>0.32282256268098902</v>
      </c>
      <c r="O38" s="1">
        <f t="shared" si="1"/>
        <v>3.079949277535474E-2</v>
      </c>
      <c r="P38" s="13">
        <f t="shared" si="2"/>
        <v>3912.8999999999996</v>
      </c>
    </row>
    <row r="39" spans="2:16" ht="15.75" customHeight="1" x14ac:dyDescent="0.25">
      <c r="B39" s="3">
        <v>45078</v>
      </c>
      <c r="C39" s="1" t="s">
        <v>69</v>
      </c>
      <c r="D39" s="1" t="s">
        <v>170</v>
      </c>
      <c r="E39" s="1" t="s">
        <v>171</v>
      </c>
      <c r="F39" s="1" t="s">
        <v>172</v>
      </c>
      <c r="G39" s="1" t="s">
        <v>107</v>
      </c>
      <c r="H39" s="1" t="s">
        <v>142</v>
      </c>
      <c r="I39" s="1" t="s">
        <v>114</v>
      </c>
      <c r="J39" s="1" t="s">
        <v>10</v>
      </c>
      <c r="K39" s="10">
        <v>8706</v>
      </c>
      <c r="L39" s="10">
        <v>8051</v>
      </c>
      <c r="M39" s="11">
        <f t="shared" si="3"/>
        <v>655</v>
      </c>
      <c r="N39" s="12">
        <f t="shared" si="0"/>
        <v>0.21547904858550107</v>
      </c>
      <c r="O39" s="1">
        <f t="shared" si="1"/>
        <v>2.0558183247890695E-2</v>
      </c>
      <c r="P39" s="13">
        <f t="shared" si="2"/>
        <v>2611.7999999999997</v>
      </c>
    </row>
    <row r="40" spans="2:16" ht="15.75" customHeight="1" x14ac:dyDescent="0.25">
      <c r="B40" s="3">
        <v>45079</v>
      </c>
      <c r="C40" s="1" t="s">
        <v>86</v>
      </c>
      <c r="D40" s="1" t="s">
        <v>186</v>
      </c>
      <c r="E40" s="1" t="s">
        <v>187</v>
      </c>
      <c r="F40" s="1" t="s">
        <v>188</v>
      </c>
      <c r="G40" s="1" t="s">
        <v>107</v>
      </c>
      <c r="H40" s="1" t="s">
        <v>113</v>
      </c>
      <c r="I40" s="1" t="s">
        <v>114</v>
      </c>
      <c r="J40" s="1" t="s">
        <v>10</v>
      </c>
      <c r="K40" s="10">
        <v>9019</v>
      </c>
      <c r="L40" s="10">
        <v>7699</v>
      </c>
      <c r="M40" s="11">
        <f t="shared" si="3"/>
        <v>1320</v>
      </c>
      <c r="N40" s="12">
        <f t="shared" si="0"/>
        <v>0.22322599806945029</v>
      </c>
      <c r="O40" s="1">
        <f t="shared" si="1"/>
        <v>2.1297295510306246E-2</v>
      </c>
      <c r="P40" s="13">
        <f t="shared" si="2"/>
        <v>2705.7</v>
      </c>
    </row>
    <row r="41" spans="2:16" ht="15.75" customHeight="1" x14ac:dyDescent="0.25">
      <c r="B41" s="3">
        <v>45079</v>
      </c>
      <c r="C41" s="1" t="s">
        <v>59</v>
      </c>
      <c r="D41" s="1" t="s">
        <v>158</v>
      </c>
      <c r="E41" s="1" t="s">
        <v>159</v>
      </c>
      <c r="F41" s="1" t="s">
        <v>160</v>
      </c>
      <c r="G41" s="1" t="s">
        <v>107</v>
      </c>
      <c r="H41" s="1" t="s">
        <v>113</v>
      </c>
      <c r="I41" s="1" t="s">
        <v>114</v>
      </c>
      <c r="J41" s="1" t="s">
        <v>10</v>
      </c>
      <c r="K41" s="10">
        <v>8996</v>
      </c>
      <c r="L41" s="10">
        <v>7995</v>
      </c>
      <c r="M41" s="11">
        <f t="shared" si="3"/>
        <v>1001</v>
      </c>
      <c r="N41" s="12">
        <f t="shared" si="0"/>
        <v>0.22265673341088532</v>
      </c>
      <c r="O41" s="1">
        <f t="shared" si="1"/>
        <v>2.1242983746614371E-2</v>
      </c>
      <c r="P41" s="13">
        <f t="shared" si="2"/>
        <v>2698.7999999999997</v>
      </c>
    </row>
    <row r="42" spans="2:16" ht="15.75" customHeight="1" x14ac:dyDescent="0.25">
      <c r="B42" s="3">
        <v>45079</v>
      </c>
      <c r="C42" s="1" t="s">
        <v>89</v>
      </c>
      <c r="D42" s="1" t="s">
        <v>189</v>
      </c>
      <c r="E42" s="1" t="s">
        <v>190</v>
      </c>
      <c r="F42" s="1" t="s">
        <v>191</v>
      </c>
      <c r="G42" s="1" t="s">
        <v>107</v>
      </c>
      <c r="H42" s="1" t="s">
        <v>113</v>
      </c>
      <c r="I42" s="1" t="s">
        <v>114</v>
      </c>
      <c r="J42" s="1" t="s">
        <v>10</v>
      </c>
      <c r="K42" s="10">
        <v>8173</v>
      </c>
      <c r="L42" s="10">
        <v>7213</v>
      </c>
      <c r="M42" s="11">
        <f t="shared" si="3"/>
        <v>960</v>
      </c>
      <c r="N42" s="12">
        <f t="shared" si="0"/>
        <v>0.2022869588891914</v>
      </c>
      <c r="O42" s="1">
        <f t="shared" si="1"/>
        <v>1.9299567158857184E-2</v>
      </c>
      <c r="P42" s="13">
        <f t="shared" si="2"/>
        <v>2451.9</v>
      </c>
    </row>
    <row r="43" spans="2:16" ht="15.75" customHeight="1" x14ac:dyDescent="0.25">
      <c r="B43" s="3">
        <v>45078</v>
      </c>
      <c r="C43" s="1" t="s">
        <v>91</v>
      </c>
      <c r="D43" s="1" t="s">
        <v>192</v>
      </c>
      <c r="E43" s="1" t="s">
        <v>193</v>
      </c>
      <c r="F43" s="1" t="s">
        <v>194</v>
      </c>
      <c r="G43" s="1" t="s">
        <v>107</v>
      </c>
      <c r="H43" s="1" t="s">
        <v>121</v>
      </c>
      <c r="I43" s="1" t="s">
        <v>122</v>
      </c>
      <c r="J43" s="1" t="s">
        <v>10</v>
      </c>
      <c r="K43" s="10">
        <v>12453</v>
      </c>
      <c r="L43" s="10">
        <v>11520</v>
      </c>
      <c r="M43" s="11">
        <f t="shared" si="3"/>
        <v>933</v>
      </c>
      <c r="N43" s="12">
        <f t="shared" si="0"/>
        <v>0.30821968665693139</v>
      </c>
      <c r="O43" s="1">
        <f t="shared" si="1"/>
        <v>2.9406277967606576E-2</v>
      </c>
      <c r="P43" s="13">
        <f t="shared" si="2"/>
        <v>3735.8999999999996</v>
      </c>
    </row>
    <row r="44" spans="2:16" ht="15.75" customHeight="1" x14ac:dyDescent="0.25">
      <c r="B44" s="3">
        <v>45076</v>
      </c>
      <c r="C44" s="1" t="s">
        <v>94</v>
      </c>
      <c r="D44" s="1" t="s">
        <v>195</v>
      </c>
      <c r="E44" s="1" t="s">
        <v>196</v>
      </c>
      <c r="F44" s="1" t="s">
        <v>197</v>
      </c>
      <c r="G44" s="1" t="s">
        <v>107</v>
      </c>
      <c r="H44" s="1" t="s">
        <v>121</v>
      </c>
      <c r="I44" s="1" t="s">
        <v>122</v>
      </c>
      <c r="J44" s="1" t="s">
        <v>25</v>
      </c>
      <c r="K44" s="10" t="s">
        <v>107</v>
      </c>
      <c r="L44" s="10" t="s">
        <v>107</v>
      </c>
      <c r="M44" s="11" t="s">
        <v>107</v>
      </c>
      <c r="N44" s="12" t="e">
        <f t="shared" si="0"/>
        <v>#VALUE!</v>
      </c>
      <c r="O44" s="1" t="e">
        <f t="shared" si="1"/>
        <v>#VALUE!</v>
      </c>
      <c r="P44" s="13" t="e">
        <f t="shared" si="2"/>
        <v>#VALUE!</v>
      </c>
    </row>
    <row r="45" spans="2:16" ht="15.75" customHeight="1" x14ac:dyDescent="0.25">
      <c r="B45" s="14"/>
      <c r="C45" s="15"/>
      <c r="D45" t="s">
        <v>198</v>
      </c>
      <c r="E45" s="15"/>
      <c r="F45" s="15"/>
      <c r="G45" s="15"/>
      <c r="H45" s="15"/>
      <c r="I45" s="15"/>
      <c r="J45" s="15"/>
      <c r="K45" s="16">
        <f>SUM(K3:K44)</f>
        <v>423481</v>
      </c>
      <c r="L45" s="16">
        <f>SUM(L3:L44)</f>
        <v>383078</v>
      </c>
      <c r="M45" s="16">
        <f>_xlfn.AGGREGATE(9,3,M3:M43)</f>
        <v>40403</v>
      </c>
      <c r="N45" s="17"/>
    </row>
    <row r="46" spans="2:16" ht="15.75" customHeight="1" x14ac:dyDescent="0.25">
      <c r="B46" s="18"/>
      <c r="C46"/>
      <c r="D46"/>
      <c r="E46"/>
      <c r="F46"/>
      <c r="G46"/>
      <c r="H46"/>
      <c r="I46"/>
      <c r="J46"/>
      <c r="K46"/>
      <c r="L46"/>
    </row>
    <row r="47" spans="2:16" ht="15.75" customHeight="1" x14ac:dyDescent="0.25">
      <c r="B47" s="18"/>
      <c r="C47"/>
      <c r="D47"/>
      <c r="E47"/>
      <c r="F47"/>
      <c r="G47"/>
      <c r="H47"/>
      <c r="I47"/>
      <c r="J47"/>
      <c r="K47"/>
      <c r="L47"/>
    </row>
    <row r="48" spans="2:16" ht="15.75" customHeight="1" x14ac:dyDescent="0.35">
      <c r="B48" s="19"/>
      <c r="C48" s="20" t="s">
        <v>199</v>
      </c>
      <c r="D48" s="21"/>
      <c r="E48" s="22"/>
      <c r="F48" s="22"/>
      <c r="G48" s="22"/>
      <c r="H48" s="22"/>
      <c r="I48" s="22"/>
      <c r="J48" s="22"/>
      <c r="K48" s="22"/>
      <c r="L48" s="22"/>
    </row>
    <row r="49" spans="2:12" ht="15.75" customHeight="1" x14ac:dyDescent="0.25">
      <c r="B49" s="19"/>
      <c r="C49" s="23" t="s">
        <v>200</v>
      </c>
      <c r="D49" s="24">
        <f>L45</f>
        <v>383078</v>
      </c>
      <c r="E49" s="22"/>
      <c r="F49" s="22"/>
      <c r="G49" s="22"/>
      <c r="H49" s="22"/>
      <c r="I49" s="22"/>
      <c r="J49" s="22"/>
      <c r="K49" s="22"/>
      <c r="L49" s="22"/>
    </row>
    <row r="50" spans="2:12" ht="15.75" customHeight="1" x14ac:dyDescent="0.25">
      <c r="B50" s="19"/>
      <c r="C50" s="23" t="s">
        <v>201</v>
      </c>
      <c r="D50" s="24">
        <f>K45</f>
        <v>423481</v>
      </c>
      <c r="E50" s="22"/>
      <c r="F50" s="22"/>
      <c r="G50" s="22"/>
      <c r="H50" s="22"/>
      <c r="I50" s="22"/>
      <c r="J50" s="22"/>
      <c r="K50" s="22"/>
      <c r="L50" s="22"/>
    </row>
    <row r="51" spans="2:12" ht="15.75" customHeight="1" x14ac:dyDescent="0.25">
      <c r="B51" s="19"/>
      <c r="C51" s="23" t="s">
        <v>202</v>
      </c>
      <c r="D51" s="24">
        <f>M45</f>
        <v>40403</v>
      </c>
      <c r="E51" s="22"/>
      <c r="F51" s="22"/>
      <c r="G51" s="22"/>
      <c r="H51" s="22"/>
      <c r="I51" s="22"/>
      <c r="J51" s="22"/>
      <c r="K51" s="22"/>
      <c r="L51" s="22"/>
    </row>
    <row r="52" spans="2:12" ht="15.75" customHeight="1" x14ac:dyDescent="0.25">
      <c r="B52" s="19"/>
      <c r="C52" s="23" t="s">
        <v>203</v>
      </c>
      <c r="D52" s="24">
        <f>AVERAGE(L3:L45)</f>
        <v>19645.025641025641</v>
      </c>
      <c r="E52" s="22"/>
      <c r="F52" s="22"/>
      <c r="G52" s="22"/>
      <c r="H52" s="22"/>
      <c r="I52" s="22"/>
      <c r="J52" s="22"/>
      <c r="K52" s="22"/>
      <c r="L52" s="22"/>
    </row>
    <row r="53" spans="2:12" ht="15.75" customHeight="1" x14ac:dyDescent="0.25">
      <c r="B53" s="19"/>
      <c r="C53" s="23" t="s">
        <v>204</v>
      </c>
      <c r="D53" s="24">
        <f>AVERAGE(K3:K45)</f>
        <v>21716.974358974359</v>
      </c>
      <c r="E53" s="22"/>
      <c r="F53" s="22"/>
      <c r="G53" s="22"/>
      <c r="H53" s="22"/>
      <c r="I53" s="22"/>
      <c r="J53" s="22"/>
      <c r="K53" s="22"/>
      <c r="L53" s="22"/>
    </row>
    <row r="54" spans="2:12" ht="15.75" customHeight="1" x14ac:dyDescent="0.25">
      <c r="C54" s="23" t="s">
        <v>205</v>
      </c>
      <c r="D54" s="25">
        <f>AVERAGE(M3:M43)</f>
        <v>1063.2368421052631</v>
      </c>
      <c r="K54" s="4"/>
      <c r="L54" s="4"/>
    </row>
    <row r="55" spans="2:12" ht="15.75" customHeight="1" x14ac:dyDescent="0.25">
      <c r="C55" s="26" t="s">
        <v>206</v>
      </c>
      <c r="D55" s="27">
        <v>0.3</v>
      </c>
      <c r="K55" s="4"/>
      <c r="L55" s="4"/>
    </row>
    <row r="56" spans="2:12" ht="15.75" customHeight="1" x14ac:dyDescent="0.25">
      <c r="K56" s="4"/>
      <c r="L56" s="4"/>
    </row>
    <row r="57" spans="2:12" ht="15.75" customHeight="1" x14ac:dyDescent="0.25">
      <c r="K57" s="4"/>
      <c r="L57" s="4"/>
    </row>
    <row r="58" spans="2:12" ht="15.75" customHeight="1" x14ac:dyDescent="0.25">
      <c r="K58" s="4"/>
      <c r="L58" s="4"/>
    </row>
    <row r="59" spans="2:12" ht="15.75" customHeight="1" x14ac:dyDescent="0.25">
      <c r="K59" s="4"/>
      <c r="L59" s="4"/>
    </row>
    <row r="60" spans="2:12" ht="15.75" customHeight="1" x14ac:dyDescent="0.25">
      <c r="K60" s="4"/>
      <c r="L60" s="4"/>
    </row>
    <row r="61" spans="2:12" ht="15.75" customHeight="1" x14ac:dyDescent="0.25">
      <c r="K61" s="4"/>
      <c r="L61" s="4"/>
    </row>
    <row r="62" spans="2:12" ht="15.75" customHeight="1" x14ac:dyDescent="0.25">
      <c r="K62" s="4"/>
      <c r="L62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OASIS CLIENT DATA</vt:lpstr>
      <vt:lpstr>OASIS CLEANED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Kimwa Gokop</dc:creator>
  <cp:lastModifiedBy>Kimwa Gokop</cp:lastModifiedBy>
  <dcterms:created xsi:type="dcterms:W3CDTF">2024-06-29T15:10:08Z</dcterms:created>
  <dcterms:modified xsi:type="dcterms:W3CDTF">2024-06-29T15:23:31Z</dcterms:modified>
</cp:coreProperties>
</file>