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4E5F3877-F4E9-4658-8C6F-494F152D9D0C}" xr6:coauthVersionLast="47" xr6:coauthVersionMax="47" xr10:uidLastSave="{00000000-0000-0000-0000-000000000000}"/>
  <bookViews>
    <workbookView xWindow="2430" yWindow="645" windowWidth="21600" windowHeight="14955" activeTab="1" xr2:uid="{1B05A9B0-A4C4-4EAC-A0C7-570CC9CF3276}"/>
  </bookViews>
  <sheets>
    <sheet name="Savvy Solution Data" sheetId="1" r:id="rId1"/>
    <sheet name="Savvy Solution Cleaned Data 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5" i="2" l="1"/>
  <c r="C114" i="2"/>
  <c r="J109" i="2"/>
  <c r="I109" i="2"/>
  <c r="L108" i="2"/>
  <c r="K108" i="2"/>
  <c r="J108" i="2"/>
  <c r="I108" i="2"/>
  <c r="I107" i="2"/>
  <c r="J107" i="2" s="1"/>
  <c r="J106" i="2"/>
  <c r="I106" i="2"/>
  <c r="K105" i="2"/>
  <c r="J105" i="2"/>
  <c r="I105" i="2"/>
  <c r="K104" i="2"/>
  <c r="L104" i="2" s="1"/>
  <c r="J104" i="2"/>
  <c r="I104" i="2"/>
  <c r="L103" i="2"/>
  <c r="I103" i="2"/>
  <c r="J103" i="2" s="1"/>
  <c r="K103" i="2" s="1"/>
  <c r="I102" i="2"/>
  <c r="J102" i="2" s="1"/>
  <c r="J101" i="2"/>
  <c r="I101" i="2"/>
  <c r="L100" i="2"/>
  <c r="K100" i="2"/>
  <c r="J100" i="2"/>
  <c r="I100" i="2"/>
  <c r="I99" i="2"/>
  <c r="J99" i="2" s="1"/>
  <c r="K99" i="2" s="1"/>
  <c r="J98" i="2"/>
  <c r="I98" i="2"/>
  <c r="K97" i="2"/>
  <c r="J97" i="2"/>
  <c r="I97" i="2"/>
  <c r="K96" i="2"/>
  <c r="L96" i="2" s="1"/>
  <c r="J96" i="2"/>
  <c r="I96" i="2"/>
  <c r="L95" i="2"/>
  <c r="I95" i="2"/>
  <c r="J95" i="2" s="1"/>
  <c r="K95" i="2" s="1"/>
  <c r="I94" i="2"/>
  <c r="J94" i="2" s="1"/>
  <c r="J93" i="2"/>
  <c r="I93" i="2"/>
  <c r="L92" i="2"/>
  <c r="K92" i="2"/>
  <c r="J92" i="2"/>
  <c r="I92" i="2"/>
  <c r="I91" i="2"/>
  <c r="J91" i="2" s="1"/>
  <c r="J90" i="2"/>
  <c r="I90" i="2"/>
  <c r="K89" i="2"/>
  <c r="J89" i="2"/>
  <c r="I89" i="2"/>
  <c r="K88" i="2"/>
  <c r="L88" i="2" s="1"/>
  <c r="J88" i="2"/>
  <c r="I88" i="2"/>
  <c r="L87" i="2"/>
  <c r="I87" i="2"/>
  <c r="J87" i="2" s="1"/>
  <c r="K87" i="2" s="1"/>
  <c r="I86" i="2"/>
  <c r="J86" i="2" s="1"/>
  <c r="J85" i="2"/>
  <c r="I85" i="2"/>
  <c r="L84" i="2"/>
  <c r="K84" i="2"/>
  <c r="J84" i="2"/>
  <c r="I84" i="2"/>
  <c r="I83" i="2"/>
  <c r="J83" i="2" s="1"/>
  <c r="K83" i="2" s="1"/>
  <c r="J82" i="2"/>
  <c r="I82" i="2"/>
  <c r="K81" i="2"/>
  <c r="J81" i="2"/>
  <c r="I81" i="2"/>
  <c r="K80" i="2"/>
  <c r="L80" i="2" s="1"/>
  <c r="J80" i="2"/>
  <c r="I80" i="2"/>
  <c r="L79" i="2"/>
  <c r="I79" i="2"/>
  <c r="J79" i="2" s="1"/>
  <c r="K79" i="2" s="1"/>
  <c r="I78" i="2"/>
  <c r="J78" i="2" s="1"/>
  <c r="J77" i="2"/>
  <c r="I77" i="2"/>
  <c r="L76" i="2"/>
  <c r="K76" i="2"/>
  <c r="J76" i="2"/>
  <c r="I76" i="2"/>
  <c r="I75" i="2"/>
  <c r="J75" i="2" s="1"/>
  <c r="J74" i="2"/>
  <c r="I74" i="2"/>
  <c r="K73" i="2"/>
  <c r="J73" i="2"/>
  <c r="I73" i="2"/>
  <c r="K72" i="2"/>
  <c r="L72" i="2" s="1"/>
  <c r="J72" i="2"/>
  <c r="I72" i="2"/>
  <c r="L71" i="2"/>
  <c r="I71" i="2"/>
  <c r="J71" i="2" s="1"/>
  <c r="K71" i="2" s="1"/>
  <c r="I70" i="2"/>
  <c r="J70" i="2" s="1"/>
  <c r="J69" i="2"/>
  <c r="I69" i="2"/>
  <c r="L68" i="2"/>
  <c r="K68" i="2"/>
  <c r="J68" i="2"/>
  <c r="I68" i="2"/>
  <c r="I67" i="2"/>
  <c r="J67" i="2" s="1"/>
  <c r="K67" i="2" s="1"/>
  <c r="J66" i="2"/>
  <c r="I66" i="2"/>
  <c r="K65" i="2"/>
  <c r="J65" i="2"/>
  <c r="I65" i="2"/>
  <c r="K64" i="2"/>
  <c r="L64" i="2" s="1"/>
  <c r="J64" i="2"/>
  <c r="I64" i="2"/>
  <c r="L63" i="2"/>
  <c r="I63" i="2"/>
  <c r="J63" i="2" s="1"/>
  <c r="K63" i="2" s="1"/>
  <c r="I62" i="2"/>
  <c r="J62" i="2" s="1"/>
  <c r="J61" i="2"/>
  <c r="I61" i="2"/>
  <c r="L60" i="2"/>
  <c r="K60" i="2"/>
  <c r="J60" i="2"/>
  <c r="I60" i="2"/>
  <c r="I59" i="2"/>
  <c r="J59" i="2" s="1"/>
  <c r="J58" i="2"/>
  <c r="I58" i="2"/>
  <c r="K57" i="2"/>
  <c r="J57" i="2"/>
  <c r="I57" i="2"/>
  <c r="K56" i="2"/>
  <c r="L56" i="2" s="1"/>
  <c r="J56" i="2"/>
  <c r="I56" i="2"/>
  <c r="L55" i="2"/>
  <c r="I55" i="2"/>
  <c r="J55" i="2" s="1"/>
  <c r="K55" i="2" s="1"/>
  <c r="I54" i="2"/>
  <c r="J54" i="2" s="1"/>
  <c r="J53" i="2"/>
  <c r="I53" i="2"/>
  <c r="I52" i="2"/>
  <c r="J52" i="2" s="1"/>
  <c r="L51" i="2"/>
  <c r="I51" i="2"/>
  <c r="J51" i="2" s="1"/>
  <c r="K51" i="2" s="1"/>
  <c r="I50" i="2"/>
  <c r="J50" i="2" s="1"/>
  <c r="J49" i="2"/>
  <c r="I49" i="2"/>
  <c r="I48" i="2"/>
  <c r="J48" i="2" s="1"/>
  <c r="L47" i="2"/>
  <c r="I47" i="2"/>
  <c r="J47" i="2" s="1"/>
  <c r="K47" i="2" s="1"/>
  <c r="I46" i="2"/>
  <c r="J46" i="2" s="1"/>
  <c r="J45" i="2"/>
  <c r="I45" i="2"/>
  <c r="L44" i="2"/>
  <c r="K44" i="2"/>
  <c r="J44" i="2"/>
  <c r="I44" i="2"/>
  <c r="I43" i="2"/>
  <c r="J43" i="2" s="1"/>
  <c r="K43" i="2" s="1"/>
  <c r="J42" i="2"/>
  <c r="I42" i="2"/>
  <c r="K41" i="2"/>
  <c r="J41" i="2"/>
  <c r="I41" i="2"/>
  <c r="K40" i="2"/>
  <c r="I40" i="2"/>
  <c r="J40" i="2" s="1"/>
  <c r="L40" i="2" s="1"/>
  <c r="I39" i="2"/>
  <c r="J39" i="2" s="1"/>
  <c r="K39" i="2" s="1"/>
  <c r="J38" i="2"/>
  <c r="I38" i="2"/>
  <c r="K37" i="2"/>
  <c r="J37" i="2"/>
  <c r="I37" i="2"/>
  <c r="K36" i="2"/>
  <c r="I36" i="2"/>
  <c r="J36" i="2" s="1"/>
  <c r="L36" i="2" s="1"/>
  <c r="I35" i="2"/>
  <c r="J35" i="2" s="1"/>
  <c r="K35" i="2" s="1"/>
  <c r="J34" i="2"/>
  <c r="I34" i="2"/>
  <c r="J33" i="2"/>
  <c r="I33" i="2"/>
  <c r="K32" i="2"/>
  <c r="L32" i="2" s="1"/>
  <c r="I32" i="2"/>
  <c r="J32" i="2" s="1"/>
  <c r="J31" i="2"/>
  <c r="I31" i="2"/>
  <c r="J30" i="2"/>
  <c r="I30" i="2"/>
  <c r="J29" i="2"/>
  <c r="I29" i="2"/>
  <c r="K28" i="2"/>
  <c r="L28" i="2" s="1"/>
  <c r="I28" i="2"/>
  <c r="J28" i="2" s="1"/>
  <c r="J27" i="2"/>
  <c r="I27" i="2"/>
  <c r="J26" i="2"/>
  <c r="I26" i="2"/>
  <c r="J25" i="2"/>
  <c r="I25" i="2"/>
  <c r="K24" i="2"/>
  <c r="L24" i="2" s="1"/>
  <c r="I24" i="2"/>
  <c r="J24" i="2" s="1"/>
  <c r="J23" i="2"/>
  <c r="I23" i="2"/>
  <c r="J22" i="2"/>
  <c r="I22" i="2"/>
  <c r="J21" i="2"/>
  <c r="I21" i="2"/>
  <c r="K20" i="2"/>
  <c r="L20" i="2" s="1"/>
  <c r="I20" i="2"/>
  <c r="J20" i="2" s="1"/>
  <c r="J19" i="2"/>
  <c r="I19" i="2"/>
  <c r="J18" i="2"/>
  <c r="I18" i="2"/>
  <c r="J17" i="2"/>
  <c r="I17" i="2"/>
  <c r="K16" i="2"/>
  <c r="L16" i="2" s="1"/>
  <c r="I16" i="2"/>
  <c r="J16" i="2" s="1"/>
  <c r="J15" i="2"/>
  <c r="I15" i="2"/>
  <c r="J14" i="2"/>
  <c r="I14" i="2"/>
  <c r="J13" i="2"/>
  <c r="I13" i="2"/>
  <c r="K12" i="2"/>
  <c r="L12" i="2" s="1"/>
  <c r="I12" i="2"/>
  <c r="J12" i="2" s="1"/>
  <c r="K11" i="2"/>
  <c r="I11" i="2"/>
  <c r="J11" i="2" s="1"/>
  <c r="J10" i="2"/>
  <c r="I10" i="2"/>
  <c r="I9" i="2"/>
  <c r="J9" i="2" s="1"/>
  <c r="J8" i="2"/>
  <c r="I8" i="2"/>
  <c r="K7" i="2"/>
  <c r="I7" i="2"/>
  <c r="J7" i="2" s="1"/>
  <c r="J6" i="2"/>
  <c r="I6" i="2"/>
  <c r="I5" i="2"/>
  <c r="J5" i="2" s="1"/>
  <c r="J4" i="2"/>
  <c r="I4" i="2"/>
  <c r="I3" i="2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C8" i="1"/>
  <c r="F7" i="1"/>
  <c r="F6" i="1"/>
  <c r="F5" i="1"/>
  <c r="F4" i="1"/>
  <c r="F3" i="1"/>
  <c r="K62" i="2" l="1"/>
  <c r="L62" i="2" s="1"/>
  <c r="L94" i="2"/>
  <c r="K94" i="2"/>
  <c r="K6" i="2"/>
  <c r="K10" i="2"/>
  <c r="L18" i="2"/>
  <c r="K18" i="2"/>
  <c r="K26" i="2"/>
  <c r="L26" i="2" s="1"/>
  <c r="K30" i="2"/>
  <c r="L30" i="2" s="1"/>
  <c r="L34" i="2"/>
  <c r="K34" i="2"/>
  <c r="K59" i="2"/>
  <c r="L59" i="2" s="1"/>
  <c r="K77" i="2"/>
  <c r="L77" i="2" s="1"/>
  <c r="L82" i="2"/>
  <c r="K82" i="2"/>
  <c r="K91" i="2"/>
  <c r="L91" i="2"/>
  <c r="L109" i="2"/>
  <c r="K109" i="2"/>
  <c r="K70" i="2"/>
  <c r="L70" i="2" s="1"/>
  <c r="K102" i="2"/>
  <c r="L102" i="2" s="1"/>
  <c r="L14" i="2"/>
  <c r="K14" i="2"/>
  <c r="L22" i="2"/>
  <c r="K22" i="2"/>
  <c r="K5" i="2"/>
  <c r="L5" i="2" s="1"/>
  <c r="L6" i="2"/>
  <c r="K9" i="2"/>
  <c r="L9" i="2" s="1"/>
  <c r="L10" i="2"/>
  <c r="K13" i="2"/>
  <c r="L13" i="2" s="1"/>
  <c r="L38" i="2"/>
  <c r="K38" i="2"/>
  <c r="L54" i="2"/>
  <c r="K54" i="2"/>
  <c r="K78" i="2"/>
  <c r="L78" i="2" s="1"/>
  <c r="L86" i="2"/>
  <c r="K86" i="2"/>
  <c r="L46" i="2"/>
  <c r="K46" i="2"/>
  <c r="J3" i="2"/>
  <c r="I110" i="2"/>
  <c r="K4" i="2"/>
  <c r="L4" i="2" s="1"/>
  <c r="L7" i="2"/>
  <c r="K8" i="2"/>
  <c r="L8" i="2" s="1"/>
  <c r="L11" i="2"/>
  <c r="K15" i="2"/>
  <c r="L15" i="2" s="1"/>
  <c r="K17" i="2"/>
  <c r="L17" i="2" s="1"/>
  <c r="K19" i="2"/>
  <c r="L19" i="2"/>
  <c r="K21" i="2"/>
  <c r="L21" i="2"/>
  <c r="K23" i="2"/>
  <c r="L23" i="2" s="1"/>
  <c r="K25" i="2"/>
  <c r="L25" i="2" s="1"/>
  <c r="K27" i="2"/>
  <c r="L27" i="2"/>
  <c r="K29" i="2"/>
  <c r="L29" i="2"/>
  <c r="K31" i="2"/>
  <c r="L31" i="2" s="1"/>
  <c r="K33" i="2"/>
  <c r="L33" i="2" s="1"/>
  <c r="K42" i="2"/>
  <c r="L42" i="2" s="1"/>
  <c r="L50" i="2"/>
  <c r="K50" i="2"/>
  <c r="K61" i="2"/>
  <c r="L61" i="2" s="1"/>
  <c r="L66" i="2"/>
  <c r="K66" i="2"/>
  <c r="K75" i="2"/>
  <c r="L75" i="2"/>
  <c r="L93" i="2"/>
  <c r="K93" i="2"/>
  <c r="K98" i="2"/>
  <c r="L98" i="2" s="1"/>
  <c r="K107" i="2"/>
  <c r="L107" i="2" s="1"/>
  <c r="L49" i="2"/>
  <c r="L53" i="2"/>
  <c r="L58" i="2"/>
  <c r="K58" i="2"/>
  <c r="K74" i="2"/>
  <c r="L74" i="2" s="1"/>
  <c r="K90" i="2"/>
  <c r="L90" i="2" s="1"/>
  <c r="L106" i="2"/>
  <c r="K106" i="2"/>
  <c r="L35" i="2"/>
  <c r="L39" i="2"/>
  <c r="L43" i="2"/>
  <c r="K45" i="2"/>
  <c r="L45" i="2" s="1"/>
  <c r="K48" i="2"/>
  <c r="L48" i="2" s="1"/>
  <c r="K49" i="2"/>
  <c r="K52" i="2"/>
  <c r="L52" i="2" s="1"/>
  <c r="K53" i="2"/>
  <c r="L57" i="2"/>
  <c r="L67" i="2"/>
  <c r="K69" i="2"/>
  <c r="L69" i="2" s="1"/>
  <c r="L73" i="2"/>
  <c r="L83" i="2"/>
  <c r="K85" i="2"/>
  <c r="L85" i="2" s="1"/>
  <c r="L89" i="2"/>
  <c r="L99" i="2"/>
  <c r="K101" i="2"/>
  <c r="L101" i="2" s="1"/>
  <c r="L105" i="2"/>
  <c r="L37" i="2"/>
  <c r="L41" i="2"/>
  <c r="L65" i="2"/>
  <c r="L81" i="2"/>
  <c r="L97" i="2"/>
  <c r="J110" i="2" l="1"/>
  <c r="M3" i="2" s="1"/>
  <c r="K3" i="2"/>
  <c r="K110" i="2" s="1"/>
  <c r="C118" i="2" l="1"/>
  <c r="M103" i="2"/>
  <c r="M87" i="2"/>
  <c r="M71" i="2"/>
  <c r="M55" i="2"/>
  <c r="M32" i="2"/>
  <c r="M28" i="2"/>
  <c r="M24" i="2"/>
  <c r="M20" i="2"/>
  <c r="M16" i="2"/>
  <c r="M83" i="2"/>
  <c r="M78" i="2"/>
  <c r="M35" i="2"/>
  <c r="M5" i="2"/>
  <c r="M99" i="2"/>
  <c r="M67" i="2"/>
  <c r="M43" i="2"/>
  <c r="M11" i="2"/>
  <c r="M39" i="2"/>
  <c r="M12" i="2"/>
  <c r="M7" i="2"/>
  <c r="M26" i="2"/>
  <c r="M77" i="2"/>
  <c r="M91" i="2"/>
  <c r="M70" i="2"/>
  <c r="M8" i="2"/>
  <c r="M21" i="2"/>
  <c r="M29" i="2"/>
  <c r="M61" i="2"/>
  <c r="M75" i="2"/>
  <c r="M45" i="2"/>
  <c r="M85" i="2"/>
  <c r="M100" i="2"/>
  <c r="M58" i="2"/>
  <c r="M72" i="2"/>
  <c r="M79" i="2"/>
  <c r="M89" i="2"/>
  <c r="M47" i="2"/>
  <c r="M96" i="2"/>
  <c r="M102" i="2"/>
  <c r="M19" i="2"/>
  <c r="M42" i="2"/>
  <c r="M44" i="2"/>
  <c r="M49" i="2"/>
  <c r="M69" i="2"/>
  <c r="M74" i="2"/>
  <c r="M95" i="2"/>
  <c r="M37" i="2"/>
  <c r="M65" i="2"/>
  <c r="M10" i="2"/>
  <c r="M18" i="2"/>
  <c r="M59" i="2"/>
  <c r="M82" i="2"/>
  <c r="M94" i="2"/>
  <c r="M22" i="2"/>
  <c r="M54" i="2"/>
  <c r="M46" i="2"/>
  <c r="M4" i="2"/>
  <c r="M9" i="2"/>
  <c r="M15" i="2"/>
  <c r="M23" i="2"/>
  <c r="M31" i="2"/>
  <c r="M66" i="2"/>
  <c r="M92" i="2"/>
  <c r="M52" i="2"/>
  <c r="M101" i="2"/>
  <c r="M56" i="2"/>
  <c r="M63" i="2"/>
  <c r="M73" i="2"/>
  <c r="M106" i="2"/>
  <c r="M40" i="2"/>
  <c r="M51" i="2"/>
  <c r="M80" i="2"/>
  <c r="M97" i="2"/>
  <c r="M30" i="2"/>
  <c r="M76" i="2"/>
  <c r="M6" i="2"/>
  <c r="M34" i="2"/>
  <c r="M62" i="2"/>
  <c r="M108" i="2"/>
  <c r="M14" i="2"/>
  <c r="M13" i="2"/>
  <c r="M38" i="2"/>
  <c r="M86" i="2"/>
  <c r="M17" i="2"/>
  <c r="M25" i="2"/>
  <c r="M33" i="2"/>
  <c r="M50" i="2"/>
  <c r="M93" i="2"/>
  <c r="M107" i="2"/>
  <c r="M48" i="2"/>
  <c r="M53" i="2"/>
  <c r="M68" i="2"/>
  <c r="M57" i="2"/>
  <c r="M90" i="2"/>
  <c r="M104" i="2"/>
  <c r="M36" i="2"/>
  <c r="M41" i="2"/>
  <c r="M64" i="2"/>
  <c r="M81" i="2"/>
  <c r="M109" i="2"/>
  <c r="M27" i="2"/>
  <c r="M60" i="2"/>
  <c r="M98" i="2"/>
  <c r="M84" i="2"/>
  <c r="M88" i="2"/>
  <c r="M105" i="2"/>
  <c r="L3" i="2"/>
  <c r="L110" i="2" s="1"/>
  <c r="C119" i="2" s="1"/>
</calcChain>
</file>

<file path=xl/sharedStrings.xml><?xml version="1.0" encoding="utf-8"?>
<sst xmlns="http://schemas.openxmlformats.org/spreadsheetml/2006/main" count="951" uniqueCount="631">
  <si>
    <t>Company Name</t>
  </si>
  <si>
    <t>RACE</t>
  </si>
  <si>
    <t>FOUNDER NAME</t>
  </si>
  <si>
    <t>AGE</t>
  </si>
  <si>
    <t>FIRSTNAME</t>
  </si>
  <si>
    <t xml:space="preserve">LAST NAME </t>
  </si>
  <si>
    <t>Net Amount</t>
  </si>
  <si>
    <t>3 Musketeers</t>
  </si>
  <si>
    <t>American    Indian</t>
  </si>
  <si>
    <t>Grantley Oret</t>
  </si>
  <si>
    <t>49</t>
  </si>
  <si>
    <t>22216  9570</t>
  </si>
  <si>
    <t>5 (gum)</t>
  </si>
  <si>
    <t>White</t>
  </si>
  <si>
    <t>Elmore WOrner</t>
  </si>
  <si>
    <t>Callebaut</t>
  </si>
  <si>
    <t>African American</t>
  </si>
  <si>
    <t>Karina Slocum</t>
  </si>
  <si>
    <t>51</t>
  </si>
  <si>
    <t>A&amp;W</t>
  </si>
  <si>
    <t>American Indian</t>
  </si>
  <si>
    <t>Alida Longley</t>
  </si>
  <si>
    <t xml:space="preserve">         African American</t>
  </si>
  <si>
    <t>47</t>
  </si>
  <si>
    <t>Campbell's</t>
  </si>
  <si>
    <t>Bartholemy Schutter</t>
  </si>
  <si>
    <t>4;6</t>
  </si>
  <si>
    <t>Canadian Club</t>
  </si>
  <si>
    <t xml:space="preserve">   African American</t>
  </si>
  <si>
    <t>Gamaliel McRoBerts</t>
  </si>
  <si>
    <t>13132691  5</t>
  </si>
  <si>
    <t>Canadian Mist</t>
  </si>
  <si>
    <t>demetre chaulk</t>
  </si>
  <si>
    <t>92183   872</t>
  </si>
  <si>
    <t>Captain Morgan</t>
  </si>
  <si>
    <t>Carlen Bruhnke</t>
  </si>
  <si>
    <t>;55</t>
  </si>
  <si>
    <t>779  8732   4</t>
  </si>
  <si>
    <t>Canyon Creek Food Company</t>
  </si>
  <si>
    <t>Gabie Olivier</t>
  </si>
  <si>
    <t>77987  324</t>
  </si>
  <si>
    <t>5-hour Energy</t>
  </si>
  <si>
    <t>Dud BRain</t>
  </si>
  <si>
    <t>7 Up</t>
  </si>
  <si>
    <t>Aguie Conford</t>
  </si>
  <si>
    <t>A Twosome Place</t>
  </si>
  <si>
    <t xml:space="preserve">   White</t>
  </si>
  <si>
    <t>katerina rosborough</t>
  </si>
  <si>
    <t>2373  13424</t>
  </si>
  <si>
    <t>Adnams</t>
  </si>
  <si>
    <t>Christophorus Boseley</t>
  </si>
  <si>
    <t>4;8</t>
  </si>
  <si>
    <t>20287   5348</t>
  </si>
  <si>
    <t>Campa Cola</t>
  </si>
  <si>
    <t>Dario Renshall</t>
  </si>
  <si>
    <t>4;3</t>
  </si>
  <si>
    <t>229221  231</t>
  </si>
  <si>
    <t>Ajinomoto</t>
  </si>
  <si>
    <t>Elmo McNee</t>
  </si>
  <si>
    <t>Aero (chocolate)</t>
  </si>
  <si>
    <t>Arleyne Froome</t>
  </si>
  <si>
    <t>After Eight</t>
  </si>
  <si>
    <t>ToDD Cashen</t>
  </si>
  <si>
    <t>;50</t>
  </si>
  <si>
    <t xml:space="preserve">    African American</t>
  </si>
  <si>
    <t>Alpha Bits</t>
  </si>
  <si>
    <t>Regen Nafzger</t>
  </si>
  <si>
    <t>A.1. Sauce</t>
  </si>
  <si>
    <t>Gareth MacCook</t>
  </si>
  <si>
    <t>Apollinaris (water)</t>
  </si>
  <si>
    <t xml:space="preserve">  White</t>
  </si>
  <si>
    <t>Rudolf Reichardt</t>
  </si>
  <si>
    <t>46</t>
  </si>
  <si>
    <t>Apple Jacks</t>
  </si>
  <si>
    <t>tobiah fruchon</t>
  </si>
  <si>
    <t>Applebee's</t>
  </si>
  <si>
    <t>Asian</t>
  </si>
  <si>
    <t>fay monnelly</t>
  </si>
  <si>
    <t>Appleton Jamaica Rum</t>
  </si>
  <si>
    <t>Lola Burrells</t>
  </si>
  <si>
    <t>104   910812</t>
  </si>
  <si>
    <t>Appy Fizz</t>
  </si>
  <si>
    <t>hamel edgeler</t>
  </si>
  <si>
    <t>6;0</t>
  </si>
  <si>
    <t>Aqua Pura</t>
  </si>
  <si>
    <t xml:space="preserve">  African   American</t>
  </si>
  <si>
    <t>Shalne Berntssen</t>
  </si>
  <si>
    <t>Aquafina</t>
  </si>
  <si>
    <t>Nefen Russan</t>
  </si>
  <si>
    <t>Arbor Mist</t>
  </si>
  <si>
    <t>Woodie Hayhow</t>
  </si>
  <si>
    <t>Arby's</t>
  </si>
  <si>
    <t>Claude Ales0</t>
  </si>
  <si>
    <t>19  5804281</t>
  </si>
  <si>
    <t>Audi</t>
  </si>
  <si>
    <t>Virginia Teligin</t>
  </si>
  <si>
    <t>Auntie AnneÃ¢Â€Â™s</t>
  </si>
  <si>
    <t>Starr Yitzhok</t>
  </si>
  <si>
    <t>Aurelio's Pizza</t>
  </si>
  <si>
    <t>perla durrand</t>
  </si>
  <si>
    <t>Babybel</t>
  </si>
  <si>
    <t>Mahala McTrustie</t>
  </si>
  <si>
    <t>Bacardi</t>
  </si>
  <si>
    <t>Hobart Bertrand</t>
  </si>
  <si>
    <t>Bad Frog</t>
  </si>
  <si>
    <t>Nobe Leathe</t>
  </si>
  <si>
    <t>Badoit</t>
  </si>
  <si>
    <t>Peta Gosson</t>
  </si>
  <si>
    <t>Bagel Bites</t>
  </si>
  <si>
    <t>Ninnette Batter</t>
  </si>
  <si>
    <t>Baileys Irish Cream</t>
  </si>
  <si>
    <t>Bibbie Matteoli</t>
  </si>
  <si>
    <t>Baker's Dozen Donuts</t>
  </si>
  <si>
    <t>Averell Paintain</t>
  </si>
  <si>
    <t>1977 29528</t>
  </si>
  <si>
    <t>Ballantine's</t>
  </si>
  <si>
    <t>Marcel Fowkes</t>
  </si>
  <si>
    <t>Banania</t>
  </si>
  <si>
    <t>Artus Cawcutt</t>
  </si>
  <si>
    <t>246  294967</t>
  </si>
  <si>
    <t>Barq's</t>
  </si>
  <si>
    <t>Emili Cowl</t>
  </si>
  <si>
    <t>Barry's Tea</t>
  </si>
  <si>
    <t>Edeline Painten</t>
  </si>
  <si>
    <t>Baskin-Robbins</t>
  </si>
  <si>
    <t>Meggi McIlory</t>
  </si>
  <si>
    <t>Bass Brewery</t>
  </si>
  <si>
    <t>Giordano Muckian</t>
  </si>
  <si>
    <t>Batemans Brewery</t>
  </si>
  <si>
    <t>Nickolas Coopey</t>
  </si>
  <si>
    <t>Beacon Drive In</t>
  </si>
  <si>
    <t>Corrina Blooman</t>
  </si>
  <si>
    <t>Beam Suntory</t>
  </si>
  <si>
    <t>Odey Brough</t>
  </si>
  <si>
    <t>2236  68208</t>
  </si>
  <si>
    <t>Becel</t>
  </si>
  <si>
    <t>Lenka Astridge</t>
  </si>
  <si>
    <t>Beck's</t>
  </si>
  <si>
    <t>Gunar Dinkin</t>
  </si>
  <si>
    <t>23 112 3268</t>
  </si>
  <si>
    <t>Beech-Nut</t>
  </si>
  <si>
    <t>Gale Dreossi</t>
  </si>
  <si>
    <t>Beefeater Gin</t>
  </si>
  <si>
    <t>Chrysa Brownell</t>
  </si>
  <si>
    <t>Bega Cheese</t>
  </si>
  <si>
    <t>Britte Royds</t>
  </si>
  <si>
    <t>4;9</t>
  </si>
  <si>
    <t>BelGioioso Cheese</t>
  </si>
  <si>
    <t>Bil Wanden</t>
  </si>
  <si>
    <t>62  628514</t>
  </si>
  <si>
    <t>Bell's whisky</t>
  </si>
  <si>
    <t>Ronda Dictus</t>
  </si>
  <si>
    <t>Belvedere Vodka</t>
  </si>
  <si>
    <t>Loree Neno</t>
  </si>
  <si>
    <t>Bembos</t>
  </si>
  <si>
    <t>Teena Tolan</t>
  </si>
  <si>
    <t>Ben &amp; Jerry's</t>
  </si>
  <si>
    <t>Karine Seage</t>
  </si>
  <si>
    <t>Bertolli</t>
  </si>
  <si>
    <t>Diandra Bourget</t>
  </si>
  <si>
    <t>Big Boy Restaurants</t>
  </si>
  <si>
    <t>Dodi Caves</t>
  </si>
  <si>
    <t>Bionade</t>
  </si>
  <si>
    <t>Hyman Dancey</t>
  </si>
  <si>
    <t>Birds Eye</t>
  </si>
  <si>
    <t>Rourke Dawkins</t>
  </si>
  <si>
    <t>5;3</t>
  </si>
  <si>
    <t>Bisleri</t>
  </si>
  <si>
    <t>Northrup Arendt</t>
  </si>
  <si>
    <t>Bisto</t>
  </si>
  <si>
    <t>Guntar Arro</t>
  </si>
  <si>
    <t>Bitburger Brewery</t>
  </si>
  <si>
    <t>Midge Orpyne</t>
  </si>
  <si>
    <t>Black Velvet (whisky)</t>
  </si>
  <si>
    <t>Isador Crady</t>
  </si>
  <si>
    <t>Blavod</t>
  </si>
  <si>
    <t>Nichol Dionisii</t>
  </si>
  <si>
    <t>Blue Band</t>
  </si>
  <si>
    <t>Dorey Diperaus</t>
  </si>
  <si>
    <t>Blue Bell Creameries</t>
  </si>
  <si>
    <t>Lanie Plewes</t>
  </si>
  <si>
    <t>Blue Bonnet</t>
  </si>
  <si>
    <t>Mahmoud DeL'Isle</t>
  </si>
  <si>
    <t>Bluna</t>
  </si>
  <si>
    <t>Carlynne Gouldthorpe</t>
  </si>
  <si>
    <t>Boddingtons</t>
  </si>
  <si>
    <t>Modesta Lanktree</t>
  </si>
  <si>
    <t>BOH tea</t>
  </si>
  <si>
    <t>Tildie Ranvoise</t>
  </si>
  <si>
    <t>Bombay Sapphire</t>
  </si>
  <si>
    <t>Tallulah Dowty</t>
  </si>
  <si>
    <t>Boost (chocolate bar)</t>
  </si>
  <si>
    <t>Addie Coldman</t>
  </si>
  <si>
    <t>Boost (drink)</t>
  </si>
  <si>
    <t>Eleanore Pudner</t>
  </si>
  <si>
    <t>Boursin cheese</t>
  </si>
  <si>
    <t>Carlene Goldwater</t>
  </si>
  <si>
    <t>Branston</t>
  </si>
  <si>
    <t>Amara Jacobs</t>
  </si>
  <si>
    <t>Brewers Fayre</t>
  </si>
  <si>
    <t>Heall Conville</t>
  </si>
  <si>
    <t>Breyers</t>
  </si>
  <si>
    <t>Jake Dawdry</t>
  </si>
  <si>
    <t>Brim coffee</t>
  </si>
  <si>
    <t>Maribelle Bisson</t>
  </si>
  <si>
    <t>Brooke Bond</t>
  </si>
  <si>
    <t>Calypso Connold</t>
  </si>
  <si>
    <t>Bubble Up</t>
  </si>
  <si>
    <t>Tanitansy Fancett</t>
  </si>
  <si>
    <t>Budweiser</t>
  </si>
  <si>
    <t>Allyce Giacobazzi</t>
  </si>
  <si>
    <t>Burger Chef</t>
  </si>
  <si>
    <t>Filberte Morant</t>
  </si>
  <si>
    <t>Burger King</t>
  </si>
  <si>
    <t>Sergei Glidden</t>
  </si>
  <si>
    <t>Burger Rings</t>
  </si>
  <si>
    <t>Chelsy Clacey</t>
  </si>
  <si>
    <t>Bushells</t>
  </si>
  <si>
    <t>Romy Sandever</t>
  </si>
  <si>
    <t>Butterfinger</t>
  </si>
  <si>
    <t>Rorie Rice</t>
  </si>
  <si>
    <t>Cadbury Creme Egg</t>
  </si>
  <si>
    <t>Karel Gullen</t>
  </si>
  <si>
    <t>Cadbury Dairy Milk</t>
  </si>
  <si>
    <t>Marcela Bostock</t>
  </si>
  <si>
    <t>Cadbury Roses</t>
  </si>
  <si>
    <t>Agretha Brunning</t>
  </si>
  <si>
    <t>1   35653904</t>
  </si>
  <si>
    <t>Camp Coffee</t>
  </si>
  <si>
    <t>Gun Heathorn</t>
  </si>
  <si>
    <t>A&amp;W Root Beer</t>
  </si>
  <si>
    <t>Laraine Petre</t>
  </si>
  <si>
    <t>Amstel Brewery</t>
  </si>
  <si>
    <t>Penelope Wenman</t>
  </si>
  <si>
    <t>20  8610720</t>
  </si>
  <si>
    <t>Cafe Britt</t>
  </si>
  <si>
    <t>Willdon Pirozzi</t>
  </si>
  <si>
    <t>Cailler</t>
  </si>
  <si>
    <t>Paddie Mallebone</t>
  </si>
  <si>
    <t>Absolut Vodka</t>
  </si>
  <si>
    <t>Scottie Chestney</t>
  </si>
  <si>
    <t>Candwich</t>
  </si>
  <si>
    <t>Temple Banasevich</t>
  </si>
  <si>
    <t>Carabao</t>
  </si>
  <si>
    <t>Nathaniel Coolahan</t>
  </si>
  <si>
    <t>Caribou Coffee</t>
  </si>
  <si>
    <t>Sarajane Price</t>
  </si>
  <si>
    <t>COMPANY NAME</t>
  </si>
  <si>
    <t>FOUNDERNAME</t>
  </si>
  <si>
    <t>FIRST NAME</t>
  </si>
  <si>
    <t>LAST NAME</t>
  </si>
  <si>
    <t>NET AMOUNT</t>
  </si>
  <si>
    <t>VAT</t>
  </si>
  <si>
    <t>GROSS SALES VALUE</t>
  </si>
  <si>
    <t>DISCOUNT</t>
  </si>
  <si>
    <t>NET SALES VALUE</t>
  </si>
  <si>
    <t>REVENUE SHARE</t>
  </si>
  <si>
    <t>3Musketeers</t>
  </si>
  <si>
    <t>AmericanIndian</t>
  </si>
  <si>
    <t>GrantleyOret</t>
  </si>
  <si>
    <t>Grantley</t>
  </si>
  <si>
    <t>Oret</t>
  </si>
  <si>
    <t>5(gum)</t>
  </si>
  <si>
    <t>ElmoreWorner</t>
  </si>
  <si>
    <t>Elmore</t>
  </si>
  <si>
    <t>Worner</t>
  </si>
  <si>
    <t>NA</t>
  </si>
  <si>
    <t>AfricanAmerican</t>
  </si>
  <si>
    <t>KarinaSlocum</t>
  </si>
  <si>
    <t>Karina</t>
  </si>
  <si>
    <t>Slocum</t>
  </si>
  <si>
    <t>AlidaLongley</t>
  </si>
  <si>
    <t>Alida</t>
  </si>
  <si>
    <t>Longley</t>
  </si>
  <si>
    <t>BartholemySchutter</t>
  </si>
  <si>
    <t>Bartholemy</t>
  </si>
  <si>
    <t>Schutter</t>
  </si>
  <si>
    <t>CanadianClub</t>
  </si>
  <si>
    <t>GamalielMcroberts</t>
  </si>
  <si>
    <t>Gamaliel</t>
  </si>
  <si>
    <t>Mcroberts</t>
  </si>
  <si>
    <t>CanadianMist</t>
  </si>
  <si>
    <t>DemetreChaulk</t>
  </si>
  <si>
    <t>Demetre</t>
  </si>
  <si>
    <t>Chaulk</t>
  </si>
  <si>
    <t>CaptainMorgan</t>
  </si>
  <si>
    <t>CarlenBruhnke</t>
  </si>
  <si>
    <t>Carlen</t>
  </si>
  <si>
    <t>Bruhnke</t>
  </si>
  <si>
    <t>CanyonCreekFoodCompany</t>
  </si>
  <si>
    <t>GabieOlivier</t>
  </si>
  <si>
    <t>Gabie</t>
  </si>
  <si>
    <t>Olivier</t>
  </si>
  <si>
    <t>5-hourEnergy</t>
  </si>
  <si>
    <t>DudBrain</t>
  </si>
  <si>
    <t>Dud</t>
  </si>
  <si>
    <t>Brain</t>
  </si>
  <si>
    <t>7Up</t>
  </si>
  <si>
    <t>AguieConford</t>
  </si>
  <si>
    <t>Aguie</t>
  </si>
  <si>
    <t>Conford</t>
  </si>
  <si>
    <t>ATwosomePlace</t>
  </si>
  <si>
    <t>KaterinaRosborough</t>
  </si>
  <si>
    <t>Katerina</t>
  </si>
  <si>
    <t>Rosborough</t>
  </si>
  <si>
    <t>ChristophorusBoseley</t>
  </si>
  <si>
    <t>Christophorus</t>
  </si>
  <si>
    <t>Boseley</t>
  </si>
  <si>
    <t>CampaCola</t>
  </si>
  <si>
    <t>DarioRenshall</t>
  </si>
  <si>
    <t>Dario</t>
  </si>
  <si>
    <t>Renshall</t>
  </si>
  <si>
    <t>ElmoMcnee</t>
  </si>
  <si>
    <t>Elmo</t>
  </si>
  <si>
    <t>Mcnee</t>
  </si>
  <si>
    <t>Aero(chocolate)</t>
  </si>
  <si>
    <t>ArleyneFroome</t>
  </si>
  <si>
    <t>Arleyne</t>
  </si>
  <si>
    <t>Froome</t>
  </si>
  <si>
    <t>AfterEight</t>
  </si>
  <si>
    <t>ToddCashen</t>
  </si>
  <si>
    <t>Todd</t>
  </si>
  <si>
    <t>Cashen</t>
  </si>
  <si>
    <t>AlphaBits</t>
  </si>
  <si>
    <t>RegenNafzger</t>
  </si>
  <si>
    <t>Regen</t>
  </si>
  <si>
    <t>Nafzger</t>
  </si>
  <si>
    <t>A.1.Sauce</t>
  </si>
  <si>
    <t>GarethMaccook</t>
  </si>
  <si>
    <t>Gareth</t>
  </si>
  <si>
    <t>Maccook</t>
  </si>
  <si>
    <t>Apollinaris(water)</t>
  </si>
  <si>
    <t>RudolfReichardt</t>
  </si>
  <si>
    <t>Rudolf</t>
  </si>
  <si>
    <t>Reichardt</t>
  </si>
  <si>
    <t>AppleJacks</t>
  </si>
  <si>
    <t>TobiahFruchon</t>
  </si>
  <si>
    <t>Tobiah</t>
  </si>
  <si>
    <t>Fruchon</t>
  </si>
  <si>
    <t>FayMonnelly</t>
  </si>
  <si>
    <t>Fay</t>
  </si>
  <si>
    <t>Monnelly</t>
  </si>
  <si>
    <t>AppletonJamaicaRum</t>
  </si>
  <si>
    <t>LolaBurrells</t>
  </si>
  <si>
    <t>Lola</t>
  </si>
  <si>
    <t>Burrells</t>
  </si>
  <si>
    <t>AppyFizz</t>
  </si>
  <si>
    <t>HamelEdgeler</t>
  </si>
  <si>
    <t>Hamel</t>
  </si>
  <si>
    <t>Edgeler</t>
  </si>
  <si>
    <t>AquaPura</t>
  </si>
  <si>
    <t>ShalneBerntssen</t>
  </si>
  <si>
    <t>Shalne</t>
  </si>
  <si>
    <t>Berntssen</t>
  </si>
  <si>
    <t>NefenRussan</t>
  </si>
  <si>
    <t>Nefen</t>
  </si>
  <si>
    <t>Russan</t>
  </si>
  <si>
    <t>ArborMist</t>
  </si>
  <si>
    <t>WoodieHayhow</t>
  </si>
  <si>
    <t>Woodie</t>
  </si>
  <si>
    <t>Hayhow</t>
  </si>
  <si>
    <t>ClaudeAles0</t>
  </si>
  <si>
    <t>Claude</t>
  </si>
  <si>
    <t>Ales0</t>
  </si>
  <si>
    <t>VirginiaTeligin</t>
  </si>
  <si>
    <t>Virginia</t>
  </si>
  <si>
    <t>Teligin</t>
  </si>
  <si>
    <t>AuntieAnneÃ¢Â€Â™s</t>
  </si>
  <si>
    <t>StarrYitzhok</t>
  </si>
  <si>
    <t>Starr</t>
  </si>
  <si>
    <t>Yitzhok</t>
  </si>
  <si>
    <t>Aurelio'sPizza</t>
  </si>
  <si>
    <t>PerlaDurrand</t>
  </si>
  <si>
    <t>Perla</t>
  </si>
  <si>
    <t>Durrand</t>
  </si>
  <si>
    <t>MahalaMctrustie</t>
  </si>
  <si>
    <t>Mahala</t>
  </si>
  <si>
    <t>Mctrustie</t>
  </si>
  <si>
    <t>HobartBertrand</t>
  </si>
  <si>
    <t>Hobart</t>
  </si>
  <si>
    <t>Bertrand</t>
  </si>
  <si>
    <t>BadFrog</t>
  </si>
  <si>
    <t>NobeLeathe</t>
  </si>
  <si>
    <t>Nobe</t>
  </si>
  <si>
    <t>Leathe</t>
  </si>
  <si>
    <t>PetaGosson</t>
  </si>
  <si>
    <t>Peta</t>
  </si>
  <si>
    <t>Gosson</t>
  </si>
  <si>
    <t>BagelBites</t>
  </si>
  <si>
    <t>NinnetteBatter</t>
  </si>
  <si>
    <t>Ninnette</t>
  </si>
  <si>
    <t>Batter</t>
  </si>
  <si>
    <t>BaileysIrishCream</t>
  </si>
  <si>
    <t>BibbieMatteoli</t>
  </si>
  <si>
    <t>Bibbie</t>
  </si>
  <si>
    <t>Matteoli</t>
  </si>
  <si>
    <t>Baker'sDozenDonuts</t>
  </si>
  <si>
    <t>AverellPaintain</t>
  </si>
  <si>
    <t>Averell</t>
  </si>
  <si>
    <t>Paintain</t>
  </si>
  <si>
    <t>MarcelFowkes</t>
  </si>
  <si>
    <t>Marcel</t>
  </si>
  <si>
    <t>Fowkes</t>
  </si>
  <si>
    <t>ArtusCawcutt</t>
  </si>
  <si>
    <t>Artus</t>
  </si>
  <si>
    <t>Cawcutt</t>
  </si>
  <si>
    <t>EmiliCowl</t>
  </si>
  <si>
    <t>Emili</t>
  </si>
  <si>
    <t>Cowl</t>
  </si>
  <si>
    <t>Barry'sTea</t>
  </si>
  <si>
    <t>EdelinePainten</t>
  </si>
  <si>
    <t>Edeline</t>
  </si>
  <si>
    <t>Painten</t>
  </si>
  <si>
    <t>MeggiMcilory</t>
  </si>
  <si>
    <t>Meggi</t>
  </si>
  <si>
    <t>Mcilory</t>
  </si>
  <si>
    <t>BassBrewery</t>
  </si>
  <si>
    <t>GiordanoMuckian</t>
  </si>
  <si>
    <t>Giordano</t>
  </si>
  <si>
    <t>Muckian</t>
  </si>
  <si>
    <t>BatemansBrewery</t>
  </si>
  <si>
    <t>NickolasCoopey</t>
  </si>
  <si>
    <t>Nickolas</t>
  </si>
  <si>
    <t>Coopey</t>
  </si>
  <si>
    <t>BeaconDriveIn</t>
  </si>
  <si>
    <t>CorrinaBlooman</t>
  </si>
  <si>
    <t>Corrina</t>
  </si>
  <si>
    <t>Blooman</t>
  </si>
  <si>
    <t>BeamSuntory</t>
  </si>
  <si>
    <t>OdeyBrough</t>
  </si>
  <si>
    <t>Odey</t>
  </si>
  <si>
    <t>Brough</t>
  </si>
  <si>
    <t>LenkaAstridge</t>
  </si>
  <si>
    <t>Lenka</t>
  </si>
  <si>
    <t>Astridge</t>
  </si>
  <si>
    <t>GunarDinkin</t>
  </si>
  <si>
    <t>Gunar</t>
  </si>
  <si>
    <t>Dinkin</t>
  </si>
  <si>
    <t>GaleDreossi</t>
  </si>
  <si>
    <t>Gale</t>
  </si>
  <si>
    <t>Dreossi</t>
  </si>
  <si>
    <t>BeefeaterGin</t>
  </si>
  <si>
    <t>ChrysaBrownell</t>
  </si>
  <si>
    <t>Chrysa</t>
  </si>
  <si>
    <t>Brownell</t>
  </si>
  <si>
    <t>BegaCheese</t>
  </si>
  <si>
    <t>BritteRoyds</t>
  </si>
  <si>
    <t>Britte</t>
  </si>
  <si>
    <t>Royds</t>
  </si>
  <si>
    <t>BelGioiosoCheese</t>
  </si>
  <si>
    <t>BilWanden</t>
  </si>
  <si>
    <t>Bil</t>
  </si>
  <si>
    <t>Wanden</t>
  </si>
  <si>
    <t>Bell'swhisky</t>
  </si>
  <si>
    <t>RondaDictus</t>
  </si>
  <si>
    <t>Ronda</t>
  </si>
  <si>
    <t>Dictus</t>
  </si>
  <si>
    <t>BelvedereVodka</t>
  </si>
  <si>
    <t>LoreeNeno</t>
  </si>
  <si>
    <t>Loree</t>
  </si>
  <si>
    <t>Neno</t>
  </si>
  <si>
    <t>TeenaTolan</t>
  </si>
  <si>
    <t>Teena</t>
  </si>
  <si>
    <t>Tolan</t>
  </si>
  <si>
    <t>Ben&amp;Jerry's</t>
  </si>
  <si>
    <t>KarineSeage</t>
  </si>
  <si>
    <t>Karine</t>
  </si>
  <si>
    <t>Seage</t>
  </si>
  <si>
    <t>DiandraBourget</t>
  </si>
  <si>
    <t>Diandra</t>
  </si>
  <si>
    <t>Bourget</t>
  </si>
  <si>
    <t>BigBoyRestaurants</t>
  </si>
  <si>
    <t>DodiCaves</t>
  </si>
  <si>
    <t>Dodi</t>
  </si>
  <si>
    <t>Caves</t>
  </si>
  <si>
    <t>HymanDancey</t>
  </si>
  <si>
    <t>Hyman</t>
  </si>
  <si>
    <t>Dancey</t>
  </si>
  <si>
    <t>BirdsEye</t>
  </si>
  <si>
    <t>RourkeDawkins</t>
  </si>
  <si>
    <t>Rourke</t>
  </si>
  <si>
    <t>Dawkins</t>
  </si>
  <si>
    <t>NorthrupArendt</t>
  </si>
  <si>
    <t>Northrup</t>
  </si>
  <si>
    <t>Arendt</t>
  </si>
  <si>
    <t>GuntarArro</t>
  </si>
  <si>
    <t>Guntar</t>
  </si>
  <si>
    <t>Arro</t>
  </si>
  <si>
    <t>BitburgerBrewery</t>
  </si>
  <si>
    <t>MidgeOrpyne</t>
  </si>
  <si>
    <t>Midge</t>
  </si>
  <si>
    <t>Orpyne</t>
  </si>
  <si>
    <t>BlackVelvet(whisky)</t>
  </si>
  <si>
    <t>IsadorCrady</t>
  </si>
  <si>
    <t>Isador</t>
  </si>
  <si>
    <t>Crady</t>
  </si>
  <si>
    <t>NicholDionisii</t>
  </si>
  <si>
    <t>Nichol</t>
  </si>
  <si>
    <t>Dionisii</t>
  </si>
  <si>
    <t>BlueBand</t>
  </si>
  <si>
    <t>DoreyDiperaus</t>
  </si>
  <si>
    <t>Dorey</t>
  </si>
  <si>
    <t>Diperaus</t>
  </si>
  <si>
    <t>BlueBellCreameries</t>
  </si>
  <si>
    <t>LaniePlewes</t>
  </si>
  <si>
    <t>Lanie</t>
  </si>
  <si>
    <t>Plewes</t>
  </si>
  <si>
    <t>BlueBonnet</t>
  </si>
  <si>
    <t>MahmoudDel'Isle</t>
  </si>
  <si>
    <t>Mahmoud</t>
  </si>
  <si>
    <t>Del'Isle</t>
  </si>
  <si>
    <t>CarlynneGouldthorpe</t>
  </si>
  <si>
    <t>Carlynne</t>
  </si>
  <si>
    <t>Gouldthorpe</t>
  </si>
  <si>
    <t>ModestaLanktree</t>
  </si>
  <si>
    <t>Modesta</t>
  </si>
  <si>
    <t>Lanktree</t>
  </si>
  <si>
    <t>BOHtea</t>
  </si>
  <si>
    <t>TildieRanvoise</t>
  </si>
  <si>
    <t>Tildie</t>
  </si>
  <si>
    <t>Ranvoise</t>
  </si>
  <si>
    <t>BombaySapphire</t>
  </si>
  <si>
    <t>TallulahDowty</t>
  </si>
  <si>
    <t>Tallulah</t>
  </si>
  <si>
    <t>Dowty</t>
  </si>
  <si>
    <t>Boost(chocolatebar)</t>
  </si>
  <si>
    <t>AddieColdman</t>
  </si>
  <si>
    <t>Addie</t>
  </si>
  <si>
    <t>Coldman</t>
  </si>
  <si>
    <t>Boost(drink)</t>
  </si>
  <si>
    <t>EleanorePudner</t>
  </si>
  <si>
    <t>Eleanore</t>
  </si>
  <si>
    <t>Pudner</t>
  </si>
  <si>
    <t>Boursincheese</t>
  </si>
  <si>
    <t>CarleneGoldwater</t>
  </si>
  <si>
    <t>Carlene</t>
  </si>
  <si>
    <t>Goldwater</t>
  </si>
  <si>
    <t>AmaraJacobs</t>
  </si>
  <si>
    <t>Amara</t>
  </si>
  <si>
    <t>Jacobs</t>
  </si>
  <si>
    <t>BrewersFayre</t>
  </si>
  <si>
    <t>HeallConville</t>
  </si>
  <si>
    <t>Heall</t>
  </si>
  <si>
    <t>Conville</t>
  </si>
  <si>
    <t>JakeDawdry</t>
  </si>
  <si>
    <t>Jake</t>
  </si>
  <si>
    <t>Dawdry</t>
  </si>
  <si>
    <t>Brimcoffee</t>
  </si>
  <si>
    <t>MaribelleBisson</t>
  </si>
  <si>
    <t>Maribelle</t>
  </si>
  <si>
    <t>Bisson</t>
  </si>
  <si>
    <t>BrookeBond</t>
  </si>
  <si>
    <t>CalypsoConnold</t>
  </si>
  <si>
    <t>Calypso</t>
  </si>
  <si>
    <t>Connold</t>
  </si>
  <si>
    <t>BubbleUp</t>
  </si>
  <si>
    <t>TanitansyFancett</t>
  </si>
  <si>
    <t>Tanitansy</t>
  </si>
  <si>
    <t>Fancett</t>
  </si>
  <si>
    <t>AllyceGiacobazzi</t>
  </si>
  <si>
    <t>Allyce</t>
  </si>
  <si>
    <t>Giacobazzi</t>
  </si>
  <si>
    <t>BurgerChef</t>
  </si>
  <si>
    <t>FilberteMorant</t>
  </si>
  <si>
    <t>Filberte</t>
  </si>
  <si>
    <t>Morant</t>
  </si>
  <si>
    <t>BurgerKing</t>
  </si>
  <si>
    <t>SergeiGlidden</t>
  </si>
  <si>
    <t>Sergei</t>
  </si>
  <si>
    <t>Glidden</t>
  </si>
  <si>
    <t>BurgerRings</t>
  </si>
  <si>
    <t>ChelsyClacey</t>
  </si>
  <si>
    <t>Chelsy</t>
  </si>
  <si>
    <t>Clacey</t>
  </si>
  <si>
    <t>RomySandever</t>
  </si>
  <si>
    <t>Romy</t>
  </si>
  <si>
    <t>Sandever</t>
  </si>
  <si>
    <t>RorieRice</t>
  </si>
  <si>
    <t>Rorie</t>
  </si>
  <si>
    <t>Rice</t>
  </si>
  <si>
    <t>CadburyCremeEgg</t>
  </si>
  <si>
    <t>KarelGullen</t>
  </si>
  <si>
    <t>Karel</t>
  </si>
  <si>
    <t>Gullen</t>
  </si>
  <si>
    <t>CadburyDairyMilk</t>
  </si>
  <si>
    <t>MarcelaBostock</t>
  </si>
  <si>
    <t>Marcela</t>
  </si>
  <si>
    <t>Bostock</t>
  </si>
  <si>
    <t>CadburyRoses</t>
  </si>
  <si>
    <t>AgrethaBrunning</t>
  </si>
  <si>
    <t>Agretha</t>
  </si>
  <si>
    <t>Brunning</t>
  </si>
  <si>
    <t>CampCoffee</t>
  </si>
  <si>
    <t>GunHeathorn</t>
  </si>
  <si>
    <t>Gun</t>
  </si>
  <si>
    <t>Heathorn</t>
  </si>
  <si>
    <t>A&amp;WRootBeer</t>
  </si>
  <si>
    <t>LarainePetre</t>
  </si>
  <si>
    <t>Laraine</t>
  </si>
  <si>
    <t>Petre</t>
  </si>
  <si>
    <t>AmstelBrewery</t>
  </si>
  <si>
    <t>PenelopeWenman</t>
  </si>
  <si>
    <t>Penelope</t>
  </si>
  <si>
    <t>Wenman</t>
  </si>
  <si>
    <t>CafeBritt</t>
  </si>
  <si>
    <t>WilldonPirozzi</t>
  </si>
  <si>
    <t>Willdon</t>
  </si>
  <si>
    <t>Pirozzi</t>
  </si>
  <si>
    <t>PaddieMallebone</t>
  </si>
  <si>
    <t>Paddie</t>
  </si>
  <si>
    <t>Mallebone</t>
  </si>
  <si>
    <t>AbsolutVodka</t>
  </si>
  <si>
    <t>ScottieChestney</t>
  </si>
  <si>
    <t>Scottie</t>
  </si>
  <si>
    <t>Chestney</t>
  </si>
  <si>
    <t>TempleBanasevich</t>
  </si>
  <si>
    <t>Temple</t>
  </si>
  <si>
    <t>Banasevich</t>
  </si>
  <si>
    <t>NathanielCoolahan</t>
  </si>
  <si>
    <t>Nathaniel</t>
  </si>
  <si>
    <t>Coolahan</t>
  </si>
  <si>
    <t>CaribouCoffee</t>
  </si>
  <si>
    <t>SarajanePrice</t>
  </si>
  <si>
    <t>Sarajane</t>
  </si>
  <si>
    <t>Price</t>
  </si>
  <si>
    <t>SUMMARY</t>
  </si>
  <si>
    <t>Total No Of Companies</t>
  </si>
  <si>
    <t>Average age of founders in the data set</t>
  </si>
  <si>
    <t>Discount</t>
  </si>
  <si>
    <t>Total Gross Value</t>
  </si>
  <si>
    <t>Total Net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</si>
</sst>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</font>
    <font>
      <b/>
      <sz val="14"/>
      <color theme="1" tint="4.9989318521683403E-2"/>
      <name val="Calibri Light"/>
      <family val="2"/>
    </font>
    <font>
      <sz val="11"/>
      <color theme="1" tint="4.9989318521683403E-2"/>
      <name val="Calibri Light"/>
      <family val="2"/>
    </font>
    <font>
      <b/>
      <sz val="16"/>
      <color theme="1"/>
      <name val="Calibri"/>
      <family val="2"/>
      <scheme val="minor"/>
    </font>
    <font>
      <b/>
      <sz val="16"/>
      <color theme="1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3"/>
    <xf numFmtId="49" fontId="3" fillId="0" borderId="0" xfId="3" applyNumberFormat="1"/>
    <xf numFmtId="0" fontId="3" fillId="0" borderId="0" xfId="3" quotePrefix="1"/>
    <xf numFmtId="0" fontId="0" fillId="0" borderId="0" xfId="4" applyNumberFormat="1" applyFont="1"/>
    <xf numFmtId="0" fontId="0" fillId="0" borderId="0" xfId="4" applyNumberFormat="1" applyFont="1" applyAlignment="1"/>
    <xf numFmtId="0" fontId="4" fillId="2" borderId="0" xfId="3" applyFont="1" applyFill="1"/>
    <xf numFmtId="0" fontId="5" fillId="2" borderId="0" xfId="3" applyFont="1" applyFill="1"/>
    <xf numFmtId="165" fontId="0" fillId="0" borderId="0" xfId="1" applyNumberFormat="1" applyFont="1"/>
    <xf numFmtId="165" fontId="3" fillId="0" borderId="0" xfId="3" applyNumberFormat="1"/>
    <xf numFmtId="43" fontId="3" fillId="0" borderId="0" xfId="3" applyNumberFormat="1"/>
    <xf numFmtId="9" fontId="3" fillId="0" borderId="0" xfId="2" applyFont="1"/>
    <xf numFmtId="165" fontId="0" fillId="0" borderId="0" xfId="1" applyNumberFormat="1" applyFont="1" applyAlignment="1"/>
    <xf numFmtId="165" fontId="3" fillId="0" borderId="0" xfId="1" applyNumberFormat="1" applyFont="1"/>
    <xf numFmtId="165" fontId="2" fillId="0" borderId="0" xfId="1" applyNumberFormat="1" applyFont="1"/>
    <xf numFmtId="0" fontId="2" fillId="0" borderId="0" xfId="0" applyFont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1" fontId="6" fillId="0" borderId="4" xfId="0" applyNumberFormat="1" applyFont="1" applyBorder="1"/>
    <xf numFmtId="166" fontId="6" fillId="0" borderId="4" xfId="0" applyNumberFormat="1" applyFont="1" applyBorder="1"/>
    <xf numFmtId="9" fontId="6" fillId="0" borderId="4" xfId="0" applyNumberFormat="1" applyFont="1" applyBorder="1"/>
    <xf numFmtId="165" fontId="6" fillId="0" borderId="4" xfId="0" applyNumberFormat="1" applyFont="1" applyBorder="1"/>
    <xf numFmtId="0" fontId="7" fillId="0" borderId="5" xfId="3" applyFont="1" applyBorder="1"/>
    <xf numFmtId="165" fontId="7" fillId="0" borderId="6" xfId="3" applyNumberFormat="1" applyFont="1" applyBorder="1"/>
  </cellXfs>
  <cellStyles count="5">
    <cellStyle name="Comma" xfId="1" builtinId="3"/>
    <cellStyle name="Comma 2" xfId="4" xr:uid="{EA81B052-F3E6-455F-94AB-9C5B109683E2}"/>
    <cellStyle name="Normal" xfId="0" builtinId="0"/>
    <cellStyle name="Normal 4" xfId="3" xr:uid="{F911D349-1B29-4016-9F05-D3466C9E9C18}"/>
    <cellStyle name="Percent" xfId="2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none"/>
      </font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4.9989318521683403E-2"/>
        <name val="Calibri Light"/>
        <family val="2"/>
        <scheme val="none"/>
      </font>
      <fill>
        <patternFill patternType="solid">
          <fgColor indexed="64"/>
          <bgColor theme="5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9AAD08-D97F-41AD-8DCB-E10562FC0EAA}" name="Table2" displayName="Table2" ref="B2:M110" totalsRowShown="0" headerRowDxfId="6" headerRowCellStyle="Normal 4" dataCellStyle="Normal 4">
  <autoFilter ref="B2:M110" xr:uid="{4F9AAD08-D97F-41AD-8DCB-E10562FC0EAA}"/>
  <tableColumns count="12">
    <tableColumn id="1" xr3:uid="{2200D656-9F5A-4EFA-8DAA-35026CF1C49D}" name="COMPANY NAME" dataCellStyle="Normal 4"/>
    <tableColumn id="2" xr3:uid="{E7F3D0C1-FFDC-4FD5-A026-7756A4F242B5}" name="RACE" dataCellStyle="Normal 4"/>
    <tableColumn id="3" xr3:uid="{8EECBF06-3606-49C2-BF96-E421DD5731E9}" name="FOUNDERNAME" dataCellStyle="Normal 4"/>
    <tableColumn id="4" xr3:uid="{89BF6E73-0A82-412A-A6B8-F4F2B1554E5C}" name="FIRST NAME" dataCellStyle="Normal 4"/>
    <tableColumn id="5" xr3:uid="{D30FAE91-EDE7-4ED8-9ADB-037B22DEC41D}" name="LAST NAME" dataCellStyle="Normal 4"/>
    <tableColumn id="6" xr3:uid="{264E7EDF-A731-49DB-AE79-4827E0B31491}" name="AGE" dataCellStyle="Normal 4"/>
    <tableColumn id="7" xr3:uid="{757DF1B6-5369-4BEC-8230-08CFC6CA25BE}" name="NET AMOUNT" dataDxfId="5" dataCellStyle="Comma"/>
    <tableColumn id="8" xr3:uid="{93155210-F351-49F8-8403-9C24EDD0FFED}" name="VAT" dataDxfId="4" dataCellStyle="Comma"/>
    <tableColumn id="9" xr3:uid="{A3DE72CE-E244-4D40-B8E3-00043C8B40C3}" name="GROSS SALES VALUE" dataDxfId="3" dataCellStyle="Normal 4"/>
    <tableColumn id="10" xr3:uid="{CF76F6CC-106B-4F27-943B-9EC29EDE360D}" name="DISCOUNT" dataDxfId="2" dataCellStyle="Normal 4"/>
    <tableColumn id="11" xr3:uid="{2956BFFE-0D73-4C34-B304-B637712E3F57}" name="NET SALES VALUE" dataDxfId="1" dataCellStyle="Normal 4"/>
    <tableColumn id="12" xr3:uid="{0C6C6FB3-35E6-42B6-97EC-A56DBDC464A2}" name="REVENUE SHARE" dataDxfId="0" dataCellStyle="Percent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8A0FB-B267-4000-AAC0-5BC8C05B7520}">
  <dimension ref="B2:H118"/>
  <sheetViews>
    <sheetView topLeftCell="A37" workbookViewId="0">
      <selection sqref="A1:XFD1048576"/>
    </sheetView>
  </sheetViews>
  <sheetFormatPr defaultColWidth="8.85546875" defaultRowHeight="15" x14ac:dyDescent="0.25"/>
  <cols>
    <col min="1" max="1" width="8.85546875" style="1"/>
    <col min="2" max="2" width="27" style="1" bestFit="1" customWidth="1"/>
    <col min="3" max="3" width="19.42578125" style="1" bestFit="1" customWidth="1"/>
    <col min="4" max="4" width="20.5703125" style="1" bestFit="1" customWidth="1"/>
    <col min="5" max="5" width="9" style="1" customWidth="1"/>
    <col min="6" max="6" width="20.5703125" style="1" bestFit="1" customWidth="1"/>
    <col min="7" max="7" width="11.28515625" style="1" bestFit="1" customWidth="1"/>
    <col min="8" max="8" width="11.5703125" style="1" bestFit="1" customWidth="1"/>
    <col min="9" max="10" width="8.85546875" style="1"/>
    <col min="11" max="11" width="15" style="1" bestFit="1" customWidth="1"/>
    <col min="12" max="16384" width="8.85546875" style="1"/>
  </cols>
  <sheetData>
    <row r="2" spans="2:8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25">
      <c r="B3" s="1" t="s">
        <v>7</v>
      </c>
      <c r="C3" s="2" t="s">
        <v>8</v>
      </c>
      <c r="D3" s="1" t="s">
        <v>9</v>
      </c>
      <c r="E3" s="3" t="s">
        <v>10</v>
      </c>
      <c r="F3" s="3" t="str">
        <f>PROPER(D3)</f>
        <v>Grantley Oret</v>
      </c>
      <c r="G3" s="3"/>
      <c r="H3" s="4" t="s">
        <v>11</v>
      </c>
    </row>
    <row r="4" spans="2:8" x14ac:dyDescent="0.25">
      <c r="B4" s="1" t="s">
        <v>12</v>
      </c>
      <c r="C4" s="1" t="s">
        <v>13</v>
      </c>
      <c r="D4" s="1" t="s">
        <v>14</v>
      </c>
      <c r="E4" s="1">
        <v>55</v>
      </c>
      <c r="F4" s="3" t="str">
        <f t="shared" ref="F4:F67" si="0">PROPER(D4)</f>
        <v>Elmore Worner</v>
      </c>
      <c r="H4" s="4"/>
    </row>
    <row r="5" spans="2:8" x14ac:dyDescent="0.25">
      <c r="B5" s="1" t="s">
        <v>15</v>
      </c>
      <c r="C5" s="1" t="s">
        <v>16</v>
      </c>
      <c r="D5" s="1" t="s">
        <v>17</v>
      </c>
      <c r="E5" s="3" t="s">
        <v>18</v>
      </c>
      <c r="F5" s="3" t="str">
        <f t="shared" si="0"/>
        <v>Karina Slocum</v>
      </c>
      <c r="G5" s="3"/>
      <c r="H5" s="4">
        <v>158405173</v>
      </c>
    </row>
    <row r="6" spans="2:8" x14ac:dyDescent="0.25">
      <c r="B6" s="1" t="s">
        <v>19</v>
      </c>
      <c r="C6" s="1" t="s">
        <v>20</v>
      </c>
      <c r="D6" s="1" t="s">
        <v>21</v>
      </c>
      <c r="E6" s="1">
        <v>44</v>
      </c>
      <c r="F6" s="3" t="str">
        <f t="shared" si="0"/>
        <v>Alida Longley</v>
      </c>
      <c r="H6" s="4"/>
    </row>
    <row r="7" spans="2:8" x14ac:dyDescent="0.25">
      <c r="B7" s="1" t="s">
        <v>19</v>
      </c>
      <c r="C7" s="1" t="s">
        <v>22</v>
      </c>
      <c r="D7" s="1" t="s">
        <v>21</v>
      </c>
      <c r="E7" s="3" t="s">
        <v>23</v>
      </c>
      <c r="F7" s="3" t="str">
        <f t="shared" si="0"/>
        <v>Alida Longley</v>
      </c>
      <c r="G7" s="3"/>
      <c r="H7" s="4"/>
    </row>
    <row r="8" spans="2:8" ht="37.5" customHeight="1" x14ac:dyDescent="0.25">
      <c r="B8" s="1" t="s">
        <v>24</v>
      </c>
      <c r="C8" s="1" t="str">
        <f>TRIM(C13)</f>
        <v>African American</v>
      </c>
      <c r="D8" s="1" t="s">
        <v>25</v>
      </c>
      <c r="E8" s="1" t="s">
        <v>26</v>
      </c>
      <c r="F8" s="3" t="str">
        <f t="shared" si="0"/>
        <v>Bartholemy Schutter</v>
      </c>
      <c r="H8" s="4">
        <v>193319956</v>
      </c>
    </row>
    <row r="9" spans="2:8" x14ac:dyDescent="0.25">
      <c r="B9" s="1" t="s">
        <v>27</v>
      </c>
      <c r="C9" s="1" t="s">
        <v>28</v>
      </c>
      <c r="D9" s="1" t="s">
        <v>29</v>
      </c>
      <c r="E9" s="1">
        <v>55</v>
      </c>
      <c r="F9" s="3" t="str">
        <f t="shared" si="0"/>
        <v>Gamaliel Mcroberts</v>
      </c>
      <c r="H9" s="4" t="s">
        <v>30</v>
      </c>
    </row>
    <row r="10" spans="2:8" x14ac:dyDescent="0.25">
      <c r="B10" s="1" t="s">
        <v>31</v>
      </c>
      <c r="C10" s="1" t="s">
        <v>16</v>
      </c>
      <c r="D10" s="1" t="s">
        <v>32</v>
      </c>
      <c r="E10" s="1">
        <v>51</v>
      </c>
      <c r="F10" s="3" t="str">
        <f t="shared" si="0"/>
        <v>Demetre Chaulk</v>
      </c>
      <c r="H10" s="4" t="s">
        <v>33</v>
      </c>
    </row>
    <row r="11" spans="2:8" x14ac:dyDescent="0.25">
      <c r="B11" s="1" t="s">
        <v>34</v>
      </c>
      <c r="C11" s="1" t="s">
        <v>28</v>
      </c>
      <c r="D11" s="1" t="s">
        <v>35</v>
      </c>
      <c r="E11" s="1" t="s">
        <v>36</v>
      </c>
      <c r="F11" s="3" t="str">
        <f t="shared" si="0"/>
        <v>Carlen Bruhnke</v>
      </c>
      <c r="H11" s="4" t="s">
        <v>37</v>
      </c>
    </row>
    <row r="12" spans="2:8" ht="41.25" customHeight="1" x14ac:dyDescent="0.25">
      <c r="B12" s="1" t="s">
        <v>38</v>
      </c>
      <c r="C12" s="1" t="s">
        <v>16</v>
      </c>
      <c r="D12" s="1" t="s">
        <v>39</v>
      </c>
      <c r="E12" s="1">
        <v>55</v>
      </c>
      <c r="F12" s="3" t="str">
        <f t="shared" si="0"/>
        <v>Gabie Olivier</v>
      </c>
      <c r="H12" s="4">
        <v>162316306</v>
      </c>
    </row>
    <row r="13" spans="2:8" x14ac:dyDescent="0.25">
      <c r="B13" s="1" t="s">
        <v>34</v>
      </c>
      <c r="C13" s="1" t="s">
        <v>16</v>
      </c>
      <c r="D13" s="1" t="s">
        <v>35</v>
      </c>
      <c r="E13" s="1">
        <v>55</v>
      </c>
      <c r="F13" s="3" t="str">
        <f t="shared" si="0"/>
        <v>Carlen Bruhnke</v>
      </c>
      <c r="H13" s="4" t="s">
        <v>40</v>
      </c>
    </row>
    <row r="14" spans="2:8" x14ac:dyDescent="0.25">
      <c r="B14" s="1" t="s">
        <v>41</v>
      </c>
      <c r="C14" s="1" t="s">
        <v>13</v>
      </c>
      <c r="D14" s="1" t="s">
        <v>42</v>
      </c>
      <c r="E14" s="1">
        <v>44</v>
      </c>
      <c r="F14" s="3" t="str">
        <f t="shared" si="0"/>
        <v>Dud Brain</v>
      </c>
      <c r="H14" s="4">
        <v>230867743</v>
      </c>
    </row>
    <row r="15" spans="2:8" x14ac:dyDescent="0.25">
      <c r="B15" s="1" t="s">
        <v>43</v>
      </c>
      <c r="C15" s="1" t="s">
        <v>16</v>
      </c>
      <c r="D15" s="1" t="s">
        <v>44</v>
      </c>
      <c r="E15" s="3" t="s">
        <v>23</v>
      </c>
      <c r="F15" s="3" t="str">
        <f t="shared" si="0"/>
        <v>Aguie Conford</v>
      </c>
      <c r="G15" s="3"/>
      <c r="H15" s="4"/>
    </row>
    <row r="16" spans="2:8" x14ac:dyDescent="0.25">
      <c r="B16" s="1" t="s">
        <v>45</v>
      </c>
      <c r="C16" s="1" t="s">
        <v>46</v>
      </c>
      <c r="D16" s="1" t="s">
        <v>47</v>
      </c>
      <c r="E16" s="1">
        <v>46</v>
      </c>
      <c r="F16" s="3" t="str">
        <f t="shared" si="0"/>
        <v>Katerina Rosborough</v>
      </c>
      <c r="H16" s="4" t="s">
        <v>48</v>
      </c>
    </row>
    <row r="17" spans="2:8" x14ac:dyDescent="0.25">
      <c r="B17" s="1" t="s">
        <v>49</v>
      </c>
      <c r="C17" s="1" t="s">
        <v>16</v>
      </c>
      <c r="D17" s="1" t="s">
        <v>50</v>
      </c>
      <c r="E17" s="1" t="s">
        <v>51</v>
      </c>
      <c r="F17" s="3" t="str">
        <f t="shared" si="0"/>
        <v>Christophorus Boseley</v>
      </c>
      <c r="H17" s="4">
        <v>202875348</v>
      </c>
    </row>
    <row r="18" spans="2:8" x14ac:dyDescent="0.25">
      <c r="B18" s="1" t="s">
        <v>49</v>
      </c>
      <c r="C18" s="1" t="s">
        <v>28</v>
      </c>
      <c r="D18" s="1" t="s">
        <v>50</v>
      </c>
      <c r="E18" s="1">
        <v>48</v>
      </c>
      <c r="F18" s="3" t="str">
        <f t="shared" si="0"/>
        <v>Christophorus Boseley</v>
      </c>
      <c r="H18" s="4" t="s">
        <v>52</v>
      </c>
    </row>
    <row r="19" spans="2:8" x14ac:dyDescent="0.25">
      <c r="B19" s="1" t="s">
        <v>53</v>
      </c>
      <c r="C19" s="1" t="s">
        <v>16</v>
      </c>
      <c r="D19" s="1" t="s">
        <v>54</v>
      </c>
      <c r="E19" s="1">
        <v>43</v>
      </c>
      <c r="F19" s="3" t="str">
        <f t="shared" si="0"/>
        <v>Dario Renshall</v>
      </c>
      <c r="H19" s="4">
        <v>229221231</v>
      </c>
    </row>
    <row r="20" spans="2:8" x14ac:dyDescent="0.25">
      <c r="B20" s="1" t="s">
        <v>53</v>
      </c>
      <c r="C20" s="1" t="s">
        <v>16</v>
      </c>
      <c r="D20" s="1" t="s">
        <v>54</v>
      </c>
      <c r="E20" s="1" t="s">
        <v>55</v>
      </c>
      <c r="F20" s="3" t="str">
        <f t="shared" si="0"/>
        <v>Dario Renshall</v>
      </c>
      <c r="H20" s="4" t="s">
        <v>56</v>
      </c>
    </row>
    <row r="21" spans="2:8" ht="142.5" customHeight="1" x14ac:dyDescent="0.25">
      <c r="B21" s="1" t="s">
        <v>57</v>
      </c>
      <c r="C21" s="1" t="s">
        <v>13</v>
      </c>
      <c r="D21" s="1" t="s">
        <v>58</v>
      </c>
      <c r="E21" s="1">
        <v>45</v>
      </c>
      <c r="F21" s="3" t="str">
        <f t="shared" si="0"/>
        <v>Elmo Mcnee</v>
      </c>
      <c r="H21" s="4">
        <v>156092813</v>
      </c>
    </row>
    <row r="22" spans="2:8" x14ac:dyDescent="0.25">
      <c r="B22" s="1" t="s">
        <v>59</v>
      </c>
      <c r="C22" s="1" t="s">
        <v>16</v>
      </c>
      <c r="D22" s="1" t="s">
        <v>60</v>
      </c>
      <c r="E22" s="1">
        <v>55</v>
      </c>
      <c r="F22" s="3" t="str">
        <f t="shared" si="0"/>
        <v>Arleyne Froome</v>
      </c>
      <c r="H22" s="4">
        <v>79893461</v>
      </c>
    </row>
    <row r="23" spans="2:8" x14ac:dyDescent="0.25">
      <c r="B23" s="1" t="s">
        <v>61</v>
      </c>
      <c r="C23" s="1" t="s">
        <v>16</v>
      </c>
      <c r="D23" s="1" t="s">
        <v>62</v>
      </c>
      <c r="E23" s="1" t="s">
        <v>63</v>
      </c>
      <c r="F23" s="3" t="str">
        <f t="shared" si="0"/>
        <v>Todd Cashen</v>
      </c>
      <c r="H23" s="4"/>
    </row>
    <row r="24" spans="2:8" x14ac:dyDescent="0.25">
      <c r="B24" s="1" t="s">
        <v>57</v>
      </c>
      <c r="C24" s="1" t="s">
        <v>64</v>
      </c>
      <c r="D24" s="1" t="s">
        <v>58</v>
      </c>
      <c r="E24" s="1">
        <v>45</v>
      </c>
      <c r="F24" s="3" t="str">
        <f t="shared" si="0"/>
        <v>Elmo Mcnee</v>
      </c>
      <c r="H24" s="4">
        <v>156092813</v>
      </c>
    </row>
    <row r="25" spans="2:8" x14ac:dyDescent="0.25">
      <c r="B25" s="1" t="s">
        <v>65</v>
      </c>
      <c r="C25" s="1" t="s">
        <v>16</v>
      </c>
      <c r="D25" s="1" t="s">
        <v>66</v>
      </c>
      <c r="E25" s="1">
        <v>53</v>
      </c>
      <c r="F25" s="3" t="str">
        <f t="shared" si="0"/>
        <v>Regen Nafzger</v>
      </c>
      <c r="H25" s="4">
        <v>49627874</v>
      </c>
    </row>
    <row r="26" spans="2:8" x14ac:dyDescent="0.25">
      <c r="B26" s="1" t="s">
        <v>67</v>
      </c>
      <c r="C26" s="1" t="s">
        <v>13</v>
      </c>
      <c r="D26" s="1" t="s">
        <v>68</v>
      </c>
      <c r="E26" s="1">
        <v>47</v>
      </c>
      <c r="F26" s="3" t="str">
        <f t="shared" si="0"/>
        <v>Gareth Maccook</v>
      </c>
      <c r="H26" s="4">
        <v>46033809</v>
      </c>
    </row>
    <row r="27" spans="2:8" x14ac:dyDescent="0.25">
      <c r="B27" s="1" t="s">
        <v>69</v>
      </c>
      <c r="C27" s="1" t="s">
        <v>70</v>
      </c>
      <c r="D27" s="1" t="s">
        <v>71</v>
      </c>
      <c r="E27" s="3" t="s">
        <v>72</v>
      </c>
      <c r="F27" s="3" t="str">
        <f t="shared" si="0"/>
        <v>Rudolf Reichardt</v>
      </c>
      <c r="G27" s="3"/>
      <c r="H27" s="4">
        <v>81178289</v>
      </c>
    </row>
    <row r="28" spans="2:8" x14ac:dyDescent="0.25">
      <c r="B28" s="1" t="s">
        <v>73</v>
      </c>
      <c r="C28" s="1" t="s">
        <v>16</v>
      </c>
      <c r="D28" s="1" t="s">
        <v>74</v>
      </c>
      <c r="E28" s="1">
        <v>47</v>
      </c>
      <c r="F28" s="3" t="str">
        <f t="shared" si="0"/>
        <v>Tobiah Fruchon</v>
      </c>
      <c r="H28" s="5">
        <v>221112600</v>
      </c>
    </row>
    <row r="29" spans="2:8" x14ac:dyDescent="0.25">
      <c r="B29" s="1" t="s">
        <v>75</v>
      </c>
      <c r="C29" s="1" t="s">
        <v>76</v>
      </c>
      <c r="D29" s="1" t="s">
        <v>77</v>
      </c>
      <c r="E29" s="3" t="s">
        <v>23</v>
      </c>
      <c r="F29" s="3" t="str">
        <f t="shared" si="0"/>
        <v>Fay Monnelly</v>
      </c>
      <c r="G29" s="3"/>
      <c r="H29" s="4">
        <v>248275055</v>
      </c>
    </row>
    <row r="30" spans="2:8" x14ac:dyDescent="0.25">
      <c r="B30" s="1" t="s">
        <v>78</v>
      </c>
      <c r="C30" s="1" t="s">
        <v>20</v>
      </c>
      <c r="D30" s="1" t="s">
        <v>79</v>
      </c>
      <c r="E30" s="1">
        <v>52</v>
      </c>
      <c r="F30" s="3" t="str">
        <f t="shared" si="0"/>
        <v>Lola Burrells</v>
      </c>
      <c r="H30" s="4" t="s">
        <v>80</v>
      </c>
    </row>
    <row r="31" spans="2:8" x14ac:dyDescent="0.25">
      <c r="B31" s="1" t="s">
        <v>81</v>
      </c>
      <c r="C31" s="1" t="s">
        <v>16</v>
      </c>
      <c r="D31" s="1" t="s">
        <v>82</v>
      </c>
      <c r="E31" s="1" t="s">
        <v>83</v>
      </c>
      <c r="F31" s="3" t="str">
        <f t="shared" si="0"/>
        <v>Hamel Edgeler</v>
      </c>
      <c r="H31" s="4">
        <v>127703805.99999999</v>
      </c>
    </row>
    <row r="32" spans="2:8" x14ac:dyDescent="0.25">
      <c r="B32" s="1" t="s">
        <v>84</v>
      </c>
      <c r="C32" s="1" t="s">
        <v>85</v>
      </c>
      <c r="D32" s="1" t="s">
        <v>86</v>
      </c>
      <c r="E32" s="1">
        <v>52</v>
      </c>
      <c r="F32" s="3" t="str">
        <f t="shared" si="0"/>
        <v>Shalne Berntssen</v>
      </c>
      <c r="H32" s="4">
        <v>160439975</v>
      </c>
    </row>
    <row r="33" spans="2:8" x14ac:dyDescent="0.25">
      <c r="B33" s="1" t="s">
        <v>87</v>
      </c>
      <c r="C33" s="1" t="s">
        <v>20</v>
      </c>
      <c r="D33" s="1" t="s">
        <v>88</v>
      </c>
      <c r="E33" s="1">
        <v>45</v>
      </c>
      <c r="F33" s="3" t="str">
        <f t="shared" si="0"/>
        <v>Nefen Russan</v>
      </c>
      <c r="H33" s="4">
        <v>42389012</v>
      </c>
    </row>
    <row r="34" spans="2:8" x14ac:dyDescent="0.25">
      <c r="B34" s="1" t="s">
        <v>89</v>
      </c>
      <c r="C34" s="1" t="s">
        <v>16</v>
      </c>
      <c r="D34" s="1" t="s">
        <v>90</v>
      </c>
      <c r="E34" s="1">
        <v>43</v>
      </c>
      <c r="F34" s="3" t="str">
        <f t="shared" si="0"/>
        <v>Woodie Hayhow</v>
      </c>
      <c r="H34" s="4">
        <v>203211917</v>
      </c>
    </row>
    <row r="35" spans="2:8" x14ac:dyDescent="0.25">
      <c r="B35" s="1" t="s">
        <v>91</v>
      </c>
      <c r="C35" s="1" t="s">
        <v>13</v>
      </c>
      <c r="D35" s="1" t="s">
        <v>92</v>
      </c>
      <c r="E35" s="1">
        <v>58</v>
      </c>
      <c r="F35" s="3" t="str">
        <f t="shared" si="0"/>
        <v>Claude Ales0</v>
      </c>
      <c r="H35" s="4" t="s">
        <v>93</v>
      </c>
    </row>
    <row r="36" spans="2:8" x14ac:dyDescent="0.25">
      <c r="B36" s="1" t="s">
        <v>94</v>
      </c>
      <c r="C36" s="1" t="s">
        <v>76</v>
      </c>
      <c r="D36" s="1" t="s">
        <v>95</v>
      </c>
      <c r="E36" s="3" t="s">
        <v>72</v>
      </c>
      <c r="F36" s="3" t="str">
        <f t="shared" si="0"/>
        <v>Virginia Teligin</v>
      </c>
      <c r="G36" s="3"/>
      <c r="H36" s="4">
        <v>237405842</v>
      </c>
    </row>
    <row r="37" spans="2:8" x14ac:dyDescent="0.25">
      <c r="B37" s="1" t="s">
        <v>96</v>
      </c>
      <c r="C37" s="1" t="s">
        <v>16</v>
      </c>
      <c r="D37" s="1" t="s">
        <v>97</v>
      </c>
      <c r="E37" s="1">
        <v>51</v>
      </c>
      <c r="F37" s="3" t="str">
        <f t="shared" si="0"/>
        <v>Starr Yitzhok</v>
      </c>
      <c r="H37" s="4">
        <v>84144849</v>
      </c>
    </row>
    <row r="38" spans="2:8" x14ac:dyDescent="0.25">
      <c r="B38" s="1" t="s">
        <v>98</v>
      </c>
      <c r="C38" s="1" t="s">
        <v>13</v>
      </c>
      <c r="D38" s="1" t="s">
        <v>99</v>
      </c>
      <c r="E38" s="1">
        <v>43</v>
      </c>
      <c r="F38" s="3" t="str">
        <f t="shared" si="0"/>
        <v>Perla Durrand</v>
      </c>
      <c r="H38" s="4">
        <v>122548714</v>
      </c>
    </row>
    <row r="39" spans="2:8" x14ac:dyDescent="0.25">
      <c r="B39" s="1" t="s">
        <v>100</v>
      </c>
      <c r="C39" s="1" t="s">
        <v>13</v>
      </c>
      <c r="D39" s="1" t="s">
        <v>101</v>
      </c>
      <c r="E39" s="1">
        <v>53</v>
      </c>
      <c r="F39" s="3" t="str">
        <f t="shared" si="0"/>
        <v>Mahala Mctrustie</v>
      </c>
      <c r="H39" s="4">
        <v>94959493</v>
      </c>
    </row>
    <row r="40" spans="2:8" x14ac:dyDescent="0.25">
      <c r="B40" s="1" t="s">
        <v>102</v>
      </c>
      <c r="C40" s="1" t="s">
        <v>76</v>
      </c>
      <c r="D40" s="1" t="s">
        <v>103</v>
      </c>
      <c r="E40" s="1">
        <v>46</v>
      </c>
      <c r="F40" s="3" t="str">
        <f t="shared" si="0"/>
        <v>Hobart Bertrand</v>
      </c>
      <c r="H40" s="4">
        <v>76242361</v>
      </c>
    </row>
    <row r="41" spans="2:8" x14ac:dyDescent="0.25">
      <c r="B41" s="1" t="s">
        <v>104</v>
      </c>
      <c r="C41" s="1" t="s">
        <v>13</v>
      </c>
      <c r="D41" s="1" t="s">
        <v>105</v>
      </c>
      <c r="E41" s="1">
        <v>60</v>
      </c>
      <c r="F41" s="3" t="str">
        <f t="shared" si="0"/>
        <v>Nobe Leathe</v>
      </c>
      <c r="H41" s="4">
        <v>143029032</v>
      </c>
    </row>
    <row r="42" spans="2:8" x14ac:dyDescent="0.25">
      <c r="B42" s="1" t="s">
        <v>106</v>
      </c>
      <c r="C42" s="1" t="s">
        <v>16</v>
      </c>
      <c r="D42" s="1" t="s">
        <v>107</v>
      </c>
      <c r="E42" s="1">
        <v>53</v>
      </c>
      <c r="F42" s="3" t="str">
        <f t="shared" si="0"/>
        <v>Peta Gosson</v>
      </c>
      <c r="H42" s="4">
        <v>97462096</v>
      </c>
    </row>
    <row r="43" spans="2:8" x14ac:dyDescent="0.25">
      <c r="B43" s="1" t="s">
        <v>108</v>
      </c>
      <c r="C43" s="1" t="s">
        <v>16</v>
      </c>
      <c r="D43" s="1" t="s">
        <v>109</v>
      </c>
      <c r="E43" s="1">
        <v>51</v>
      </c>
      <c r="F43" s="3" t="str">
        <f t="shared" si="0"/>
        <v>Ninnette Batter</v>
      </c>
      <c r="H43" s="4"/>
    </row>
    <row r="44" spans="2:8" x14ac:dyDescent="0.25">
      <c r="B44" s="1" t="s">
        <v>110</v>
      </c>
      <c r="C44" s="1" t="s">
        <v>16</v>
      </c>
      <c r="D44" s="1" t="s">
        <v>111</v>
      </c>
      <c r="E44" s="1">
        <v>54</v>
      </c>
      <c r="F44" s="3" t="str">
        <f t="shared" si="0"/>
        <v>Bibbie Matteoli</v>
      </c>
      <c r="H44" s="4">
        <v>221187886</v>
      </c>
    </row>
    <row r="45" spans="2:8" x14ac:dyDescent="0.25">
      <c r="B45" s="1" t="s">
        <v>112</v>
      </c>
      <c r="C45" s="1" t="s">
        <v>76</v>
      </c>
      <c r="D45" s="1" t="s">
        <v>113</v>
      </c>
      <c r="E45" s="1">
        <v>49</v>
      </c>
      <c r="F45" s="3" t="str">
        <f t="shared" si="0"/>
        <v>Averell Paintain</v>
      </c>
      <c r="H45" s="4" t="s">
        <v>114</v>
      </c>
    </row>
    <row r="46" spans="2:8" x14ac:dyDescent="0.25">
      <c r="B46" s="1" t="s">
        <v>115</v>
      </c>
      <c r="C46" s="1" t="s">
        <v>16</v>
      </c>
      <c r="D46" s="1" t="s">
        <v>116</v>
      </c>
      <c r="E46" s="1">
        <v>46</v>
      </c>
      <c r="F46" s="3" t="str">
        <f t="shared" si="0"/>
        <v>Marcel Fowkes</v>
      </c>
      <c r="H46" s="4">
        <v>202702666</v>
      </c>
    </row>
    <row r="47" spans="2:8" x14ac:dyDescent="0.25">
      <c r="B47" s="1" t="s">
        <v>117</v>
      </c>
      <c r="C47" s="1" t="s">
        <v>76</v>
      </c>
      <c r="D47" s="1" t="s">
        <v>118</v>
      </c>
      <c r="E47" s="3" t="s">
        <v>72</v>
      </c>
      <c r="F47" s="3" t="str">
        <f t="shared" si="0"/>
        <v>Artus Cawcutt</v>
      </c>
      <c r="G47" s="3"/>
      <c r="H47" s="4" t="s">
        <v>119</v>
      </c>
    </row>
    <row r="48" spans="2:8" x14ac:dyDescent="0.25">
      <c r="B48" s="1" t="s">
        <v>120</v>
      </c>
      <c r="C48" s="1" t="s">
        <v>76</v>
      </c>
      <c r="D48" s="1" t="s">
        <v>121</v>
      </c>
      <c r="E48" s="1">
        <v>56</v>
      </c>
      <c r="F48" s="3" t="str">
        <f t="shared" si="0"/>
        <v>Emili Cowl</v>
      </c>
      <c r="H48" s="4">
        <v>92123449</v>
      </c>
    </row>
    <row r="49" spans="2:8" x14ac:dyDescent="0.25">
      <c r="B49" s="1" t="s">
        <v>122</v>
      </c>
      <c r="C49" s="1" t="s">
        <v>76</v>
      </c>
      <c r="D49" s="1" t="s">
        <v>123</v>
      </c>
      <c r="E49" s="1">
        <v>52</v>
      </c>
      <c r="F49" s="3" t="str">
        <f t="shared" si="0"/>
        <v>Edeline Painten</v>
      </c>
      <c r="H49" s="4">
        <v>228655992</v>
      </c>
    </row>
    <row r="50" spans="2:8" x14ac:dyDescent="0.25">
      <c r="B50" s="1" t="s">
        <v>124</v>
      </c>
      <c r="C50" s="1" t="s">
        <v>16</v>
      </c>
      <c r="D50" s="1" t="s">
        <v>125</v>
      </c>
      <c r="E50" s="1">
        <v>50</v>
      </c>
      <c r="F50" s="3" t="str">
        <f t="shared" si="0"/>
        <v>Meggi Mcilory</v>
      </c>
      <c r="H50" s="4">
        <v>200468818</v>
      </c>
    </row>
    <row r="51" spans="2:8" x14ac:dyDescent="0.25">
      <c r="B51" s="1" t="s">
        <v>126</v>
      </c>
      <c r="C51" s="1" t="s">
        <v>13</v>
      </c>
      <c r="D51" s="1" t="s">
        <v>127</v>
      </c>
      <c r="E51" s="1">
        <v>56</v>
      </c>
      <c r="F51" s="3" t="str">
        <f t="shared" si="0"/>
        <v>Giordano Muckian</v>
      </c>
      <c r="H51" s="4">
        <v>172546034</v>
      </c>
    </row>
    <row r="52" spans="2:8" x14ac:dyDescent="0.25">
      <c r="B52" s="1" t="s">
        <v>128</v>
      </c>
      <c r="C52" s="1" t="s">
        <v>16</v>
      </c>
      <c r="D52" s="1" t="s">
        <v>129</v>
      </c>
      <c r="E52" s="1">
        <v>56</v>
      </c>
      <c r="F52" s="3" t="str">
        <f t="shared" si="0"/>
        <v>Nickolas Coopey</v>
      </c>
      <c r="H52" s="4">
        <v>131303325.99999999</v>
      </c>
    </row>
    <row r="53" spans="2:8" x14ac:dyDescent="0.25">
      <c r="B53" s="1" t="s">
        <v>130</v>
      </c>
      <c r="C53" s="1" t="s">
        <v>16</v>
      </c>
      <c r="D53" s="1" t="s">
        <v>131</v>
      </c>
      <c r="E53" s="1">
        <v>58</v>
      </c>
      <c r="F53" s="3" t="str">
        <f t="shared" si="0"/>
        <v>Corrina Blooman</v>
      </c>
      <c r="H53" s="4">
        <v>81303106</v>
      </c>
    </row>
    <row r="54" spans="2:8" x14ac:dyDescent="0.25">
      <c r="B54" s="1" t="s">
        <v>132</v>
      </c>
      <c r="C54" s="1" t="s">
        <v>13</v>
      </c>
      <c r="D54" s="1" t="s">
        <v>133</v>
      </c>
      <c r="E54" s="1">
        <v>51</v>
      </c>
      <c r="F54" s="3" t="str">
        <f t="shared" si="0"/>
        <v>Odey Brough</v>
      </c>
      <c r="H54" s="4" t="s">
        <v>134</v>
      </c>
    </row>
    <row r="55" spans="2:8" x14ac:dyDescent="0.25">
      <c r="B55" s="1" t="s">
        <v>135</v>
      </c>
      <c r="C55" s="1" t="s">
        <v>16</v>
      </c>
      <c r="D55" s="1" t="s">
        <v>136</v>
      </c>
      <c r="E55" s="1">
        <v>47</v>
      </c>
      <c r="F55" s="3" t="str">
        <f t="shared" si="0"/>
        <v>Lenka Astridge</v>
      </c>
      <c r="H55" s="4">
        <v>86942465</v>
      </c>
    </row>
    <row r="56" spans="2:8" x14ac:dyDescent="0.25">
      <c r="B56" s="1" t="s">
        <v>137</v>
      </c>
      <c r="C56" s="1" t="s">
        <v>16</v>
      </c>
      <c r="D56" s="1" t="s">
        <v>138</v>
      </c>
      <c r="E56" s="1">
        <v>52</v>
      </c>
      <c r="F56" s="3" t="str">
        <f t="shared" si="0"/>
        <v>Gunar Dinkin</v>
      </c>
      <c r="H56" s="4" t="s">
        <v>139</v>
      </c>
    </row>
    <row r="57" spans="2:8" x14ac:dyDescent="0.25">
      <c r="B57" s="1" t="s">
        <v>140</v>
      </c>
      <c r="C57" s="1" t="s">
        <v>20</v>
      </c>
      <c r="D57" s="1" t="s">
        <v>141</v>
      </c>
      <c r="E57" s="1">
        <v>60</v>
      </c>
      <c r="F57" s="3" t="str">
        <f t="shared" si="0"/>
        <v>Gale Dreossi</v>
      </c>
      <c r="H57" s="4">
        <v>117998710</v>
      </c>
    </row>
    <row r="58" spans="2:8" x14ac:dyDescent="0.25">
      <c r="B58" s="1" t="s">
        <v>142</v>
      </c>
      <c r="C58" s="1" t="s">
        <v>13</v>
      </c>
      <c r="D58" s="1" t="s">
        <v>143</v>
      </c>
      <c r="E58" s="1">
        <v>45</v>
      </c>
      <c r="F58" s="3" t="str">
        <f t="shared" si="0"/>
        <v>Chrysa Brownell</v>
      </c>
      <c r="H58" s="4">
        <v>236886314</v>
      </c>
    </row>
    <row r="59" spans="2:8" x14ac:dyDescent="0.25">
      <c r="B59" s="1" t="s">
        <v>144</v>
      </c>
      <c r="C59" s="1" t="s">
        <v>13</v>
      </c>
      <c r="D59" s="1" t="s">
        <v>145</v>
      </c>
      <c r="E59" s="1" t="s">
        <v>146</v>
      </c>
      <c r="F59" s="3" t="str">
        <f t="shared" si="0"/>
        <v>Britte Royds</v>
      </c>
      <c r="H59" s="4">
        <v>133966105</v>
      </c>
    </row>
    <row r="60" spans="2:8" x14ac:dyDescent="0.25">
      <c r="B60" s="1" t="s">
        <v>147</v>
      </c>
      <c r="C60" s="1" t="s">
        <v>13</v>
      </c>
      <c r="D60" s="1" t="s">
        <v>148</v>
      </c>
      <c r="E60" s="1">
        <v>46</v>
      </c>
      <c r="F60" s="3" t="str">
        <f t="shared" si="0"/>
        <v>Bil Wanden</v>
      </c>
      <c r="H60" s="4" t="s">
        <v>149</v>
      </c>
    </row>
    <row r="61" spans="2:8" x14ac:dyDescent="0.25">
      <c r="B61" s="1" t="s">
        <v>150</v>
      </c>
      <c r="C61" s="1" t="s">
        <v>13</v>
      </c>
      <c r="D61" s="1" t="s">
        <v>151</v>
      </c>
      <c r="E61" s="1">
        <v>58</v>
      </c>
      <c r="F61" s="3" t="str">
        <f t="shared" si="0"/>
        <v>Ronda Dictus</v>
      </c>
      <c r="H61" s="4">
        <v>89642724</v>
      </c>
    </row>
    <row r="62" spans="2:8" x14ac:dyDescent="0.25">
      <c r="B62" s="1" t="s">
        <v>152</v>
      </c>
      <c r="C62" s="1" t="s">
        <v>20</v>
      </c>
      <c r="D62" s="1" t="s">
        <v>153</v>
      </c>
      <c r="E62" s="1">
        <v>56</v>
      </c>
      <c r="F62" s="3" t="str">
        <f t="shared" si="0"/>
        <v>Loree Neno</v>
      </c>
      <c r="H62" s="4">
        <v>164514847</v>
      </c>
    </row>
    <row r="63" spans="2:8" x14ac:dyDescent="0.25">
      <c r="B63" s="1" t="s">
        <v>154</v>
      </c>
      <c r="C63" s="1" t="s">
        <v>16</v>
      </c>
      <c r="D63" s="1" t="s">
        <v>155</v>
      </c>
      <c r="E63" s="3" t="s">
        <v>72</v>
      </c>
      <c r="F63" s="3" t="str">
        <f t="shared" si="0"/>
        <v>Teena Tolan</v>
      </c>
      <c r="G63" s="3"/>
      <c r="H63" s="4">
        <v>38570230</v>
      </c>
    </row>
    <row r="64" spans="2:8" x14ac:dyDescent="0.25">
      <c r="B64" s="1" t="s">
        <v>156</v>
      </c>
      <c r="C64" s="1" t="s">
        <v>20</v>
      </c>
      <c r="D64" s="1" t="s">
        <v>157</v>
      </c>
      <c r="E64" s="1">
        <v>60</v>
      </c>
      <c r="F64" s="3" t="str">
        <f t="shared" si="0"/>
        <v>Karine Seage</v>
      </c>
      <c r="H64" s="4">
        <v>48742964</v>
      </c>
    </row>
    <row r="65" spans="2:8" x14ac:dyDescent="0.25">
      <c r="B65" s="1" t="s">
        <v>158</v>
      </c>
      <c r="C65" s="1" t="s">
        <v>16</v>
      </c>
      <c r="D65" s="1" t="s">
        <v>159</v>
      </c>
      <c r="E65" s="1">
        <v>55</v>
      </c>
      <c r="F65" s="3" t="str">
        <f t="shared" si="0"/>
        <v>Diandra Bourget</v>
      </c>
      <c r="H65" s="4">
        <v>100238635</v>
      </c>
    </row>
    <row r="66" spans="2:8" x14ac:dyDescent="0.25">
      <c r="B66" s="1" t="s">
        <v>160</v>
      </c>
      <c r="C66" s="1" t="s">
        <v>13</v>
      </c>
      <c r="D66" s="1" t="s">
        <v>161</v>
      </c>
      <c r="E66" s="1">
        <v>55</v>
      </c>
      <c r="F66" s="3" t="str">
        <f t="shared" si="0"/>
        <v>Dodi Caves</v>
      </c>
      <c r="H66" s="4">
        <v>48752907</v>
      </c>
    </row>
    <row r="67" spans="2:8" x14ac:dyDescent="0.25">
      <c r="B67" s="1" t="s">
        <v>162</v>
      </c>
      <c r="C67" s="1" t="s">
        <v>13</v>
      </c>
      <c r="D67" s="1" t="s">
        <v>163</v>
      </c>
      <c r="E67" s="1">
        <v>55</v>
      </c>
      <c r="F67" s="3" t="str">
        <f t="shared" si="0"/>
        <v>Hyman Dancey</v>
      </c>
      <c r="H67" s="4">
        <v>166960957</v>
      </c>
    </row>
    <row r="68" spans="2:8" x14ac:dyDescent="0.25">
      <c r="B68" s="1" t="s">
        <v>164</v>
      </c>
      <c r="C68" s="1" t="s">
        <v>13</v>
      </c>
      <c r="D68" s="1" t="s">
        <v>165</v>
      </c>
      <c r="E68" s="1" t="s">
        <v>166</v>
      </c>
      <c r="F68" s="3" t="str">
        <f t="shared" ref="F68:F118" si="1">PROPER(D68)</f>
        <v>Rourke Dawkins</v>
      </c>
      <c r="H68" s="4">
        <v>162041458</v>
      </c>
    </row>
    <row r="69" spans="2:8" x14ac:dyDescent="0.25">
      <c r="B69" s="1" t="s">
        <v>167</v>
      </c>
      <c r="C69" s="1" t="s">
        <v>13</v>
      </c>
      <c r="D69" s="1" t="s">
        <v>168</v>
      </c>
      <c r="E69" s="1">
        <v>47</v>
      </c>
      <c r="F69" s="3" t="str">
        <f t="shared" si="1"/>
        <v>Northrup Arendt</v>
      </c>
      <c r="H69" s="4">
        <v>181882527</v>
      </c>
    </row>
    <row r="70" spans="2:8" x14ac:dyDescent="0.25">
      <c r="B70" s="1" t="s">
        <v>169</v>
      </c>
      <c r="C70" s="1" t="s">
        <v>76</v>
      </c>
      <c r="D70" s="1" t="s">
        <v>170</v>
      </c>
      <c r="E70" s="1">
        <v>44</v>
      </c>
      <c r="F70" s="3" t="str">
        <f t="shared" si="1"/>
        <v>Guntar Arro</v>
      </c>
      <c r="H70" s="4">
        <v>135976014</v>
      </c>
    </row>
    <row r="71" spans="2:8" x14ac:dyDescent="0.25">
      <c r="B71" s="1" t="s">
        <v>171</v>
      </c>
      <c r="C71" s="1" t="s">
        <v>16</v>
      </c>
      <c r="D71" s="1" t="s">
        <v>172</v>
      </c>
      <c r="E71" s="1">
        <v>52</v>
      </c>
      <c r="F71" s="3" t="str">
        <f t="shared" si="1"/>
        <v>Midge Orpyne</v>
      </c>
      <c r="H71" s="4">
        <v>212296692</v>
      </c>
    </row>
    <row r="72" spans="2:8" x14ac:dyDescent="0.25">
      <c r="B72" s="1" t="s">
        <v>173</v>
      </c>
      <c r="C72" s="1" t="s">
        <v>76</v>
      </c>
      <c r="D72" s="1" t="s">
        <v>174</v>
      </c>
      <c r="E72" s="1">
        <v>57</v>
      </c>
      <c r="F72" s="3" t="str">
        <f t="shared" si="1"/>
        <v>Isador Crady</v>
      </c>
      <c r="H72" s="4">
        <v>117885197</v>
      </c>
    </row>
    <row r="73" spans="2:8" x14ac:dyDescent="0.25">
      <c r="B73" s="1" t="s">
        <v>175</v>
      </c>
      <c r="C73" s="1" t="s">
        <v>20</v>
      </c>
      <c r="D73" s="1" t="s">
        <v>176</v>
      </c>
      <c r="E73" s="1">
        <v>55</v>
      </c>
      <c r="F73" s="3" t="str">
        <f t="shared" si="1"/>
        <v>Nichol Dionisii</v>
      </c>
      <c r="H73" s="4">
        <v>185498854</v>
      </c>
    </row>
    <row r="74" spans="2:8" x14ac:dyDescent="0.25">
      <c r="B74" s="1" t="s">
        <v>177</v>
      </c>
      <c r="C74" s="1" t="s">
        <v>76</v>
      </c>
      <c r="D74" s="1" t="s">
        <v>178</v>
      </c>
      <c r="E74" s="1">
        <v>58</v>
      </c>
      <c r="F74" s="3" t="str">
        <f t="shared" si="1"/>
        <v>Dorey Diperaus</v>
      </c>
      <c r="H74" s="4">
        <v>158235670</v>
      </c>
    </row>
    <row r="75" spans="2:8" x14ac:dyDescent="0.25">
      <c r="B75" s="1" t="s">
        <v>179</v>
      </c>
      <c r="C75" s="1" t="s">
        <v>13</v>
      </c>
      <c r="D75" s="1" t="s">
        <v>180</v>
      </c>
      <c r="E75" s="1">
        <v>43</v>
      </c>
      <c r="F75" s="3" t="str">
        <f t="shared" si="1"/>
        <v>Lanie Plewes</v>
      </c>
      <c r="H75" s="4">
        <v>96513659</v>
      </c>
    </row>
    <row r="76" spans="2:8" x14ac:dyDescent="0.25">
      <c r="B76" s="1" t="s">
        <v>181</v>
      </c>
      <c r="C76" s="1" t="s">
        <v>20</v>
      </c>
      <c r="D76" s="1" t="s">
        <v>182</v>
      </c>
      <c r="E76" s="1">
        <v>60</v>
      </c>
      <c r="F76" s="3" t="str">
        <f t="shared" si="1"/>
        <v>Mahmoud Del'Isle</v>
      </c>
      <c r="H76" s="4">
        <v>134302721</v>
      </c>
    </row>
    <row r="77" spans="2:8" x14ac:dyDescent="0.25">
      <c r="B77" s="1" t="s">
        <v>183</v>
      </c>
      <c r="C77" s="1" t="s">
        <v>16</v>
      </c>
      <c r="D77" s="1" t="s">
        <v>184</v>
      </c>
      <c r="E77" s="3" t="s">
        <v>72</v>
      </c>
      <c r="F77" s="3" t="str">
        <f t="shared" si="1"/>
        <v>Carlynne Gouldthorpe</v>
      </c>
      <c r="G77" s="3"/>
      <c r="H77" s="4">
        <v>83590175</v>
      </c>
    </row>
    <row r="78" spans="2:8" x14ac:dyDescent="0.25">
      <c r="B78" s="1" t="s">
        <v>185</v>
      </c>
      <c r="C78" s="1" t="s">
        <v>16</v>
      </c>
      <c r="D78" s="1" t="s">
        <v>186</v>
      </c>
      <c r="E78" s="1">
        <v>47</v>
      </c>
      <c r="F78" s="3" t="str">
        <f t="shared" si="1"/>
        <v>Modesta Lanktree</v>
      </c>
      <c r="H78" s="4">
        <v>107864247</v>
      </c>
    </row>
    <row r="79" spans="2:8" x14ac:dyDescent="0.25">
      <c r="B79" s="1" t="s">
        <v>187</v>
      </c>
      <c r="C79" s="1" t="s">
        <v>16</v>
      </c>
      <c r="D79" s="1" t="s">
        <v>188</v>
      </c>
      <c r="E79" s="1">
        <v>60</v>
      </c>
      <c r="F79" s="3" t="str">
        <f t="shared" si="1"/>
        <v>Tildie Ranvoise</v>
      </c>
      <c r="H79" s="4">
        <v>155903146</v>
      </c>
    </row>
    <row r="80" spans="2:8" x14ac:dyDescent="0.25">
      <c r="B80" s="1" t="s">
        <v>189</v>
      </c>
      <c r="C80" s="1" t="s">
        <v>76</v>
      </c>
      <c r="D80" s="1" t="s">
        <v>190</v>
      </c>
      <c r="E80" s="1">
        <v>60</v>
      </c>
      <c r="F80" s="3" t="str">
        <f t="shared" si="1"/>
        <v>Tallulah Dowty</v>
      </c>
      <c r="H80" s="4">
        <v>46856245</v>
      </c>
    </row>
    <row r="81" spans="2:8" x14ac:dyDescent="0.25">
      <c r="B81" s="1" t="s">
        <v>191</v>
      </c>
      <c r="C81" s="1" t="s">
        <v>16</v>
      </c>
      <c r="D81" s="1" t="s">
        <v>192</v>
      </c>
      <c r="E81" s="1">
        <v>45</v>
      </c>
      <c r="F81" s="3" t="str">
        <f t="shared" si="1"/>
        <v>Addie Coldman</v>
      </c>
      <c r="H81" s="4">
        <v>109447245</v>
      </c>
    </row>
    <row r="82" spans="2:8" x14ac:dyDescent="0.25">
      <c r="B82" s="1" t="s">
        <v>193</v>
      </c>
      <c r="C82" s="1" t="s">
        <v>20</v>
      </c>
      <c r="D82" s="1" t="s">
        <v>194</v>
      </c>
      <c r="E82" s="1">
        <v>58</v>
      </c>
      <c r="F82" s="3" t="str">
        <f t="shared" si="1"/>
        <v>Eleanore Pudner</v>
      </c>
      <c r="H82" s="4">
        <v>179601393</v>
      </c>
    </row>
    <row r="83" spans="2:8" x14ac:dyDescent="0.25">
      <c r="B83" s="1" t="s">
        <v>195</v>
      </c>
      <c r="C83" s="1" t="s">
        <v>16</v>
      </c>
      <c r="D83" s="1" t="s">
        <v>196</v>
      </c>
      <c r="E83" s="1">
        <v>48</v>
      </c>
      <c r="F83" s="3" t="str">
        <f t="shared" si="1"/>
        <v>Carlene Goldwater</v>
      </c>
      <c r="H83" s="4">
        <v>73646984</v>
      </c>
    </row>
    <row r="84" spans="2:8" x14ac:dyDescent="0.25">
      <c r="B84" s="1" t="s">
        <v>197</v>
      </c>
      <c r="C84" s="1" t="s">
        <v>16</v>
      </c>
      <c r="D84" s="1" t="s">
        <v>198</v>
      </c>
      <c r="E84" s="1">
        <v>56</v>
      </c>
      <c r="F84" s="3" t="str">
        <f t="shared" si="1"/>
        <v>Amara Jacobs</v>
      </c>
      <c r="H84" s="4">
        <v>35729756</v>
      </c>
    </row>
    <row r="85" spans="2:8" x14ac:dyDescent="0.25">
      <c r="B85" s="1" t="s">
        <v>199</v>
      </c>
      <c r="C85" s="1" t="s">
        <v>13</v>
      </c>
      <c r="D85" s="1" t="s">
        <v>200</v>
      </c>
      <c r="E85" s="1">
        <v>43</v>
      </c>
      <c r="F85" s="3" t="str">
        <f t="shared" si="1"/>
        <v>Heall Conville</v>
      </c>
      <c r="H85" s="4">
        <v>97634265</v>
      </c>
    </row>
    <row r="86" spans="2:8" x14ac:dyDescent="0.25">
      <c r="B86" s="1" t="s">
        <v>201</v>
      </c>
      <c r="C86" s="1" t="s">
        <v>16</v>
      </c>
      <c r="D86" s="1" t="s">
        <v>202</v>
      </c>
      <c r="E86" s="3" t="s">
        <v>72</v>
      </c>
      <c r="F86" s="3" t="str">
        <f t="shared" si="1"/>
        <v>Jake Dawdry</v>
      </c>
      <c r="G86" s="3"/>
      <c r="H86" s="4">
        <v>139224256</v>
      </c>
    </row>
    <row r="87" spans="2:8" x14ac:dyDescent="0.25">
      <c r="B87" s="1" t="s">
        <v>203</v>
      </c>
      <c r="C87" s="1" t="s">
        <v>13</v>
      </c>
      <c r="D87" s="1" t="s">
        <v>204</v>
      </c>
      <c r="E87" s="1">
        <v>52</v>
      </c>
      <c r="F87" s="3" t="str">
        <f t="shared" si="1"/>
        <v>Maribelle Bisson</v>
      </c>
      <c r="H87" s="4">
        <v>51659784</v>
      </c>
    </row>
    <row r="88" spans="2:8" x14ac:dyDescent="0.25">
      <c r="B88" s="1" t="s">
        <v>205</v>
      </c>
      <c r="C88" s="1" t="s">
        <v>13</v>
      </c>
      <c r="D88" s="1" t="s">
        <v>206</v>
      </c>
      <c r="E88" s="1">
        <v>53</v>
      </c>
      <c r="F88" s="3" t="str">
        <f t="shared" si="1"/>
        <v>Calypso Connold</v>
      </c>
      <c r="H88" s="4">
        <v>168695644</v>
      </c>
    </row>
    <row r="89" spans="2:8" x14ac:dyDescent="0.25">
      <c r="B89" s="1" t="s">
        <v>207</v>
      </c>
      <c r="C89" s="1" t="s">
        <v>76</v>
      </c>
      <c r="D89" s="1" t="s">
        <v>208</v>
      </c>
      <c r="E89" s="1">
        <v>43</v>
      </c>
      <c r="F89" s="3" t="str">
        <f t="shared" si="1"/>
        <v>Tanitansy Fancett</v>
      </c>
      <c r="H89" s="4">
        <v>214869861</v>
      </c>
    </row>
    <row r="90" spans="2:8" x14ac:dyDescent="0.25">
      <c r="B90" s="1" t="s">
        <v>209</v>
      </c>
      <c r="C90" s="1" t="s">
        <v>16</v>
      </c>
      <c r="D90" s="1" t="s">
        <v>210</v>
      </c>
      <c r="E90" s="1">
        <v>44</v>
      </c>
      <c r="F90" s="3" t="str">
        <f t="shared" si="1"/>
        <v>Allyce Giacobazzi</v>
      </c>
      <c r="H90" s="4">
        <v>128122477</v>
      </c>
    </row>
    <row r="91" spans="2:8" x14ac:dyDescent="0.25">
      <c r="B91" s="1" t="s">
        <v>211</v>
      </c>
      <c r="C91" s="1" t="s">
        <v>20</v>
      </c>
      <c r="D91" s="1" t="s">
        <v>212</v>
      </c>
      <c r="E91" s="1">
        <v>45</v>
      </c>
      <c r="F91" s="3" t="str">
        <f t="shared" si="1"/>
        <v>Filberte Morant</v>
      </c>
      <c r="H91" s="4">
        <v>62306665</v>
      </c>
    </row>
    <row r="92" spans="2:8" x14ac:dyDescent="0.25">
      <c r="B92" s="1" t="s">
        <v>213</v>
      </c>
      <c r="C92" s="1" t="s">
        <v>76</v>
      </c>
      <c r="D92" s="1" t="s">
        <v>214</v>
      </c>
      <c r="E92" s="1">
        <v>50</v>
      </c>
      <c r="F92" s="3" t="str">
        <f t="shared" si="1"/>
        <v>Sergei Glidden</v>
      </c>
      <c r="H92" s="4">
        <v>46981074</v>
      </c>
    </row>
    <row r="93" spans="2:8" x14ac:dyDescent="0.25">
      <c r="B93" s="1" t="s">
        <v>205</v>
      </c>
      <c r="C93" s="1" t="s">
        <v>13</v>
      </c>
      <c r="D93" s="1" t="s">
        <v>206</v>
      </c>
      <c r="E93" s="1">
        <v>53</v>
      </c>
      <c r="F93" s="3" t="str">
        <f t="shared" si="1"/>
        <v>Calypso Connold</v>
      </c>
      <c r="H93" s="4">
        <v>168695644</v>
      </c>
    </row>
    <row r="94" spans="2:8" x14ac:dyDescent="0.25">
      <c r="B94" s="1" t="s">
        <v>207</v>
      </c>
      <c r="C94" s="1" t="s">
        <v>76</v>
      </c>
      <c r="D94" s="1" t="s">
        <v>208</v>
      </c>
      <c r="E94" s="1">
        <v>43</v>
      </c>
      <c r="F94" s="3" t="str">
        <f t="shared" si="1"/>
        <v>Tanitansy Fancett</v>
      </c>
      <c r="H94" s="4">
        <v>214869861</v>
      </c>
    </row>
    <row r="95" spans="2:8" x14ac:dyDescent="0.25">
      <c r="B95" s="1" t="s">
        <v>209</v>
      </c>
      <c r="C95" s="1" t="s">
        <v>16</v>
      </c>
      <c r="D95" s="1" t="s">
        <v>210</v>
      </c>
      <c r="E95" s="1">
        <v>44</v>
      </c>
      <c r="F95" s="3" t="str">
        <f t="shared" si="1"/>
        <v>Allyce Giacobazzi</v>
      </c>
      <c r="H95" s="4">
        <v>128122477</v>
      </c>
    </row>
    <row r="96" spans="2:8" x14ac:dyDescent="0.25">
      <c r="B96" s="1" t="s">
        <v>211</v>
      </c>
      <c r="C96" s="1" t="s">
        <v>20</v>
      </c>
      <c r="D96" s="1" t="s">
        <v>212</v>
      </c>
      <c r="E96" s="1">
        <v>45</v>
      </c>
      <c r="F96" s="3" t="str">
        <f t="shared" si="1"/>
        <v>Filberte Morant</v>
      </c>
      <c r="H96" s="4">
        <v>62306665</v>
      </c>
    </row>
    <row r="97" spans="2:8" x14ac:dyDescent="0.25">
      <c r="B97" s="1" t="s">
        <v>213</v>
      </c>
      <c r="C97" s="1" t="s">
        <v>76</v>
      </c>
      <c r="D97" s="1" t="s">
        <v>214</v>
      </c>
      <c r="E97" s="1">
        <v>50</v>
      </c>
      <c r="F97" s="3" t="str">
        <f t="shared" si="1"/>
        <v>Sergei Glidden</v>
      </c>
      <c r="H97" s="4">
        <v>46981074</v>
      </c>
    </row>
    <row r="98" spans="2:8" x14ac:dyDescent="0.25">
      <c r="B98" s="1" t="s">
        <v>215</v>
      </c>
      <c r="C98" s="1" t="s">
        <v>16</v>
      </c>
      <c r="D98" s="1" t="s">
        <v>216</v>
      </c>
      <c r="E98" s="1">
        <v>48</v>
      </c>
      <c r="F98" s="3" t="str">
        <f t="shared" si="1"/>
        <v>Chelsy Clacey</v>
      </c>
      <c r="H98" s="4">
        <v>201303981</v>
      </c>
    </row>
    <row r="99" spans="2:8" x14ac:dyDescent="0.25">
      <c r="B99" s="1" t="s">
        <v>217</v>
      </c>
      <c r="C99" s="1" t="s">
        <v>16</v>
      </c>
      <c r="D99" s="1" t="s">
        <v>218</v>
      </c>
      <c r="E99" s="3" t="s">
        <v>72</v>
      </c>
      <c r="F99" s="3" t="str">
        <f t="shared" si="1"/>
        <v>Romy Sandever</v>
      </c>
      <c r="G99" s="3"/>
      <c r="H99" s="4">
        <v>225614048</v>
      </c>
    </row>
    <row r="100" spans="2:8" x14ac:dyDescent="0.25">
      <c r="B100" s="1" t="s">
        <v>219</v>
      </c>
      <c r="C100" s="1" t="s">
        <v>20</v>
      </c>
      <c r="D100" s="1" t="s">
        <v>220</v>
      </c>
      <c r="E100" s="1">
        <v>55</v>
      </c>
      <c r="F100" s="3" t="str">
        <f t="shared" si="1"/>
        <v>Rorie Rice</v>
      </c>
      <c r="H100" s="4">
        <v>71499784</v>
      </c>
    </row>
    <row r="101" spans="2:8" x14ac:dyDescent="0.25">
      <c r="B101" s="1" t="s">
        <v>221</v>
      </c>
      <c r="C101" s="1" t="s">
        <v>20</v>
      </c>
      <c r="D101" s="1" t="s">
        <v>222</v>
      </c>
      <c r="E101" s="1">
        <v>46</v>
      </c>
      <c r="F101" s="3" t="str">
        <f t="shared" si="1"/>
        <v>Karel Gullen</v>
      </c>
      <c r="H101" s="4">
        <v>197933313</v>
      </c>
    </row>
    <row r="102" spans="2:8" x14ac:dyDescent="0.25">
      <c r="B102" s="1" t="s">
        <v>223</v>
      </c>
      <c r="C102" s="1" t="s">
        <v>16</v>
      </c>
      <c r="D102" s="1" t="s">
        <v>224</v>
      </c>
      <c r="E102" s="1">
        <v>56</v>
      </c>
      <c r="F102" s="3" t="str">
        <f t="shared" si="1"/>
        <v>Marcela Bostock</v>
      </c>
      <c r="H102" s="4">
        <v>246582188</v>
      </c>
    </row>
    <row r="103" spans="2:8" x14ac:dyDescent="0.25">
      <c r="B103" s="1" t="s">
        <v>225</v>
      </c>
      <c r="C103" s="1" t="s">
        <v>76</v>
      </c>
      <c r="D103" s="1" t="s">
        <v>226</v>
      </c>
      <c r="E103" s="1">
        <v>58</v>
      </c>
      <c r="F103" s="3" t="str">
        <f t="shared" si="1"/>
        <v>Agretha Brunning</v>
      </c>
      <c r="H103" s="4" t="s">
        <v>227</v>
      </c>
    </row>
    <row r="104" spans="2:8" x14ac:dyDescent="0.25">
      <c r="B104" s="1" t="s">
        <v>67</v>
      </c>
      <c r="C104" s="1" t="s">
        <v>64</v>
      </c>
      <c r="D104" s="1" t="s">
        <v>68</v>
      </c>
      <c r="E104" s="1">
        <v>47</v>
      </c>
      <c r="F104" s="3" t="str">
        <f t="shared" si="1"/>
        <v>Gareth Maccook</v>
      </c>
      <c r="H104" s="4">
        <v>46033809</v>
      </c>
    </row>
    <row r="105" spans="2:8" x14ac:dyDescent="0.25">
      <c r="B105" s="1" t="s">
        <v>228</v>
      </c>
      <c r="C105" s="1" t="s">
        <v>13</v>
      </c>
      <c r="D105" s="1" t="s">
        <v>229</v>
      </c>
      <c r="E105" s="1">
        <v>46</v>
      </c>
      <c r="F105" s="3" t="str">
        <f t="shared" si="1"/>
        <v>Gun Heathorn</v>
      </c>
      <c r="H105" s="4">
        <v>215518341</v>
      </c>
    </row>
    <row r="106" spans="2:8" x14ac:dyDescent="0.25">
      <c r="B106" s="1" t="s">
        <v>228</v>
      </c>
      <c r="C106" s="1" t="s">
        <v>16</v>
      </c>
      <c r="D106" s="1" t="s">
        <v>229</v>
      </c>
      <c r="E106" s="1">
        <v>46</v>
      </c>
      <c r="F106" s="3" t="str">
        <f t="shared" si="1"/>
        <v>Gun Heathorn</v>
      </c>
      <c r="H106" s="4">
        <v>215518341</v>
      </c>
    </row>
    <row r="107" spans="2:8" x14ac:dyDescent="0.25">
      <c r="B107" s="1" t="s">
        <v>230</v>
      </c>
      <c r="C107" s="1" t="s">
        <v>20</v>
      </c>
      <c r="D107" s="1" t="s">
        <v>231</v>
      </c>
      <c r="E107" s="1">
        <v>58</v>
      </c>
      <c r="F107" s="3" t="str">
        <f t="shared" si="1"/>
        <v>Laraine Petre</v>
      </c>
      <c r="H107" s="4">
        <v>85688101</v>
      </c>
    </row>
    <row r="108" spans="2:8" x14ac:dyDescent="0.25">
      <c r="B108" s="1" t="s">
        <v>230</v>
      </c>
      <c r="C108" s="1" t="s">
        <v>16</v>
      </c>
      <c r="D108" s="1" t="s">
        <v>231</v>
      </c>
      <c r="E108" s="1">
        <v>58</v>
      </c>
      <c r="F108" s="3" t="str">
        <f t="shared" si="1"/>
        <v>Laraine Petre</v>
      </c>
      <c r="H108" s="4">
        <v>85688101</v>
      </c>
    </row>
    <row r="109" spans="2:8" x14ac:dyDescent="0.25">
      <c r="B109" s="1" t="s">
        <v>232</v>
      </c>
      <c r="C109" s="1" t="s">
        <v>13</v>
      </c>
      <c r="D109" s="1" t="s">
        <v>233</v>
      </c>
      <c r="E109" s="1">
        <v>51</v>
      </c>
      <c r="F109" s="3" t="str">
        <f t="shared" si="1"/>
        <v>Penelope Wenman</v>
      </c>
      <c r="H109" s="4">
        <v>208610720</v>
      </c>
    </row>
    <row r="110" spans="2:8" x14ac:dyDescent="0.25">
      <c r="B110" s="1" t="s">
        <v>232</v>
      </c>
      <c r="C110" s="1" t="s">
        <v>64</v>
      </c>
      <c r="D110" s="1" t="s">
        <v>233</v>
      </c>
      <c r="E110" s="1">
        <v>51</v>
      </c>
      <c r="F110" s="3" t="str">
        <f t="shared" si="1"/>
        <v>Penelope Wenman</v>
      </c>
      <c r="H110" s="4" t="s">
        <v>234</v>
      </c>
    </row>
    <row r="111" spans="2:8" x14ac:dyDescent="0.25">
      <c r="B111" s="1" t="s">
        <v>235</v>
      </c>
      <c r="C111" s="1" t="s">
        <v>16</v>
      </c>
      <c r="D111" s="1" t="s">
        <v>236</v>
      </c>
      <c r="E111" s="1">
        <v>49</v>
      </c>
      <c r="F111" s="3" t="str">
        <f t="shared" si="1"/>
        <v>Willdon Pirozzi</v>
      </c>
      <c r="H111" s="4">
        <v>197914384</v>
      </c>
    </row>
    <row r="112" spans="2:8" x14ac:dyDescent="0.25">
      <c r="B112" s="1" t="s">
        <v>237</v>
      </c>
      <c r="C112" s="1" t="s">
        <v>16</v>
      </c>
      <c r="D112" s="1" t="s">
        <v>238</v>
      </c>
      <c r="E112" s="1">
        <v>46</v>
      </c>
      <c r="F112" s="3" t="str">
        <f t="shared" si="1"/>
        <v>Paddie Mallebone</v>
      </c>
      <c r="H112" s="4">
        <v>124577091</v>
      </c>
    </row>
    <row r="113" spans="2:8" x14ac:dyDescent="0.25">
      <c r="B113" s="1" t="s">
        <v>239</v>
      </c>
      <c r="C113" s="1" t="s">
        <v>64</v>
      </c>
      <c r="D113" s="1" t="s">
        <v>240</v>
      </c>
      <c r="E113" s="1">
        <v>49</v>
      </c>
      <c r="F113" s="3" t="str">
        <f t="shared" si="1"/>
        <v>Scottie Chestney</v>
      </c>
      <c r="H113" s="4">
        <v>160565332</v>
      </c>
    </row>
    <row r="114" spans="2:8" x14ac:dyDescent="0.25">
      <c r="B114" s="1" t="s">
        <v>239</v>
      </c>
      <c r="C114" s="1" t="s">
        <v>16</v>
      </c>
      <c r="D114" s="1" t="s">
        <v>240</v>
      </c>
      <c r="E114" s="1">
        <v>49</v>
      </c>
      <c r="F114" s="3" t="str">
        <f t="shared" si="1"/>
        <v>Scottie Chestney</v>
      </c>
      <c r="H114" s="4">
        <v>160565332</v>
      </c>
    </row>
    <row r="115" spans="2:8" x14ac:dyDescent="0.25">
      <c r="B115" s="1" t="s">
        <v>241</v>
      </c>
      <c r="C115" s="1" t="s">
        <v>76</v>
      </c>
      <c r="D115" s="1" t="s">
        <v>242</v>
      </c>
      <c r="E115" s="1">
        <v>60</v>
      </c>
      <c r="F115" s="3" t="str">
        <f t="shared" si="1"/>
        <v>Temple Banasevich</v>
      </c>
      <c r="H115" s="4">
        <v>164658695</v>
      </c>
    </row>
    <row r="116" spans="2:8" x14ac:dyDescent="0.25">
      <c r="B116" s="1" t="s">
        <v>241</v>
      </c>
      <c r="C116" s="1" t="s">
        <v>16</v>
      </c>
      <c r="D116" s="1" t="s">
        <v>242</v>
      </c>
      <c r="E116" s="1">
        <v>60</v>
      </c>
      <c r="F116" s="3" t="str">
        <f t="shared" si="1"/>
        <v>Temple Banasevich</v>
      </c>
      <c r="H116" s="4">
        <v>164658695</v>
      </c>
    </row>
    <row r="117" spans="2:8" x14ac:dyDescent="0.25">
      <c r="B117" s="1" t="s">
        <v>243</v>
      </c>
      <c r="C117" s="1" t="s">
        <v>16</v>
      </c>
      <c r="D117" s="1" t="s">
        <v>244</v>
      </c>
      <c r="E117" s="1">
        <v>46</v>
      </c>
      <c r="F117" s="3" t="str">
        <f t="shared" si="1"/>
        <v>Nathaniel Coolahan</v>
      </c>
      <c r="H117" s="4">
        <v>158696184</v>
      </c>
    </row>
    <row r="118" spans="2:8" x14ac:dyDescent="0.25">
      <c r="B118" s="1" t="s">
        <v>245</v>
      </c>
      <c r="C118" s="1" t="s">
        <v>28</v>
      </c>
      <c r="D118" s="1" t="s">
        <v>246</v>
      </c>
      <c r="E118" s="1">
        <v>54</v>
      </c>
      <c r="F118" s="3" t="str">
        <f t="shared" si="1"/>
        <v>Sarajane Price</v>
      </c>
      <c r="H118" s="1">
        <v>189210628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798CC-6AEB-4121-874E-0371FD01CEBC}">
  <dimension ref="A2:M119"/>
  <sheetViews>
    <sheetView tabSelected="1" workbookViewId="0">
      <selection activeCell="C5" sqref="C5"/>
    </sheetView>
  </sheetViews>
  <sheetFormatPr defaultColWidth="17.42578125" defaultRowHeight="15" x14ac:dyDescent="0.25"/>
  <cols>
    <col min="1" max="1" width="17.42578125" style="1"/>
    <col min="2" max="2" width="27" style="1" bestFit="1" customWidth="1"/>
    <col min="3" max="3" width="25.140625" style="1" bestFit="1" customWidth="1"/>
    <col min="4" max="4" width="20.5703125" style="1" bestFit="1" customWidth="1"/>
    <col min="5" max="7" width="20.5703125" style="1" customWidth="1"/>
    <col min="8" max="8" width="18.140625" style="1" customWidth="1"/>
    <col min="9" max="9" width="16.5703125" style="1" customWidth="1"/>
    <col min="10" max="10" width="25.42578125" style="1" customWidth="1"/>
    <col min="11" max="11" width="17.42578125" style="1"/>
    <col min="12" max="12" width="22.28515625" style="1" customWidth="1"/>
    <col min="13" max="13" width="21.140625" style="1" customWidth="1"/>
    <col min="14" max="16384" width="17.42578125" style="1"/>
  </cols>
  <sheetData>
    <row r="2" spans="1:13" s="7" customFormat="1" ht="18.75" x14ac:dyDescent="0.3">
      <c r="A2" s="6"/>
      <c r="B2" s="6" t="s">
        <v>247</v>
      </c>
      <c r="C2" s="6" t="s">
        <v>1</v>
      </c>
      <c r="D2" s="6" t="s">
        <v>248</v>
      </c>
      <c r="E2" s="6" t="s">
        <v>249</v>
      </c>
      <c r="F2" s="6" t="s">
        <v>250</v>
      </c>
      <c r="G2" s="6" t="s">
        <v>3</v>
      </c>
      <c r="H2" s="6" t="s">
        <v>251</v>
      </c>
      <c r="I2" s="6" t="s">
        <v>252</v>
      </c>
      <c r="J2" s="6" t="s">
        <v>253</v>
      </c>
      <c r="K2" s="6" t="s">
        <v>254</v>
      </c>
      <c r="L2" s="6" t="s">
        <v>255</v>
      </c>
      <c r="M2" s="6" t="s">
        <v>256</v>
      </c>
    </row>
    <row r="3" spans="1:13" x14ac:dyDescent="0.25">
      <c r="B3" s="1" t="s">
        <v>257</v>
      </c>
      <c r="C3" s="2" t="s">
        <v>258</v>
      </c>
      <c r="D3" s="1" t="s">
        <v>259</v>
      </c>
      <c r="E3" s="1" t="s">
        <v>260</v>
      </c>
      <c r="F3" s="1" t="s">
        <v>261</v>
      </c>
      <c r="G3" s="1">
        <v>49</v>
      </c>
      <c r="H3" s="8">
        <v>222169570</v>
      </c>
      <c r="I3" s="8">
        <f>$H3*C$116</f>
        <v>16662717.75</v>
      </c>
      <c r="J3" s="9">
        <f t="shared" ref="J3:J66" si="0">H3+I3</f>
        <v>238832287.75</v>
      </c>
      <c r="K3" s="10">
        <f t="shared" ref="K3:K66" si="1">$J3*C$117</f>
        <v>23883228.775000002</v>
      </c>
      <c r="L3" s="10">
        <f>J3-K3</f>
        <v>214949058.97499999</v>
      </c>
      <c r="M3" s="11">
        <f>J3/$J$110</f>
        <v>1.5235041178480395E-2</v>
      </c>
    </row>
    <row r="4" spans="1:13" x14ac:dyDescent="0.25">
      <c r="B4" s="1" t="s">
        <v>262</v>
      </c>
      <c r="C4" s="1" t="s">
        <v>13</v>
      </c>
      <c r="D4" s="1" t="s">
        <v>263</v>
      </c>
      <c r="E4" s="1" t="s">
        <v>264</v>
      </c>
      <c r="F4" s="1" t="s">
        <v>265</v>
      </c>
      <c r="G4" s="1">
        <v>55</v>
      </c>
      <c r="H4" s="8" t="s">
        <v>266</v>
      </c>
      <c r="I4" s="8" t="e">
        <f t="shared" ref="I4:I67" si="2">$H4*C$116</f>
        <v>#VALUE!</v>
      </c>
      <c r="J4" s="9" t="e">
        <f t="shared" si="0"/>
        <v>#VALUE!</v>
      </c>
      <c r="K4" s="10" t="e">
        <f t="shared" si="1"/>
        <v>#VALUE!</v>
      </c>
      <c r="L4" s="10" t="e">
        <f t="shared" ref="L4:L67" si="3">J4-K4</f>
        <v>#VALUE!</v>
      </c>
      <c r="M4" s="11" t="e">
        <f t="shared" ref="M4:M67" si="4">J4/$J$110</f>
        <v>#VALUE!</v>
      </c>
    </row>
    <row r="5" spans="1:13" x14ac:dyDescent="0.25">
      <c r="B5" s="1" t="s">
        <v>15</v>
      </c>
      <c r="C5" s="1" t="s">
        <v>267</v>
      </c>
      <c r="D5" s="1" t="s">
        <v>268</v>
      </c>
      <c r="E5" s="1" t="s">
        <v>269</v>
      </c>
      <c r="F5" s="1" t="s">
        <v>270</v>
      </c>
      <c r="G5" s="1">
        <v>51</v>
      </c>
      <c r="H5" s="8">
        <v>158405173</v>
      </c>
      <c r="I5" s="8">
        <f t="shared" si="2"/>
        <v>11880387.975</v>
      </c>
      <c r="J5" s="9">
        <f t="shared" si="0"/>
        <v>170285560.97499999</v>
      </c>
      <c r="K5" s="10">
        <f t="shared" si="1"/>
        <v>17028556.0975</v>
      </c>
      <c r="L5" s="10">
        <f t="shared" si="3"/>
        <v>153257004.8775</v>
      </c>
      <c r="M5" s="11">
        <f t="shared" si="4"/>
        <v>1.0862465699237347E-2</v>
      </c>
    </row>
    <row r="6" spans="1:13" x14ac:dyDescent="0.25">
      <c r="B6" s="1" t="s">
        <v>19</v>
      </c>
      <c r="C6" s="1" t="s">
        <v>258</v>
      </c>
      <c r="D6" s="1" t="s">
        <v>271</v>
      </c>
      <c r="E6" s="1" t="s">
        <v>272</v>
      </c>
      <c r="F6" s="1" t="s">
        <v>273</v>
      </c>
      <c r="G6" s="1">
        <v>44</v>
      </c>
      <c r="H6" s="8" t="s">
        <v>266</v>
      </c>
      <c r="I6" s="8" t="e">
        <f t="shared" si="2"/>
        <v>#VALUE!</v>
      </c>
      <c r="J6" s="9" t="e">
        <f t="shared" si="0"/>
        <v>#VALUE!</v>
      </c>
      <c r="K6" s="10" t="e">
        <f t="shared" si="1"/>
        <v>#VALUE!</v>
      </c>
      <c r="L6" s="10" t="e">
        <f t="shared" si="3"/>
        <v>#VALUE!</v>
      </c>
      <c r="M6" s="11" t="e">
        <f t="shared" si="4"/>
        <v>#VALUE!</v>
      </c>
    </row>
    <row r="7" spans="1:13" x14ac:dyDescent="0.25">
      <c r="B7" s="1" t="s">
        <v>19</v>
      </c>
      <c r="C7" s="1" t="s">
        <v>267</v>
      </c>
      <c r="D7" s="1" t="s">
        <v>271</v>
      </c>
      <c r="E7" s="1" t="s">
        <v>272</v>
      </c>
      <c r="F7" s="1" t="s">
        <v>273</v>
      </c>
      <c r="G7" s="1">
        <v>47</v>
      </c>
      <c r="H7" s="8" t="s">
        <v>266</v>
      </c>
      <c r="I7" s="8" t="e">
        <f t="shared" si="2"/>
        <v>#VALUE!</v>
      </c>
      <c r="J7" s="9" t="e">
        <f t="shared" si="0"/>
        <v>#VALUE!</v>
      </c>
      <c r="K7" s="10" t="e">
        <f t="shared" si="1"/>
        <v>#VALUE!</v>
      </c>
      <c r="L7" s="10" t="e">
        <f t="shared" si="3"/>
        <v>#VALUE!</v>
      </c>
      <c r="M7" s="11" t="e">
        <f t="shared" si="4"/>
        <v>#VALUE!</v>
      </c>
    </row>
    <row r="8" spans="1:13" x14ac:dyDescent="0.25">
      <c r="B8" s="1" t="s">
        <v>24</v>
      </c>
      <c r="C8" s="1" t="s">
        <v>267</v>
      </c>
      <c r="D8" s="1" t="s">
        <v>274</v>
      </c>
      <c r="E8" s="1" t="s">
        <v>275</v>
      </c>
      <c r="F8" s="1" t="s">
        <v>276</v>
      </c>
      <c r="G8" s="1">
        <v>46</v>
      </c>
      <c r="H8" s="8">
        <v>193319956</v>
      </c>
      <c r="I8" s="8">
        <f t="shared" si="2"/>
        <v>14498996.699999999</v>
      </c>
      <c r="J8" s="9">
        <f t="shared" si="0"/>
        <v>207818952.69999999</v>
      </c>
      <c r="K8" s="10">
        <f t="shared" si="1"/>
        <v>20781895.27</v>
      </c>
      <c r="L8" s="10">
        <f t="shared" si="3"/>
        <v>187037057.42999998</v>
      </c>
      <c r="M8" s="11">
        <f t="shared" si="4"/>
        <v>1.3256709684778245E-2</v>
      </c>
    </row>
    <row r="9" spans="1:13" x14ac:dyDescent="0.25">
      <c r="B9" s="1" t="s">
        <v>277</v>
      </c>
      <c r="C9" s="1" t="s">
        <v>267</v>
      </c>
      <c r="D9" s="1" t="s">
        <v>278</v>
      </c>
      <c r="E9" s="1" t="s">
        <v>279</v>
      </c>
      <c r="F9" s="1" t="s">
        <v>280</v>
      </c>
      <c r="G9" s="1">
        <v>55</v>
      </c>
      <c r="H9" s="8">
        <v>131326915</v>
      </c>
      <c r="I9" s="8">
        <f t="shared" si="2"/>
        <v>9849518.625</v>
      </c>
      <c r="J9" s="9">
        <f t="shared" si="0"/>
        <v>141176433.625</v>
      </c>
      <c r="K9" s="10">
        <f t="shared" si="1"/>
        <v>14117643.362500001</v>
      </c>
      <c r="L9" s="10">
        <f t="shared" si="3"/>
        <v>127058790.2625</v>
      </c>
      <c r="M9" s="11">
        <f t="shared" si="4"/>
        <v>9.0056030529644306E-3</v>
      </c>
    </row>
    <row r="10" spans="1:13" x14ac:dyDescent="0.25">
      <c r="B10" s="1" t="s">
        <v>281</v>
      </c>
      <c r="C10" s="1" t="s">
        <v>267</v>
      </c>
      <c r="D10" s="1" t="s">
        <v>282</v>
      </c>
      <c r="E10" s="1" t="s">
        <v>283</v>
      </c>
      <c r="F10" s="1" t="s">
        <v>284</v>
      </c>
      <c r="G10" s="1">
        <v>51</v>
      </c>
      <c r="H10" s="8">
        <v>92183872</v>
      </c>
      <c r="I10" s="8">
        <f t="shared" si="2"/>
        <v>6913790.3999999994</v>
      </c>
      <c r="J10" s="9">
        <f t="shared" si="0"/>
        <v>99097662.400000006</v>
      </c>
      <c r="K10" s="10">
        <f t="shared" si="1"/>
        <v>9909766.2400000002</v>
      </c>
      <c r="L10" s="10">
        <f t="shared" si="3"/>
        <v>89187896.160000011</v>
      </c>
      <c r="M10" s="11">
        <f t="shared" si="4"/>
        <v>6.3214106500353133E-3</v>
      </c>
    </row>
    <row r="11" spans="1:13" x14ac:dyDescent="0.25">
      <c r="B11" s="1" t="s">
        <v>285</v>
      </c>
      <c r="C11" s="1" t="s">
        <v>267</v>
      </c>
      <c r="D11" s="1" t="s">
        <v>286</v>
      </c>
      <c r="E11" s="1" t="s">
        <v>287</v>
      </c>
      <c r="F11" s="1" t="s">
        <v>288</v>
      </c>
      <c r="G11" s="1">
        <v>55</v>
      </c>
      <c r="H11" s="8">
        <v>77987324</v>
      </c>
      <c r="I11" s="8">
        <f t="shared" si="2"/>
        <v>5849049.2999999998</v>
      </c>
      <c r="J11" s="9">
        <f t="shared" si="0"/>
        <v>83836373.299999997</v>
      </c>
      <c r="K11" s="10">
        <f t="shared" si="1"/>
        <v>8383637.3300000001</v>
      </c>
      <c r="L11" s="10">
        <f t="shared" si="3"/>
        <v>75452735.969999999</v>
      </c>
      <c r="M11" s="11">
        <f t="shared" si="4"/>
        <v>5.3478975205267414E-3</v>
      </c>
    </row>
    <row r="12" spans="1:13" x14ac:dyDescent="0.25">
      <c r="B12" s="1" t="s">
        <v>289</v>
      </c>
      <c r="C12" s="1" t="s">
        <v>267</v>
      </c>
      <c r="D12" s="1" t="s">
        <v>290</v>
      </c>
      <c r="E12" s="1" t="s">
        <v>291</v>
      </c>
      <c r="F12" s="1" t="s">
        <v>292</v>
      </c>
      <c r="G12" s="1">
        <v>55</v>
      </c>
      <c r="H12" s="8">
        <v>162316306</v>
      </c>
      <c r="I12" s="8">
        <f t="shared" si="2"/>
        <v>12173722.949999999</v>
      </c>
      <c r="J12" s="9">
        <f t="shared" si="0"/>
        <v>174490028.94999999</v>
      </c>
      <c r="K12" s="10">
        <f t="shared" si="1"/>
        <v>17449002.895</v>
      </c>
      <c r="L12" s="10">
        <f t="shared" si="3"/>
        <v>157041026.05499998</v>
      </c>
      <c r="M12" s="11">
        <f t="shared" si="4"/>
        <v>1.1130667471016955E-2</v>
      </c>
    </row>
    <row r="13" spans="1:13" x14ac:dyDescent="0.25">
      <c r="B13" s="1" t="s">
        <v>293</v>
      </c>
      <c r="C13" s="1" t="s">
        <v>13</v>
      </c>
      <c r="D13" s="1" t="s">
        <v>294</v>
      </c>
      <c r="E13" s="1" t="s">
        <v>295</v>
      </c>
      <c r="F13" s="1" t="s">
        <v>296</v>
      </c>
      <c r="G13" s="1">
        <v>44</v>
      </c>
      <c r="H13" s="8">
        <v>230867743</v>
      </c>
      <c r="I13" s="8">
        <f t="shared" si="2"/>
        <v>17315080.724999998</v>
      </c>
      <c r="J13" s="9">
        <f t="shared" si="0"/>
        <v>248182823.72499999</v>
      </c>
      <c r="K13" s="10">
        <f t="shared" si="1"/>
        <v>24818282.372500002</v>
      </c>
      <c r="L13" s="10">
        <f t="shared" si="3"/>
        <v>223364541.35249999</v>
      </c>
      <c r="M13" s="11">
        <f t="shared" si="4"/>
        <v>1.5831509109856173E-2</v>
      </c>
    </row>
    <row r="14" spans="1:13" x14ac:dyDescent="0.25">
      <c r="B14" s="1" t="s">
        <v>297</v>
      </c>
      <c r="C14" s="1" t="s">
        <v>267</v>
      </c>
      <c r="D14" s="1" t="s">
        <v>298</v>
      </c>
      <c r="E14" s="1" t="s">
        <v>299</v>
      </c>
      <c r="F14" s="1" t="s">
        <v>300</v>
      </c>
      <c r="G14" s="1">
        <v>47</v>
      </c>
      <c r="H14" s="8" t="s">
        <v>266</v>
      </c>
      <c r="I14" s="8" t="e">
        <f t="shared" si="2"/>
        <v>#VALUE!</v>
      </c>
      <c r="J14" s="9" t="e">
        <f t="shared" si="0"/>
        <v>#VALUE!</v>
      </c>
      <c r="K14" s="10" t="e">
        <f t="shared" si="1"/>
        <v>#VALUE!</v>
      </c>
      <c r="L14" s="10" t="e">
        <f t="shared" si="3"/>
        <v>#VALUE!</v>
      </c>
      <c r="M14" s="11" t="e">
        <f t="shared" si="4"/>
        <v>#VALUE!</v>
      </c>
    </row>
    <row r="15" spans="1:13" x14ac:dyDescent="0.25">
      <c r="B15" s="1" t="s">
        <v>301</v>
      </c>
      <c r="C15" s="1" t="s">
        <v>13</v>
      </c>
      <c r="D15" s="1" t="s">
        <v>302</v>
      </c>
      <c r="E15" s="1" t="s">
        <v>303</v>
      </c>
      <c r="F15" s="1" t="s">
        <v>304</v>
      </c>
      <c r="G15" s="1">
        <v>46</v>
      </c>
      <c r="H15" s="8">
        <v>237313424</v>
      </c>
      <c r="I15" s="8">
        <f t="shared" si="2"/>
        <v>17798506.800000001</v>
      </c>
      <c r="J15" s="9">
        <f t="shared" si="0"/>
        <v>255111930.80000001</v>
      </c>
      <c r="K15" s="10">
        <f t="shared" si="1"/>
        <v>25511193.080000002</v>
      </c>
      <c r="L15" s="10">
        <f t="shared" si="3"/>
        <v>229600737.72</v>
      </c>
      <c r="M15" s="11">
        <f t="shared" si="4"/>
        <v>1.6273514806038371E-2</v>
      </c>
    </row>
    <row r="16" spans="1:13" x14ac:dyDescent="0.25">
      <c r="B16" s="1" t="s">
        <v>49</v>
      </c>
      <c r="C16" s="1" t="s">
        <v>267</v>
      </c>
      <c r="D16" s="1" t="s">
        <v>305</v>
      </c>
      <c r="E16" s="1" t="s">
        <v>306</v>
      </c>
      <c r="F16" s="1" t="s">
        <v>307</v>
      </c>
      <c r="G16" s="1">
        <v>48</v>
      </c>
      <c r="H16" s="8">
        <v>202875348</v>
      </c>
      <c r="I16" s="8">
        <f t="shared" si="2"/>
        <v>15215651.1</v>
      </c>
      <c r="J16" s="9">
        <f t="shared" si="0"/>
        <v>218090999.09999999</v>
      </c>
      <c r="K16" s="10">
        <f t="shared" si="1"/>
        <v>21809099.91</v>
      </c>
      <c r="L16" s="10">
        <f t="shared" si="3"/>
        <v>196281899.19</v>
      </c>
      <c r="M16" s="11">
        <f t="shared" si="4"/>
        <v>1.391196049431315E-2</v>
      </c>
    </row>
    <row r="17" spans="2:13" x14ac:dyDescent="0.25">
      <c r="B17" s="1" t="s">
        <v>308</v>
      </c>
      <c r="C17" s="1" t="s">
        <v>267</v>
      </c>
      <c r="D17" s="1" t="s">
        <v>309</v>
      </c>
      <c r="E17" s="1" t="s">
        <v>310</v>
      </c>
      <c r="F17" s="1" t="s">
        <v>311</v>
      </c>
      <c r="G17" s="1">
        <v>43</v>
      </c>
      <c r="H17" s="8">
        <v>229221231</v>
      </c>
      <c r="I17" s="8">
        <f t="shared" si="2"/>
        <v>17191592.324999999</v>
      </c>
      <c r="J17" s="9">
        <f t="shared" si="0"/>
        <v>246412823.32499999</v>
      </c>
      <c r="K17" s="10">
        <f t="shared" si="1"/>
        <v>24641282.3325</v>
      </c>
      <c r="L17" s="10">
        <f t="shared" si="3"/>
        <v>221771540.99249998</v>
      </c>
      <c r="M17" s="11">
        <f t="shared" si="4"/>
        <v>1.5718601306501906E-2</v>
      </c>
    </row>
    <row r="18" spans="2:13" x14ac:dyDescent="0.25">
      <c r="B18" s="1" t="s">
        <v>57</v>
      </c>
      <c r="C18" s="1" t="s">
        <v>13</v>
      </c>
      <c r="D18" s="1" t="s">
        <v>312</v>
      </c>
      <c r="E18" s="1" t="s">
        <v>313</v>
      </c>
      <c r="F18" s="1" t="s">
        <v>314</v>
      </c>
      <c r="G18" s="1">
        <v>45</v>
      </c>
      <c r="H18" s="8">
        <v>156092813</v>
      </c>
      <c r="I18" s="8">
        <f t="shared" si="2"/>
        <v>11706960.975</v>
      </c>
      <c r="J18" s="9">
        <f t="shared" si="0"/>
        <v>167799773.97499999</v>
      </c>
      <c r="K18" s="10">
        <f t="shared" si="1"/>
        <v>16779977.397500001</v>
      </c>
      <c r="L18" s="10">
        <f t="shared" si="3"/>
        <v>151019796.57749999</v>
      </c>
      <c r="M18" s="11">
        <f t="shared" si="4"/>
        <v>1.0703898079830824E-2</v>
      </c>
    </row>
    <row r="19" spans="2:13" x14ac:dyDescent="0.25">
      <c r="B19" s="1" t="s">
        <v>315</v>
      </c>
      <c r="C19" s="1" t="s">
        <v>267</v>
      </c>
      <c r="D19" s="1" t="s">
        <v>316</v>
      </c>
      <c r="E19" s="1" t="s">
        <v>317</v>
      </c>
      <c r="F19" s="1" t="s">
        <v>318</v>
      </c>
      <c r="G19" s="1">
        <v>55</v>
      </c>
      <c r="H19" s="8">
        <v>79893461</v>
      </c>
      <c r="I19" s="8">
        <f t="shared" si="2"/>
        <v>5992009.5750000002</v>
      </c>
      <c r="J19" s="9">
        <f t="shared" si="0"/>
        <v>85885470.575000003</v>
      </c>
      <c r="K19" s="10">
        <f t="shared" si="1"/>
        <v>8588547.057500001</v>
      </c>
      <c r="L19" s="10">
        <f t="shared" si="3"/>
        <v>77296923.517499998</v>
      </c>
      <c r="M19" s="11">
        <f t="shared" si="4"/>
        <v>5.4786088312018498E-3</v>
      </c>
    </row>
    <row r="20" spans="2:13" x14ac:dyDescent="0.25">
      <c r="B20" s="1" t="s">
        <v>319</v>
      </c>
      <c r="C20" s="1" t="s">
        <v>267</v>
      </c>
      <c r="D20" s="1" t="s">
        <v>320</v>
      </c>
      <c r="E20" s="1" t="s">
        <v>321</v>
      </c>
      <c r="F20" s="1" t="s">
        <v>322</v>
      </c>
      <c r="G20" s="1">
        <v>50</v>
      </c>
      <c r="H20" s="8" t="s">
        <v>266</v>
      </c>
      <c r="I20" s="8" t="e">
        <f t="shared" si="2"/>
        <v>#VALUE!</v>
      </c>
      <c r="J20" s="9" t="e">
        <f t="shared" si="0"/>
        <v>#VALUE!</v>
      </c>
      <c r="K20" s="10" t="e">
        <f t="shared" si="1"/>
        <v>#VALUE!</v>
      </c>
      <c r="L20" s="10" t="e">
        <f t="shared" si="3"/>
        <v>#VALUE!</v>
      </c>
      <c r="M20" s="11" t="e">
        <f t="shared" si="4"/>
        <v>#VALUE!</v>
      </c>
    </row>
    <row r="21" spans="2:13" x14ac:dyDescent="0.25">
      <c r="B21" s="1" t="s">
        <v>57</v>
      </c>
      <c r="C21" s="1" t="s">
        <v>267</v>
      </c>
      <c r="D21" s="1" t="s">
        <v>312</v>
      </c>
      <c r="E21" s="1" t="s">
        <v>313</v>
      </c>
      <c r="F21" s="1" t="s">
        <v>314</v>
      </c>
      <c r="G21" s="1">
        <v>45</v>
      </c>
      <c r="H21" s="8">
        <v>156092813</v>
      </c>
      <c r="I21" s="8">
        <f t="shared" si="2"/>
        <v>11706960.975</v>
      </c>
      <c r="J21" s="9">
        <f t="shared" si="0"/>
        <v>167799773.97499999</v>
      </c>
      <c r="K21" s="10">
        <f t="shared" si="1"/>
        <v>16779977.397500001</v>
      </c>
      <c r="L21" s="10">
        <f t="shared" si="3"/>
        <v>151019796.57749999</v>
      </c>
      <c r="M21" s="11">
        <f t="shared" si="4"/>
        <v>1.0703898079830824E-2</v>
      </c>
    </row>
    <row r="22" spans="2:13" x14ac:dyDescent="0.25">
      <c r="B22" s="1" t="s">
        <v>323</v>
      </c>
      <c r="C22" s="1" t="s">
        <v>267</v>
      </c>
      <c r="D22" s="1" t="s">
        <v>324</v>
      </c>
      <c r="E22" s="1" t="s">
        <v>325</v>
      </c>
      <c r="F22" s="1" t="s">
        <v>326</v>
      </c>
      <c r="G22" s="1">
        <v>53</v>
      </c>
      <c r="H22" s="8">
        <v>49627874</v>
      </c>
      <c r="I22" s="8">
        <f t="shared" si="2"/>
        <v>3722090.55</v>
      </c>
      <c r="J22" s="9">
        <f t="shared" si="0"/>
        <v>53349964.549999997</v>
      </c>
      <c r="K22" s="10">
        <f t="shared" si="1"/>
        <v>5334996.4550000001</v>
      </c>
      <c r="L22" s="10">
        <f t="shared" si="3"/>
        <v>48014968.094999999</v>
      </c>
      <c r="M22" s="11">
        <f t="shared" si="4"/>
        <v>3.4031785000548749E-3</v>
      </c>
    </row>
    <row r="23" spans="2:13" x14ac:dyDescent="0.25">
      <c r="B23" s="1" t="s">
        <v>327</v>
      </c>
      <c r="C23" s="1" t="s">
        <v>13</v>
      </c>
      <c r="D23" s="1" t="s">
        <v>328</v>
      </c>
      <c r="E23" s="1" t="s">
        <v>329</v>
      </c>
      <c r="F23" s="1" t="s">
        <v>330</v>
      </c>
      <c r="G23" s="1">
        <v>47</v>
      </c>
      <c r="H23" s="8">
        <v>46033809</v>
      </c>
      <c r="I23" s="8">
        <f t="shared" si="2"/>
        <v>3452535.6749999998</v>
      </c>
      <c r="J23" s="9">
        <f t="shared" si="0"/>
        <v>49486344.674999997</v>
      </c>
      <c r="K23" s="10">
        <f t="shared" si="1"/>
        <v>4948634.4675000003</v>
      </c>
      <c r="L23" s="10">
        <f t="shared" si="3"/>
        <v>44537710.207499996</v>
      </c>
      <c r="M23" s="11">
        <f t="shared" si="4"/>
        <v>3.1567193280218411E-3</v>
      </c>
    </row>
    <row r="24" spans="2:13" x14ac:dyDescent="0.25">
      <c r="B24" s="1" t="s">
        <v>331</v>
      </c>
      <c r="C24" s="1" t="s">
        <v>13</v>
      </c>
      <c r="D24" s="1" t="s">
        <v>332</v>
      </c>
      <c r="E24" s="1" t="s">
        <v>333</v>
      </c>
      <c r="F24" s="1" t="s">
        <v>334</v>
      </c>
      <c r="G24" s="1">
        <v>46</v>
      </c>
      <c r="H24" s="8">
        <v>81178289</v>
      </c>
      <c r="I24" s="8">
        <f t="shared" si="2"/>
        <v>6088371.6749999998</v>
      </c>
      <c r="J24" s="9">
        <f t="shared" si="0"/>
        <v>87266660.674999997</v>
      </c>
      <c r="K24" s="10">
        <f t="shared" si="1"/>
        <v>8726666.0675000008</v>
      </c>
      <c r="L24" s="10">
        <f t="shared" si="3"/>
        <v>78539994.607500002</v>
      </c>
      <c r="M24" s="11">
        <f t="shared" si="4"/>
        <v>5.5667145402207062E-3</v>
      </c>
    </row>
    <row r="25" spans="2:13" x14ac:dyDescent="0.25">
      <c r="B25" s="1" t="s">
        <v>335</v>
      </c>
      <c r="C25" s="1" t="s">
        <v>267</v>
      </c>
      <c r="D25" s="1" t="s">
        <v>336</v>
      </c>
      <c r="E25" s="1" t="s">
        <v>337</v>
      </c>
      <c r="F25" s="1" t="s">
        <v>338</v>
      </c>
      <c r="G25" s="1">
        <v>47</v>
      </c>
      <c r="H25" s="12">
        <v>221112600</v>
      </c>
      <c r="I25" s="8">
        <f t="shared" si="2"/>
        <v>16583445</v>
      </c>
      <c r="J25" s="9">
        <f t="shared" si="0"/>
        <v>237696045</v>
      </c>
      <c r="K25" s="10">
        <f t="shared" si="1"/>
        <v>23769604.5</v>
      </c>
      <c r="L25" s="10">
        <f t="shared" si="3"/>
        <v>213926440.5</v>
      </c>
      <c r="M25" s="11">
        <f t="shared" si="4"/>
        <v>1.5162560588656962E-2</v>
      </c>
    </row>
    <row r="26" spans="2:13" x14ac:dyDescent="0.25">
      <c r="B26" s="1" t="s">
        <v>75</v>
      </c>
      <c r="C26" s="1" t="s">
        <v>76</v>
      </c>
      <c r="D26" s="1" t="s">
        <v>339</v>
      </c>
      <c r="E26" s="1" t="s">
        <v>340</v>
      </c>
      <c r="F26" s="1" t="s">
        <v>341</v>
      </c>
      <c r="G26" s="1">
        <v>47</v>
      </c>
      <c r="H26" s="8">
        <v>248275055</v>
      </c>
      <c r="I26" s="8">
        <f t="shared" si="2"/>
        <v>18620629.125</v>
      </c>
      <c r="J26" s="9">
        <f t="shared" si="0"/>
        <v>266895684.125</v>
      </c>
      <c r="K26" s="10">
        <f t="shared" si="1"/>
        <v>26689568.412500001</v>
      </c>
      <c r="L26" s="10">
        <f t="shared" si="3"/>
        <v>240206115.71250001</v>
      </c>
      <c r="M26" s="11">
        <f t="shared" si="4"/>
        <v>1.7025196954355563E-2</v>
      </c>
    </row>
    <row r="27" spans="2:13" x14ac:dyDescent="0.25">
      <c r="B27" s="1" t="s">
        <v>342</v>
      </c>
      <c r="C27" s="1" t="s">
        <v>258</v>
      </c>
      <c r="D27" s="1" t="s">
        <v>343</v>
      </c>
      <c r="E27" s="1" t="s">
        <v>344</v>
      </c>
      <c r="F27" s="1" t="s">
        <v>345</v>
      </c>
      <c r="G27" s="1">
        <v>52</v>
      </c>
      <c r="H27" s="8">
        <v>104910812</v>
      </c>
      <c r="I27" s="8">
        <f t="shared" si="2"/>
        <v>7868310.8999999994</v>
      </c>
      <c r="J27" s="9">
        <f t="shared" si="0"/>
        <v>112779122.90000001</v>
      </c>
      <c r="K27" s="10">
        <f t="shared" si="1"/>
        <v>11277912.290000001</v>
      </c>
      <c r="L27" s="10">
        <f t="shared" si="3"/>
        <v>101501210.61</v>
      </c>
      <c r="M27" s="11">
        <f t="shared" si="4"/>
        <v>7.1941469792096875E-3</v>
      </c>
    </row>
    <row r="28" spans="2:13" x14ac:dyDescent="0.25">
      <c r="B28" s="1" t="s">
        <v>346</v>
      </c>
      <c r="C28" s="1" t="s">
        <v>267</v>
      </c>
      <c r="D28" s="1" t="s">
        <v>347</v>
      </c>
      <c r="E28" s="1" t="s">
        <v>348</v>
      </c>
      <c r="F28" s="1" t="s">
        <v>349</v>
      </c>
      <c r="G28" s="1">
        <v>60</v>
      </c>
      <c r="H28" s="8">
        <v>127703805.99999999</v>
      </c>
      <c r="I28" s="8">
        <f t="shared" si="2"/>
        <v>9577785.4499999993</v>
      </c>
      <c r="J28" s="9">
        <f t="shared" si="0"/>
        <v>137281591.44999999</v>
      </c>
      <c r="K28" s="10">
        <f t="shared" si="1"/>
        <v>13728159.145</v>
      </c>
      <c r="L28" s="10">
        <f t="shared" si="3"/>
        <v>123553432.30499999</v>
      </c>
      <c r="M28" s="11">
        <f t="shared" si="4"/>
        <v>8.7571522196251798E-3</v>
      </c>
    </row>
    <row r="29" spans="2:13" x14ac:dyDescent="0.25">
      <c r="B29" s="1" t="s">
        <v>350</v>
      </c>
      <c r="C29" s="1" t="s">
        <v>267</v>
      </c>
      <c r="D29" s="1" t="s">
        <v>351</v>
      </c>
      <c r="E29" s="1" t="s">
        <v>352</v>
      </c>
      <c r="F29" s="1" t="s">
        <v>353</v>
      </c>
      <c r="G29" s="1">
        <v>52</v>
      </c>
      <c r="H29" s="8">
        <v>160439975</v>
      </c>
      <c r="I29" s="8">
        <f t="shared" si="2"/>
        <v>12032998.125</v>
      </c>
      <c r="J29" s="9">
        <f t="shared" si="0"/>
        <v>172472973.125</v>
      </c>
      <c r="K29" s="10">
        <f t="shared" si="1"/>
        <v>17247297.3125</v>
      </c>
      <c r="L29" s="10">
        <f t="shared" si="3"/>
        <v>155225675.8125</v>
      </c>
      <c r="M29" s="11">
        <f t="shared" si="4"/>
        <v>1.100200007498491E-2</v>
      </c>
    </row>
    <row r="30" spans="2:13" x14ac:dyDescent="0.25">
      <c r="B30" s="1" t="s">
        <v>87</v>
      </c>
      <c r="C30" s="1" t="s">
        <v>258</v>
      </c>
      <c r="D30" s="1" t="s">
        <v>354</v>
      </c>
      <c r="E30" s="1" t="s">
        <v>355</v>
      </c>
      <c r="F30" s="1" t="s">
        <v>356</v>
      </c>
      <c r="G30" s="1">
        <v>45</v>
      </c>
      <c r="H30" s="8">
        <v>42389012</v>
      </c>
      <c r="I30" s="8">
        <f t="shared" si="2"/>
        <v>3179175.9</v>
      </c>
      <c r="J30" s="9">
        <f t="shared" si="0"/>
        <v>45568187.899999999</v>
      </c>
      <c r="K30" s="10">
        <f t="shared" si="1"/>
        <v>4556818.79</v>
      </c>
      <c r="L30" s="10">
        <f t="shared" si="3"/>
        <v>41011369.109999999</v>
      </c>
      <c r="M30" s="11">
        <f t="shared" si="4"/>
        <v>2.906781263226551E-3</v>
      </c>
    </row>
    <row r="31" spans="2:13" x14ac:dyDescent="0.25">
      <c r="B31" s="1" t="s">
        <v>357</v>
      </c>
      <c r="C31" s="1" t="s">
        <v>267</v>
      </c>
      <c r="D31" s="1" t="s">
        <v>358</v>
      </c>
      <c r="E31" s="1" t="s">
        <v>359</v>
      </c>
      <c r="F31" s="1" t="s">
        <v>360</v>
      </c>
      <c r="G31" s="1">
        <v>43</v>
      </c>
      <c r="H31" s="8">
        <v>203211917</v>
      </c>
      <c r="I31" s="8">
        <f t="shared" si="2"/>
        <v>15240893.774999999</v>
      </c>
      <c r="J31" s="9">
        <f t="shared" si="0"/>
        <v>218452810.77500001</v>
      </c>
      <c r="K31" s="10">
        <f t="shared" si="1"/>
        <v>21845281.077500001</v>
      </c>
      <c r="L31" s="10">
        <f t="shared" si="3"/>
        <v>196607529.69749999</v>
      </c>
      <c r="M31" s="11">
        <f t="shared" si="4"/>
        <v>1.3935040354324583E-2</v>
      </c>
    </row>
    <row r="32" spans="2:13" x14ac:dyDescent="0.25">
      <c r="B32" s="1" t="s">
        <v>91</v>
      </c>
      <c r="C32" s="1" t="s">
        <v>13</v>
      </c>
      <c r="D32" s="1" t="s">
        <v>361</v>
      </c>
      <c r="E32" s="1" t="s">
        <v>362</v>
      </c>
      <c r="F32" s="1" t="s">
        <v>363</v>
      </c>
      <c r="G32" s="1">
        <v>58</v>
      </c>
      <c r="H32" s="8">
        <v>195804281</v>
      </c>
      <c r="I32" s="8">
        <f t="shared" si="2"/>
        <v>14685321.074999999</v>
      </c>
      <c r="J32" s="9">
        <f t="shared" si="0"/>
        <v>210489602.07499999</v>
      </c>
      <c r="K32" s="10">
        <f t="shared" si="1"/>
        <v>21048960.2075</v>
      </c>
      <c r="L32" s="10">
        <f t="shared" si="3"/>
        <v>189440641.86749998</v>
      </c>
      <c r="M32" s="11">
        <f t="shared" si="4"/>
        <v>1.3427069620550404E-2</v>
      </c>
    </row>
    <row r="33" spans="2:13" x14ac:dyDescent="0.25">
      <c r="B33" s="1" t="s">
        <v>94</v>
      </c>
      <c r="C33" s="1" t="s">
        <v>76</v>
      </c>
      <c r="D33" s="1" t="s">
        <v>364</v>
      </c>
      <c r="E33" s="1" t="s">
        <v>365</v>
      </c>
      <c r="F33" s="1" t="s">
        <v>366</v>
      </c>
      <c r="G33" s="1">
        <v>46</v>
      </c>
      <c r="H33" s="8">
        <v>237405842</v>
      </c>
      <c r="I33" s="8">
        <f t="shared" si="2"/>
        <v>17805438.149999999</v>
      </c>
      <c r="J33" s="9">
        <f t="shared" si="0"/>
        <v>255211280.15000001</v>
      </c>
      <c r="K33" s="10">
        <f t="shared" si="1"/>
        <v>25521128.015000001</v>
      </c>
      <c r="L33" s="10">
        <f t="shared" si="3"/>
        <v>229690152.13499999</v>
      </c>
      <c r="M33" s="11">
        <f t="shared" si="4"/>
        <v>1.6279852271766159E-2</v>
      </c>
    </row>
    <row r="34" spans="2:13" x14ac:dyDescent="0.25">
      <c r="B34" s="1" t="s">
        <v>367</v>
      </c>
      <c r="C34" s="1" t="s">
        <v>267</v>
      </c>
      <c r="D34" s="1" t="s">
        <v>368</v>
      </c>
      <c r="E34" s="1" t="s">
        <v>369</v>
      </c>
      <c r="F34" s="1" t="s">
        <v>370</v>
      </c>
      <c r="G34" s="1">
        <v>51</v>
      </c>
      <c r="H34" s="8">
        <v>84144849</v>
      </c>
      <c r="I34" s="8">
        <f t="shared" si="2"/>
        <v>6310863.6749999998</v>
      </c>
      <c r="J34" s="9">
        <f t="shared" si="0"/>
        <v>90455712.674999997</v>
      </c>
      <c r="K34" s="10">
        <f t="shared" si="1"/>
        <v>9045571.2675000001</v>
      </c>
      <c r="L34" s="10">
        <f t="shared" si="3"/>
        <v>81410141.407499999</v>
      </c>
      <c r="M34" s="11">
        <f t="shared" si="4"/>
        <v>5.7701432265094398E-3</v>
      </c>
    </row>
    <row r="35" spans="2:13" x14ac:dyDescent="0.25">
      <c r="B35" s="1" t="s">
        <v>371</v>
      </c>
      <c r="C35" s="1" t="s">
        <v>13</v>
      </c>
      <c r="D35" s="1" t="s">
        <v>372</v>
      </c>
      <c r="E35" s="1" t="s">
        <v>373</v>
      </c>
      <c r="F35" s="1" t="s">
        <v>374</v>
      </c>
      <c r="G35" s="1">
        <v>43</v>
      </c>
      <c r="H35" s="8">
        <v>122548714</v>
      </c>
      <c r="I35" s="8">
        <f t="shared" si="2"/>
        <v>9191153.5499999989</v>
      </c>
      <c r="J35" s="9">
        <f t="shared" si="0"/>
        <v>131739867.55</v>
      </c>
      <c r="K35" s="10">
        <f t="shared" si="1"/>
        <v>13173986.755000001</v>
      </c>
      <c r="L35" s="10">
        <f t="shared" si="3"/>
        <v>118565880.795</v>
      </c>
      <c r="M35" s="11">
        <f t="shared" si="4"/>
        <v>8.4036472868890943E-3</v>
      </c>
    </row>
    <row r="36" spans="2:13" x14ac:dyDescent="0.25">
      <c r="B36" s="1" t="s">
        <v>100</v>
      </c>
      <c r="C36" s="1" t="s">
        <v>13</v>
      </c>
      <c r="D36" s="1" t="s">
        <v>375</v>
      </c>
      <c r="E36" s="1" t="s">
        <v>376</v>
      </c>
      <c r="F36" s="1" t="s">
        <v>377</v>
      </c>
      <c r="G36" s="1">
        <v>53</v>
      </c>
      <c r="H36" s="8">
        <v>94959493</v>
      </c>
      <c r="I36" s="8">
        <f t="shared" si="2"/>
        <v>7121961.9749999996</v>
      </c>
      <c r="J36" s="9">
        <f t="shared" si="0"/>
        <v>102081454.97499999</v>
      </c>
      <c r="K36" s="10">
        <f t="shared" si="1"/>
        <v>10208145.497500001</v>
      </c>
      <c r="L36" s="10">
        <f t="shared" si="3"/>
        <v>91873309.477499992</v>
      </c>
      <c r="M36" s="11">
        <f t="shared" si="4"/>
        <v>6.5117458981561729E-3</v>
      </c>
    </row>
    <row r="37" spans="2:13" x14ac:dyDescent="0.25">
      <c r="B37" s="1" t="s">
        <v>102</v>
      </c>
      <c r="C37" s="1" t="s">
        <v>76</v>
      </c>
      <c r="D37" s="1" t="s">
        <v>378</v>
      </c>
      <c r="E37" s="1" t="s">
        <v>379</v>
      </c>
      <c r="F37" s="1" t="s">
        <v>380</v>
      </c>
      <c r="G37" s="1">
        <v>46</v>
      </c>
      <c r="H37" s="8">
        <v>76242361</v>
      </c>
      <c r="I37" s="8">
        <f t="shared" si="2"/>
        <v>5718177.0750000002</v>
      </c>
      <c r="J37" s="9">
        <f t="shared" si="0"/>
        <v>81960538.075000003</v>
      </c>
      <c r="K37" s="10">
        <f t="shared" si="1"/>
        <v>8196053.807500001</v>
      </c>
      <c r="L37" s="10">
        <f t="shared" si="3"/>
        <v>73764484.267499998</v>
      </c>
      <c r="M37" s="11">
        <f t="shared" si="4"/>
        <v>5.2282385449076924E-3</v>
      </c>
    </row>
    <row r="38" spans="2:13" x14ac:dyDescent="0.25">
      <c r="B38" s="1" t="s">
        <v>381</v>
      </c>
      <c r="C38" s="1" t="s">
        <v>13</v>
      </c>
      <c r="D38" s="1" t="s">
        <v>382</v>
      </c>
      <c r="E38" s="1" t="s">
        <v>383</v>
      </c>
      <c r="F38" s="1" t="s">
        <v>384</v>
      </c>
      <c r="G38" s="1">
        <v>60</v>
      </c>
      <c r="H38" s="8">
        <v>143029032</v>
      </c>
      <c r="I38" s="8">
        <f t="shared" si="2"/>
        <v>10727177.4</v>
      </c>
      <c r="J38" s="9">
        <f t="shared" si="0"/>
        <v>153756209.40000001</v>
      </c>
      <c r="K38" s="10">
        <f t="shared" si="1"/>
        <v>15375620.940000001</v>
      </c>
      <c r="L38" s="10">
        <f t="shared" si="3"/>
        <v>138380588.46000001</v>
      </c>
      <c r="M38" s="11">
        <f t="shared" si="4"/>
        <v>9.8080632385352789E-3</v>
      </c>
    </row>
    <row r="39" spans="2:13" x14ac:dyDescent="0.25">
      <c r="B39" s="1" t="s">
        <v>106</v>
      </c>
      <c r="C39" s="1" t="s">
        <v>267</v>
      </c>
      <c r="D39" s="1" t="s">
        <v>385</v>
      </c>
      <c r="E39" s="1" t="s">
        <v>386</v>
      </c>
      <c r="F39" s="1" t="s">
        <v>387</v>
      </c>
      <c r="G39" s="1">
        <v>53</v>
      </c>
      <c r="H39" s="8">
        <v>97462096</v>
      </c>
      <c r="I39" s="8">
        <f t="shared" si="2"/>
        <v>7309657.2000000002</v>
      </c>
      <c r="J39" s="9">
        <f t="shared" si="0"/>
        <v>104771753.2</v>
      </c>
      <c r="K39" s="10">
        <f t="shared" si="1"/>
        <v>10477175.32</v>
      </c>
      <c r="L39" s="10">
        <f t="shared" si="3"/>
        <v>94294577.879999995</v>
      </c>
      <c r="M39" s="11">
        <f t="shared" si="4"/>
        <v>6.6833592282732933E-3</v>
      </c>
    </row>
    <row r="40" spans="2:13" x14ac:dyDescent="0.25">
      <c r="B40" s="1" t="s">
        <v>388</v>
      </c>
      <c r="C40" s="1" t="s">
        <v>267</v>
      </c>
      <c r="D40" s="1" t="s">
        <v>389</v>
      </c>
      <c r="E40" s="1" t="s">
        <v>390</v>
      </c>
      <c r="F40" s="1" t="s">
        <v>391</v>
      </c>
      <c r="G40" s="1">
        <v>51</v>
      </c>
      <c r="H40" s="8" t="s">
        <v>266</v>
      </c>
      <c r="I40" s="8" t="e">
        <f t="shared" si="2"/>
        <v>#VALUE!</v>
      </c>
      <c r="J40" s="9" t="e">
        <f t="shared" si="0"/>
        <v>#VALUE!</v>
      </c>
      <c r="K40" s="10" t="e">
        <f t="shared" si="1"/>
        <v>#VALUE!</v>
      </c>
      <c r="L40" s="10" t="e">
        <f t="shared" si="3"/>
        <v>#VALUE!</v>
      </c>
      <c r="M40" s="11" t="e">
        <f t="shared" si="4"/>
        <v>#VALUE!</v>
      </c>
    </row>
    <row r="41" spans="2:13" x14ac:dyDescent="0.25">
      <c r="B41" s="1" t="s">
        <v>392</v>
      </c>
      <c r="C41" s="1" t="s">
        <v>267</v>
      </c>
      <c r="D41" s="1" t="s">
        <v>393</v>
      </c>
      <c r="E41" s="1" t="s">
        <v>394</v>
      </c>
      <c r="F41" s="1" t="s">
        <v>395</v>
      </c>
      <c r="G41" s="1">
        <v>54</v>
      </c>
      <c r="H41" s="8">
        <v>221187886</v>
      </c>
      <c r="I41" s="8">
        <f t="shared" si="2"/>
        <v>16589091.449999999</v>
      </c>
      <c r="J41" s="9">
        <f t="shared" si="0"/>
        <v>237776977.44999999</v>
      </c>
      <c r="K41" s="10">
        <f t="shared" si="1"/>
        <v>23777697.745000001</v>
      </c>
      <c r="L41" s="10">
        <f t="shared" si="3"/>
        <v>213999279.70499998</v>
      </c>
      <c r="M41" s="11">
        <f t="shared" si="4"/>
        <v>1.5167723245766858E-2</v>
      </c>
    </row>
    <row r="42" spans="2:13" x14ac:dyDescent="0.25">
      <c r="B42" s="1" t="s">
        <v>396</v>
      </c>
      <c r="C42" s="1" t="s">
        <v>76</v>
      </c>
      <c r="D42" s="1" t="s">
        <v>397</v>
      </c>
      <c r="E42" s="1" t="s">
        <v>398</v>
      </c>
      <c r="F42" s="1" t="s">
        <v>399</v>
      </c>
      <c r="G42" s="1">
        <v>49</v>
      </c>
      <c r="H42" s="8">
        <v>197729528</v>
      </c>
      <c r="I42" s="8">
        <f t="shared" si="2"/>
        <v>14829714.6</v>
      </c>
      <c r="J42" s="9">
        <f t="shared" si="0"/>
        <v>212559242.59999999</v>
      </c>
      <c r="K42" s="10">
        <f t="shared" si="1"/>
        <v>21255924.260000002</v>
      </c>
      <c r="L42" s="10">
        <f t="shared" si="3"/>
        <v>191303318.34</v>
      </c>
      <c r="M42" s="11">
        <f t="shared" si="4"/>
        <v>1.3559091379082618E-2</v>
      </c>
    </row>
    <row r="43" spans="2:13" x14ac:dyDescent="0.25">
      <c r="B43" s="1" t="s">
        <v>115</v>
      </c>
      <c r="C43" s="1" t="s">
        <v>267</v>
      </c>
      <c r="D43" s="1" t="s">
        <v>400</v>
      </c>
      <c r="E43" s="1" t="s">
        <v>401</v>
      </c>
      <c r="F43" s="1" t="s">
        <v>402</v>
      </c>
      <c r="G43" s="1">
        <v>46</v>
      </c>
      <c r="H43" s="8">
        <v>202702666</v>
      </c>
      <c r="I43" s="8">
        <f t="shared" si="2"/>
        <v>15202699.949999999</v>
      </c>
      <c r="J43" s="9">
        <f t="shared" si="0"/>
        <v>217905365.94999999</v>
      </c>
      <c r="K43" s="10">
        <f t="shared" si="1"/>
        <v>21790536.594999999</v>
      </c>
      <c r="L43" s="10">
        <f t="shared" si="3"/>
        <v>196114829.35499999</v>
      </c>
      <c r="M43" s="11">
        <f t="shared" si="4"/>
        <v>1.3900119010437648E-2</v>
      </c>
    </row>
    <row r="44" spans="2:13" x14ac:dyDescent="0.25">
      <c r="B44" s="1" t="s">
        <v>117</v>
      </c>
      <c r="C44" s="1" t="s">
        <v>76</v>
      </c>
      <c r="D44" s="1" t="s">
        <v>403</v>
      </c>
      <c r="E44" s="1" t="s">
        <v>404</v>
      </c>
      <c r="F44" s="1" t="s">
        <v>405</v>
      </c>
      <c r="G44" s="1">
        <v>46</v>
      </c>
      <c r="H44" s="8">
        <v>246294967</v>
      </c>
      <c r="I44" s="8">
        <f t="shared" si="2"/>
        <v>18472122.524999999</v>
      </c>
      <c r="J44" s="9">
        <f t="shared" si="0"/>
        <v>264767089.52500001</v>
      </c>
      <c r="K44" s="10">
        <f t="shared" si="1"/>
        <v>26476708.952500001</v>
      </c>
      <c r="L44" s="10">
        <f t="shared" si="3"/>
        <v>238290380.57249999</v>
      </c>
      <c r="M44" s="11">
        <f t="shared" si="4"/>
        <v>1.6889414532770937E-2</v>
      </c>
    </row>
    <row r="45" spans="2:13" x14ac:dyDescent="0.25">
      <c r="B45" s="1" t="s">
        <v>120</v>
      </c>
      <c r="C45" s="1" t="s">
        <v>76</v>
      </c>
      <c r="D45" s="1" t="s">
        <v>406</v>
      </c>
      <c r="E45" s="1" t="s">
        <v>407</v>
      </c>
      <c r="F45" s="1" t="s">
        <v>408</v>
      </c>
      <c r="G45" s="1">
        <v>56</v>
      </c>
      <c r="H45" s="8">
        <v>92123449</v>
      </c>
      <c r="I45" s="8">
        <f t="shared" si="2"/>
        <v>6909258.6749999998</v>
      </c>
      <c r="J45" s="9">
        <f t="shared" si="0"/>
        <v>99032707.674999997</v>
      </c>
      <c r="K45" s="10">
        <f t="shared" si="1"/>
        <v>9903270.7675000001</v>
      </c>
      <c r="L45" s="10">
        <f t="shared" si="3"/>
        <v>89129436.907499999</v>
      </c>
      <c r="M45" s="11">
        <f t="shared" si="4"/>
        <v>6.317267207289633E-3</v>
      </c>
    </row>
    <row r="46" spans="2:13" x14ac:dyDescent="0.25">
      <c r="B46" s="1" t="s">
        <v>409</v>
      </c>
      <c r="C46" s="1" t="s">
        <v>76</v>
      </c>
      <c r="D46" s="1" t="s">
        <v>410</v>
      </c>
      <c r="E46" s="1" t="s">
        <v>411</v>
      </c>
      <c r="F46" s="1" t="s">
        <v>412</v>
      </c>
      <c r="G46" s="1">
        <v>52</v>
      </c>
      <c r="H46" s="8">
        <v>228655992</v>
      </c>
      <c r="I46" s="8">
        <f t="shared" si="2"/>
        <v>17149199.399999999</v>
      </c>
      <c r="J46" s="9">
        <f t="shared" si="0"/>
        <v>245805191.40000001</v>
      </c>
      <c r="K46" s="10">
        <f t="shared" si="1"/>
        <v>24580519.140000001</v>
      </c>
      <c r="L46" s="10">
        <f t="shared" si="3"/>
        <v>221224672.25999999</v>
      </c>
      <c r="M46" s="11">
        <f t="shared" si="4"/>
        <v>1.5679840645261563E-2</v>
      </c>
    </row>
    <row r="47" spans="2:13" x14ac:dyDescent="0.25">
      <c r="B47" s="1" t="s">
        <v>124</v>
      </c>
      <c r="C47" s="1" t="s">
        <v>267</v>
      </c>
      <c r="D47" s="1" t="s">
        <v>413</v>
      </c>
      <c r="E47" s="1" t="s">
        <v>414</v>
      </c>
      <c r="F47" s="1" t="s">
        <v>415</v>
      </c>
      <c r="G47" s="1">
        <v>50</v>
      </c>
      <c r="H47" s="8">
        <v>200468818</v>
      </c>
      <c r="I47" s="8">
        <f t="shared" si="2"/>
        <v>15035161.35</v>
      </c>
      <c r="J47" s="9">
        <f t="shared" si="0"/>
        <v>215503979.34999999</v>
      </c>
      <c r="K47" s="10">
        <f t="shared" si="1"/>
        <v>21550397.935000002</v>
      </c>
      <c r="L47" s="10">
        <f t="shared" si="3"/>
        <v>193953581.41499999</v>
      </c>
      <c r="M47" s="11">
        <f t="shared" si="4"/>
        <v>1.3746935267648454E-2</v>
      </c>
    </row>
    <row r="48" spans="2:13" x14ac:dyDescent="0.25">
      <c r="B48" s="1" t="s">
        <v>416</v>
      </c>
      <c r="C48" s="1" t="s">
        <v>13</v>
      </c>
      <c r="D48" s="1" t="s">
        <v>417</v>
      </c>
      <c r="E48" s="1" t="s">
        <v>418</v>
      </c>
      <c r="F48" s="1" t="s">
        <v>419</v>
      </c>
      <c r="G48" s="1">
        <v>56</v>
      </c>
      <c r="H48" s="8">
        <v>172546034</v>
      </c>
      <c r="I48" s="8">
        <f t="shared" si="2"/>
        <v>12940952.549999999</v>
      </c>
      <c r="J48" s="9">
        <f t="shared" si="0"/>
        <v>185486986.55000001</v>
      </c>
      <c r="K48" s="10">
        <f t="shared" si="1"/>
        <v>18548698.655000001</v>
      </c>
      <c r="L48" s="10">
        <f t="shared" si="3"/>
        <v>166938287.89500001</v>
      </c>
      <c r="M48" s="11">
        <f t="shared" si="4"/>
        <v>1.1832160152146302E-2</v>
      </c>
    </row>
    <row r="49" spans="2:13" x14ac:dyDescent="0.25">
      <c r="B49" s="1" t="s">
        <v>420</v>
      </c>
      <c r="C49" s="1" t="s">
        <v>267</v>
      </c>
      <c r="D49" s="1" t="s">
        <v>421</v>
      </c>
      <c r="E49" s="1" t="s">
        <v>422</v>
      </c>
      <c r="F49" s="1" t="s">
        <v>423</v>
      </c>
      <c r="G49" s="1">
        <v>56</v>
      </c>
      <c r="H49" s="8">
        <v>131303325.99999999</v>
      </c>
      <c r="I49" s="8">
        <f t="shared" si="2"/>
        <v>9847749.4499999993</v>
      </c>
      <c r="J49" s="9">
        <f t="shared" si="0"/>
        <v>141151075.44999999</v>
      </c>
      <c r="K49" s="10">
        <f t="shared" si="1"/>
        <v>14115107.545</v>
      </c>
      <c r="L49" s="10">
        <f t="shared" si="3"/>
        <v>127035967.90499999</v>
      </c>
      <c r="M49" s="11">
        <f t="shared" si="4"/>
        <v>9.003985462462007E-3</v>
      </c>
    </row>
    <row r="50" spans="2:13" x14ac:dyDescent="0.25">
      <c r="B50" s="1" t="s">
        <v>424</v>
      </c>
      <c r="C50" s="1" t="s">
        <v>267</v>
      </c>
      <c r="D50" s="1" t="s">
        <v>425</v>
      </c>
      <c r="E50" s="1" t="s">
        <v>426</v>
      </c>
      <c r="F50" s="1" t="s">
        <v>427</v>
      </c>
      <c r="G50" s="1">
        <v>58</v>
      </c>
      <c r="H50" s="8">
        <v>81303106</v>
      </c>
      <c r="I50" s="8">
        <f t="shared" si="2"/>
        <v>6097732.9500000002</v>
      </c>
      <c r="J50" s="9">
        <f t="shared" si="0"/>
        <v>87400838.950000003</v>
      </c>
      <c r="K50" s="10">
        <f t="shared" si="1"/>
        <v>8740083.8950000014</v>
      </c>
      <c r="L50" s="10">
        <f t="shared" si="3"/>
        <v>78660755.055000007</v>
      </c>
      <c r="M50" s="11">
        <f t="shared" si="4"/>
        <v>5.5752737327994855E-3</v>
      </c>
    </row>
    <row r="51" spans="2:13" x14ac:dyDescent="0.25">
      <c r="B51" s="1" t="s">
        <v>428</v>
      </c>
      <c r="C51" s="1" t="s">
        <v>13</v>
      </c>
      <c r="D51" s="1" t="s">
        <v>429</v>
      </c>
      <c r="E51" s="1" t="s">
        <v>430</v>
      </c>
      <c r="F51" s="1" t="s">
        <v>431</v>
      </c>
      <c r="G51" s="1">
        <v>51</v>
      </c>
      <c r="H51" s="8">
        <v>223668208</v>
      </c>
      <c r="I51" s="8">
        <f t="shared" si="2"/>
        <v>16775115.6</v>
      </c>
      <c r="J51" s="9">
        <f t="shared" si="0"/>
        <v>240443323.59999999</v>
      </c>
      <c r="K51" s="10">
        <f t="shared" si="1"/>
        <v>24044332.359999999</v>
      </c>
      <c r="L51" s="10">
        <f t="shared" si="3"/>
        <v>216398991.24000001</v>
      </c>
      <c r="M51" s="11">
        <f t="shared" si="4"/>
        <v>1.5337808680085748E-2</v>
      </c>
    </row>
    <row r="52" spans="2:13" x14ac:dyDescent="0.25">
      <c r="B52" s="1" t="s">
        <v>135</v>
      </c>
      <c r="C52" s="1" t="s">
        <v>267</v>
      </c>
      <c r="D52" s="1" t="s">
        <v>432</v>
      </c>
      <c r="E52" s="1" t="s">
        <v>433</v>
      </c>
      <c r="F52" s="1" t="s">
        <v>434</v>
      </c>
      <c r="G52" s="1">
        <v>47</v>
      </c>
      <c r="H52" s="8">
        <v>86942465</v>
      </c>
      <c r="I52" s="8">
        <f t="shared" si="2"/>
        <v>6520684.875</v>
      </c>
      <c r="J52" s="9">
        <f t="shared" si="0"/>
        <v>93463149.875</v>
      </c>
      <c r="K52" s="10">
        <f t="shared" si="1"/>
        <v>9346314.9875000007</v>
      </c>
      <c r="L52" s="10">
        <f t="shared" si="3"/>
        <v>84116834.887500003</v>
      </c>
      <c r="M52" s="11">
        <f t="shared" si="4"/>
        <v>5.9619867582837317E-3</v>
      </c>
    </row>
    <row r="53" spans="2:13" x14ac:dyDescent="0.25">
      <c r="B53" s="1" t="s">
        <v>137</v>
      </c>
      <c r="C53" s="1" t="s">
        <v>267</v>
      </c>
      <c r="D53" s="1" t="s">
        <v>435</v>
      </c>
      <c r="E53" s="1" t="s">
        <v>436</v>
      </c>
      <c r="F53" s="1" t="s">
        <v>437</v>
      </c>
      <c r="G53" s="1">
        <v>52</v>
      </c>
      <c r="H53" s="8">
        <v>231123268</v>
      </c>
      <c r="I53" s="8">
        <f t="shared" si="2"/>
        <v>17334245.099999998</v>
      </c>
      <c r="J53" s="9">
        <f t="shared" si="0"/>
        <v>248457513.09999999</v>
      </c>
      <c r="K53" s="10">
        <f t="shared" si="1"/>
        <v>24845751.310000002</v>
      </c>
      <c r="L53" s="10">
        <f t="shared" si="3"/>
        <v>223611761.78999999</v>
      </c>
      <c r="M53" s="11">
        <f t="shared" si="4"/>
        <v>1.5849031464052254E-2</v>
      </c>
    </row>
    <row r="54" spans="2:13" x14ac:dyDescent="0.25">
      <c r="B54" s="1" t="s">
        <v>140</v>
      </c>
      <c r="C54" s="1" t="s">
        <v>258</v>
      </c>
      <c r="D54" s="1" t="s">
        <v>438</v>
      </c>
      <c r="E54" s="1" t="s">
        <v>439</v>
      </c>
      <c r="F54" s="1" t="s">
        <v>440</v>
      </c>
      <c r="G54" s="1">
        <v>60</v>
      </c>
      <c r="H54" s="8">
        <v>117998710</v>
      </c>
      <c r="I54" s="8">
        <f t="shared" si="2"/>
        <v>8849903.25</v>
      </c>
      <c r="J54" s="9">
        <f t="shared" si="0"/>
        <v>126848613.25</v>
      </c>
      <c r="K54" s="10">
        <f t="shared" si="1"/>
        <v>12684861.325000001</v>
      </c>
      <c r="L54" s="10">
        <f t="shared" si="3"/>
        <v>114163751.925</v>
      </c>
      <c r="M54" s="11">
        <f t="shared" si="4"/>
        <v>8.0916356180442094E-3</v>
      </c>
    </row>
    <row r="55" spans="2:13" x14ac:dyDescent="0.25">
      <c r="B55" s="1" t="s">
        <v>441</v>
      </c>
      <c r="C55" s="1" t="s">
        <v>13</v>
      </c>
      <c r="D55" s="1" t="s">
        <v>442</v>
      </c>
      <c r="E55" s="1" t="s">
        <v>443</v>
      </c>
      <c r="F55" s="1" t="s">
        <v>444</v>
      </c>
      <c r="G55" s="1">
        <v>45</v>
      </c>
      <c r="H55" s="8">
        <v>236886314</v>
      </c>
      <c r="I55" s="8">
        <f t="shared" si="2"/>
        <v>17766473.550000001</v>
      </c>
      <c r="J55" s="9">
        <f t="shared" si="0"/>
        <v>254652787.55000001</v>
      </c>
      <c r="K55" s="10">
        <f t="shared" si="1"/>
        <v>25465278.755000003</v>
      </c>
      <c r="L55" s="10">
        <f t="shared" si="3"/>
        <v>229187508.79500002</v>
      </c>
      <c r="M55" s="11">
        <f t="shared" si="4"/>
        <v>1.6244226193571142E-2</v>
      </c>
    </row>
    <row r="56" spans="2:13" x14ac:dyDescent="0.25">
      <c r="B56" s="1" t="s">
        <v>445</v>
      </c>
      <c r="C56" s="1" t="s">
        <v>13</v>
      </c>
      <c r="D56" s="1" t="s">
        <v>446</v>
      </c>
      <c r="E56" s="1" t="s">
        <v>447</v>
      </c>
      <c r="F56" s="1" t="s">
        <v>448</v>
      </c>
      <c r="G56" s="1">
        <v>49</v>
      </c>
      <c r="H56" s="8">
        <v>133966105</v>
      </c>
      <c r="I56" s="8">
        <f t="shared" si="2"/>
        <v>10047457.875</v>
      </c>
      <c r="J56" s="9">
        <f t="shared" si="0"/>
        <v>144013562.875</v>
      </c>
      <c r="K56" s="10">
        <f t="shared" si="1"/>
        <v>14401356.287500001</v>
      </c>
      <c r="L56" s="10">
        <f t="shared" si="3"/>
        <v>129612206.58750001</v>
      </c>
      <c r="M56" s="11">
        <f t="shared" si="4"/>
        <v>9.1865826908501848E-3</v>
      </c>
    </row>
    <row r="57" spans="2:13" x14ac:dyDescent="0.25">
      <c r="B57" s="1" t="s">
        <v>449</v>
      </c>
      <c r="C57" s="1" t="s">
        <v>13</v>
      </c>
      <c r="D57" s="1" t="s">
        <v>450</v>
      </c>
      <c r="E57" s="1" t="s">
        <v>451</v>
      </c>
      <c r="F57" s="1" t="s">
        <v>452</v>
      </c>
      <c r="G57" s="1">
        <v>46</v>
      </c>
      <c r="H57" s="8">
        <v>62628514</v>
      </c>
      <c r="I57" s="8">
        <f t="shared" si="2"/>
        <v>4697138.55</v>
      </c>
      <c r="J57" s="9">
        <f t="shared" si="0"/>
        <v>67325652.549999997</v>
      </c>
      <c r="K57" s="10">
        <f t="shared" si="1"/>
        <v>6732565.2549999999</v>
      </c>
      <c r="L57" s="10">
        <f t="shared" si="3"/>
        <v>60593087.294999994</v>
      </c>
      <c r="M57" s="11">
        <f t="shared" si="4"/>
        <v>4.2946835146552061E-3</v>
      </c>
    </row>
    <row r="58" spans="2:13" x14ac:dyDescent="0.25">
      <c r="B58" s="1" t="s">
        <v>453</v>
      </c>
      <c r="C58" s="1" t="s">
        <v>13</v>
      </c>
      <c r="D58" s="1" t="s">
        <v>454</v>
      </c>
      <c r="E58" s="1" t="s">
        <v>455</v>
      </c>
      <c r="F58" s="1" t="s">
        <v>456</v>
      </c>
      <c r="G58" s="1">
        <v>58</v>
      </c>
      <c r="H58" s="8">
        <v>89642724</v>
      </c>
      <c r="I58" s="8">
        <f t="shared" si="2"/>
        <v>6723204.2999999998</v>
      </c>
      <c r="J58" s="9">
        <f t="shared" si="0"/>
        <v>96365928.299999997</v>
      </c>
      <c r="K58" s="10">
        <f t="shared" si="1"/>
        <v>9636592.8300000001</v>
      </c>
      <c r="L58" s="10">
        <f t="shared" si="3"/>
        <v>86729335.469999999</v>
      </c>
      <c r="M58" s="11">
        <f t="shared" si="4"/>
        <v>6.147154137675798E-3</v>
      </c>
    </row>
    <row r="59" spans="2:13" x14ac:dyDescent="0.25">
      <c r="B59" s="1" t="s">
        <v>457</v>
      </c>
      <c r="C59" s="1" t="s">
        <v>258</v>
      </c>
      <c r="D59" s="1" t="s">
        <v>458</v>
      </c>
      <c r="E59" s="1" t="s">
        <v>459</v>
      </c>
      <c r="F59" s="1" t="s">
        <v>460</v>
      </c>
      <c r="G59" s="1">
        <v>56</v>
      </c>
      <c r="H59" s="8">
        <v>164514847</v>
      </c>
      <c r="I59" s="8">
        <f t="shared" si="2"/>
        <v>12338613.525</v>
      </c>
      <c r="J59" s="9">
        <f t="shared" si="0"/>
        <v>176853460.52500001</v>
      </c>
      <c r="K59" s="10">
        <f t="shared" si="1"/>
        <v>17685346.052500002</v>
      </c>
      <c r="L59" s="10">
        <f t="shared" si="3"/>
        <v>159168114.4725</v>
      </c>
      <c r="M59" s="11">
        <f t="shared" si="4"/>
        <v>1.1281430073958383E-2</v>
      </c>
    </row>
    <row r="60" spans="2:13" x14ac:dyDescent="0.25">
      <c r="B60" s="1" t="s">
        <v>154</v>
      </c>
      <c r="C60" s="1" t="s">
        <v>267</v>
      </c>
      <c r="D60" s="1" t="s">
        <v>461</v>
      </c>
      <c r="E60" s="1" t="s">
        <v>462</v>
      </c>
      <c r="F60" s="1" t="s">
        <v>463</v>
      </c>
      <c r="G60" s="1">
        <v>46</v>
      </c>
      <c r="H60" s="8">
        <v>38570230</v>
      </c>
      <c r="I60" s="8">
        <f t="shared" si="2"/>
        <v>2892767.25</v>
      </c>
      <c r="J60" s="9">
        <f t="shared" si="0"/>
        <v>41462997.25</v>
      </c>
      <c r="K60" s="10">
        <f t="shared" si="1"/>
        <v>4146299.7250000001</v>
      </c>
      <c r="L60" s="10">
        <f t="shared" si="3"/>
        <v>37316697.524999999</v>
      </c>
      <c r="M60" s="11">
        <f t="shared" si="4"/>
        <v>2.6449123627212308E-3</v>
      </c>
    </row>
    <row r="61" spans="2:13" x14ac:dyDescent="0.25">
      <c r="B61" s="1" t="s">
        <v>464</v>
      </c>
      <c r="C61" s="1" t="s">
        <v>258</v>
      </c>
      <c r="D61" s="1" t="s">
        <v>465</v>
      </c>
      <c r="E61" s="1" t="s">
        <v>466</v>
      </c>
      <c r="F61" s="1" t="s">
        <v>467</v>
      </c>
      <c r="G61" s="1">
        <v>60</v>
      </c>
      <c r="H61" s="8">
        <v>48742964</v>
      </c>
      <c r="I61" s="8">
        <f t="shared" si="2"/>
        <v>3655722.3</v>
      </c>
      <c r="J61" s="9">
        <f t="shared" si="0"/>
        <v>52398686.299999997</v>
      </c>
      <c r="K61" s="10">
        <f t="shared" si="1"/>
        <v>5239868.63</v>
      </c>
      <c r="L61" s="10">
        <f t="shared" si="3"/>
        <v>47158817.669999994</v>
      </c>
      <c r="M61" s="11">
        <f t="shared" si="4"/>
        <v>3.3424967411207008E-3</v>
      </c>
    </row>
    <row r="62" spans="2:13" x14ac:dyDescent="0.25">
      <c r="B62" s="1" t="s">
        <v>158</v>
      </c>
      <c r="C62" s="1" t="s">
        <v>267</v>
      </c>
      <c r="D62" s="1" t="s">
        <v>468</v>
      </c>
      <c r="E62" s="1" t="s">
        <v>469</v>
      </c>
      <c r="F62" s="1" t="s">
        <v>470</v>
      </c>
      <c r="G62" s="1">
        <v>55</v>
      </c>
      <c r="H62" s="8">
        <v>100238635</v>
      </c>
      <c r="I62" s="8">
        <f t="shared" si="2"/>
        <v>7517897.625</v>
      </c>
      <c r="J62" s="9">
        <f t="shared" si="0"/>
        <v>107756532.625</v>
      </c>
      <c r="K62" s="10">
        <f t="shared" si="1"/>
        <v>10775653.262500001</v>
      </c>
      <c r="L62" s="10">
        <f t="shared" si="3"/>
        <v>96980879.362499997</v>
      </c>
      <c r="M62" s="11">
        <f t="shared" si="4"/>
        <v>6.873757427264527E-3</v>
      </c>
    </row>
    <row r="63" spans="2:13" x14ac:dyDescent="0.25">
      <c r="B63" s="1" t="s">
        <v>471</v>
      </c>
      <c r="C63" s="1" t="s">
        <v>13</v>
      </c>
      <c r="D63" s="1" t="s">
        <v>472</v>
      </c>
      <c r="E63" s="1" t="s">
        <v>473</v>
      </c>
      <c r="F63" s="1" t="s">
        <v>474</v>
      </c>
      <c r="G63" s="1">
        <v>55</v>
      </c>
      <c r="H63" s="8">
        <v>48752907</v>
      </c>
      <c r="I63" s="8">
        <f t="shared" si="2"/>
        <v>3656468.0249999999</v>
      </c>
      <c r="J63" s="9">
        <f t="shared" si="0"/>
        <v>52409375.024999999</v>
      </c>
      <c r="K63" s="10">
        <f t="shared" si="1"/>
        <v>5240937.5025000004</v>
      </c>
      <c r="L63" s="10">
        <f t="shared" si="3"/>
        <v>47168437.522500001</v>
      </c>
      <c r="M63" s="11">
        <f t="shared" si="4"/>
        <v>3.343178571735207E-3</v>
      </c>
    </row>
    <row r="64" spans="2:13" x14ac:dyDescent="0.25">
      <c r="B64" s="1" t="s">
        <v>162</v>
      </c>
      <c r="C64" s="1" t="s">
        <v>13</v>
      </c>
      <c r="D64" s="1" t="s">
        <v>475</v>
      </c>
      <c r="E64" s="1" t="s">
        <v>476</v>
      </c>
      <c r="F64" s="1" t="s">
        <v>477</v>
      </c>
      <c r="G64" s="1">
        <v>55</v>
      </c>
      <c r="H64" s="8">
        <v>166960957</v>
      </c>
      <c r="I64" s="8">
        <f t="shared" si="2"/>
        <v>12522071.775</v>
      </c>
      <c r="J64" s="9">
        <f t="shared" si="0"/>
        <v>179483028.77500001</v>
      </c>
      <c r="K64" s="10">
        <f t="shared" si="1"/>
        <v>17948302.877500001</v>
      </c>
      <c r="L64" s="10">
        <f t="shared" si="3"/>
        <v>161534725.89750001</v>
      </c>
      <c r="M64" s="11">
        <f t="shared" si="4"/>
        <v>1.1449169456885993E-2</v>
      </c>
    </row>
    <row r="65" spans="2:13" x14ac:dyDescent="0.25">
      <c r="B65" s="1" t="s">
        <v>478</v>
      </c>
      <c r="C65" s="1" t="s">
        <v>13</v>
      </c>
      <c r="D65" s="1" t="s">
        <v>479</v>
      </c>
      <c r="E65" s="1" t="s">
        <v>480</v>
      </c>
      <c r="F65" s="1" t="s">
        <v>481</v>
      </c>
      <c r="G65" s="1">
        <v>53</v>
      </c>
      <c r="H65" s="8">
        <v>162041458</v>
      </c>
      <c r="I65" s="8">
        <f t="shared" si="2"/>
        <v>12153109.35</v>
      </c>
      <c r="J65" s="9">
        <f t="shared" si="0"/>
        <v>174194567.34999999</v>
      </c>
      <c r="K65" s="10">
        <f t="shared" si="1"/>
        <v>17419456.734999999</v>
      </c>
      <c r="L65" s="10">
        <f t="shared" si="3"/>
        <v>156775110.61500001</v>
      </c>
      <c r="M65" s="11">
        <f t="shared" si="4"/>
        <v>1.1111820062716066E-2</v>
      </c>
    </row>
    <row r="66" spans="2:13" x14ac:dyDescent="0.25">
      <c r="B66" s="1" t="s">
        <v>167</v>
      </c>
      <c r="C66" s="1" t="s">
        <v>13</v>
      </c>
      <c r="D66" s="1" t="s">
        <v>482</v>
      </c>
      <c r="E66" s="1" t="s">
        <v>483</v>
      </c>
      <c r="F66" s="1" t="s">
        <v>484</v>
      </c>
      <c r="G66" s="1">
        <v>47</v>
      </c>
      <c r="H66" s="8">
        <v>181882527</v>
      </c>
      <c r="I66" s="8">
        <f t="shared" si="2"/>
        <v>13641189.525</v>
      </c>
      <c r="J66" s="9">
        <f t="shared" si="0"/>
        <v>195523716.52500001</v>
      </c>
      <c r="K66" s="10">
        <f t="shared" si="1"/>
        <v>19552371.6525</v>
      </c>
      <c r="L66" s="10">
        <f t="shared" si="3"/>
        <v>175971344.8725</v>
      </c>
      <c r="M66" s="11">
        <f t="shared" si="4"/>
        <v>1.2472400196350349E-2</v>
      </c>
    </row>
    <row r="67" spans="2:13" x14ac:dyDescent="0.25">
      <c r="B67" s="1" t="s">
        <v>169</v>
      </c>
      <c r="C67" s="1" t="s">
        <v>76</v>
      </c>
      <c r="D67" s="1" t="s">
        <v>485</v>
      </c>
      <c r="E67" s="1" t="s">
        <v>486</v>
      </c>
      <c r="F67" s="1" t="s">
        <v>487</v>
      </c>
      <c r="G67" s="1">
        <v>44</v>
      </c>
      <c r="H67" s="8">
        <v>135976014</v>
      </c>
      <c r="I67" s="8">
        <f t="shared" si="2"/>
        <v>10198201.049999999</v>
      </c>
      <c r="J67" s="9">
        <f t="shared" ref="J67:J109" si="5">H67+I67</f>
        <v>146174215.05000001</v>
      </c>
      <c r="K67" s="10">
        <f t="shared" ref="K67:K109" si="6">$J67*C$117</f>
        <v>14617421.505000003</v>
      </c>
      <c r="L67" s="10">
        <f t="shared" si="3"/>
        <v>131556793.54500002</v>
      </c>
      <c r="M67" s="11">
        <f t="shared" si="4"/>
        <v>9.3244100556868648E-3</v>
      </c>
    </row>
    <row r="68" spans="2:13" x14ac:dyDescent="0.25">
      <c r="B68" s="1" t="s">
        <v>488</v>
      </c>
      <c r="C68" s="1" t="s">
        <v>267</v>
      </c>
      <c r="D68" s="1" t="s">
        <v>489</v>
      </c>
      <c r="E68" s="1" t="s">
        <v>490</v>
      </c>
      <c r="F68" s="1" t="s">
        <v>491</v>
      </c>
      <c r="G68" s="1">
        <v>52</v>
      </c>
      <c r="H68" s="8">
        <v>212296692</v>
      </c>
      <c r="I68" s="8">
        <f t="shared" ref="I68:I109" si="7">$H68*C$116</f>
        <v>15922251.899999999</v>
      </c>
      <c r="J68" s="9">
        <f t="shared" si="5"/>
        <v>228218943.90000001</v>
      </c>
      <c r="K68" s="10">
        <f t="shared" si="6"/>
        <v>22821894.390000001</v>
      </c>
      <c r="L68" s="10">
        <f t="shared" ref="L68:L109" si="8">J68-K68</f>
        <v>205397049.50999999</v>
      </c>
      <c r="M68" s="11">
        <f t="shared" ref="M68:M109" si="9">J68/$J$110</f>
        <v>1.4558019105294976E-2</v>
      </c>
    </row>
    <row r="69" spans="2:13" x14ac:dyDescent="0.25">
      <c r="B69" s="1" t="s">
        <v>492</v>
      </c>
      <c r="C69" s="1" t="s">
        <v>76</v>
      </c>
      <c r="D69" s="1" t="s">
        <v>493</v>
      </c>
      <c r="E69" s="1" t="s">
        <v>494</v>
      </c>
      <c r="F69" s="1" t="s">
        <v>495</v>
      </c>
      <c r="G69" s="1">
        <v>57</v>
      </c>
      <c r="H69" s="8">
        <v>117885197</v>
      </c>
      <c r="I69" s="8">
        <f t="shared" si="7"/>
        <v>8841389.7750000004</v>
      </c>
      <c r="J69" s="9">
        <f t="shared" si="5"/>
        <v>126726586.77500001</v>
      </c>
      <c r="K69" s="10">
        <f t="shared" si="6"/>
        <v>12672658.677500002</v>
      </c>
      <c r="L69" s="10">
        <f t="shared" si="8"/>
        <v>114053928.0975</v>
      </c>
      <c r="M69" s="11">
        <f t="shared" si="9"/>
        <v>8.0838515852025717E-3</v>
      </c>
    </row>
    <row r="70" spans="2:13" x14ac:dyDescent="0.25">
      <c r="B70" s="1" t="s">
        <v>175</v>
      </c>
      <c r="C70" s="1" t="s">
        <v>258</v>
      </c>
      <c r="D70" s="1" t="s">
        <v>496</v>
      </c>
      <c r="E70" s="1" t="s">
        <v>497</v>
      </c>
      <c r="F70" s="1" t="s">
        <v>498</v>
      </c>
      <c r="G70" s="1">
        <v>55</v>
      </c>
      <c r="H70" s="8">
        <v>185498854</v>
      </c>
      <c r="I70" s="8">
        <f t="shared" si="7"/>
        <v>13912414.049999999</v>
      </c>
      <c r="J70" s="9">
        <f t="shared" si="5"/>
        <v>199411268.05000001</v>
      </c>
      <c r="K70" s="10">
        <f t="shared" si="6"/>
        <v>19941126.805000003</v>
      </c>
      <c r="L70" s="10">
        <f t="shared" si="8"/>
        <v>179470141.245</v>
      </c>
      <c r="M70" s="11">
        <f t="shared" si="9"/>
        <v>1.2720385961276889E-2</v>
      </c>
    </row>
    <row r="71" spans="2:13" x14ac:dyDescent="0.25">
      <c r="B71" s="1" t="s">
        <v>499</v>
      </c>
      <c r="C71" s="1" t="s">
        <v>76</v>
      </c>
      <c r="D71" s="1" t="s">
        <v>500</v>
      </c>
      <c r="E71" s="1" t="s">
        <v>501</v>
      </c>
      <c r="F71" s="1" t="s">
        <v>502</v>
      </c>
      <c r="G71" s="1">
        <v>58</v>
      </c>
      <c r="H71" s="8">
        <v>158235670</v>
      </c>
      <c r="I71" s="8">
        <f t="shared" si="7"/>
        <v>11867675.25</v>
      </c>
      <c r="J71" s="9">
        <f t="shared" si="5"/>
        <v>170103345.25</v>
      </c>
      <c r="K71" s="10">
        <f t="shared" si="6"/>
        <v>17010334.525000002</v>
      </c>
      <c r="L71" s="10">
        <f t="shared" si="8"/>
        <v>153093010.72499999</v>
      </c>
      <c r="M71" s="11">
        <f t="shared" si="9"/>
        <v>1.0850842211894432E-2</v>
      </c>
    </row>
    <row r="72" spans="2:13" x14ac:dyDescent="0.25">
      <c r="B72" s="1" t="s">
        <v>503</v>
      </c>
      <c r="C72" s="1" t="s">
        <v>13</v>
      </c>
      <c r="D72" s="1" t="s">
        <v>504</v>
      </c>
      <c r="E72" s="1" t="s">
        <v>505</v>
      </c>
      <c r="F72" s="1" t="s">
        <v>506</v>
      </c>
      <c r="G72" s="1">
        <v>43</v>
      </c>
      <c r="H72" s="8">
        <v>96513659</v>
      </c>
      <c r="I72" s="8">
        <f t="shared" si="7"/>
        <v>7238524.4249999998</v>
      </c>
      <c r="J72" s="9">
        <f t="shared" si="5"/>
        <v>103752183.425</v>
      </c>
      <c r="K72" s="10">
        <f t="shared" si="6"/>
        <v>10375218.342500001</v>
      </c>
      <c r="L72" s="10">
        <f t="shared" si="8"/>
        <v>93376965.082499996</v>
      </c>
      <c r="M72" s="11">
        <f t="shared" si="9"/>
        <v>6.6183211731058169E-3</v>
      </c>
    </row>
    <row r="73" spans="2:13" x14ac:dyDescent="0.25">
      <c r="B73" s="1" t="s">
        <v>507</v>
      </c>
      <c r="C73" s="1" t="s">
        <v>258</v>
      </c>
      <c r="D73" s="1" t="s">
        <v>508</v>
      </c>
      <c r="E73" s="1" t="s">
        <v>509</v>
      </c>
      <c r="F73" s="1" t="s">
        <v>510</v>
      </c>
      <c r="G73" s="1">
        <v>60</v>
      </c>
      <c r="H73" s="8">
        <v>134302721</v>
      </c>
      <c r="I73" s="8">
        <f t="shared" si="7"/>
        <v>10072704.074999999</v>
      </c>
      <c r="J73" s="9">
        <f t="shared" si="5"/>
        <v>144375425.07499999</v>
      </c>
      <c r="K73" s="10">
        <f t="shared" si="6"/>
        <v>14437542.5075</v>
      </c>
      <c r="L73" s="10">
        <f t="shared" si="8"/>
        <v>129937882.5675</v>
      </c>
      <c r="M73" s="11">
        <f t="shared" si="9"/>
        <v>9.2096657738364607E-3</v>
      </c>
    </row>
    <row r="74" spans="2:13" x14ac:dyDescent="0.25">
      <c r="B74" s="1" t="s">
        <v>183</v>
      </c>
      <c r="C74" s="1" t="s">
        <v>267</v>
      </c>
      <c r="D74" s="1" t="s">
        <v>511</v>
      </c>
      <c r="E74" s="1" t="s">
        <v>512</v>
      </c>
      <c r="F74" s="1" t="s">
        <v>513</v>
      </c>
      <c r="G74" s="1">
        <v>46</v>
      </c>
      <c r="H74" s="8">
        <v>83590175</v>
      </c>
      <c r="I74" s="8">
        <f t="shared" si="7"/>
        <v>6269263.125</v>
      </c>
      <c r="J74" s="9">
        <f t="shared" si="5"/>
        <v>89859438.125</v>
      </c>
      <c r="K74" s="10">
        <f t="shared" si="6"/>
        <v>8985943.8125</v>
      </c>
      <c r="L74" s="10">
        <f t="shared" si="8"/>
        <v>80873494.3125</v>
      </c>
      <c r="M74" s="11">
        <f t="shared" si="9"/>
        <v>5.732107048869845E-3</v>
      </c>
    </row>
    <row r="75" spans="2:13" x14ac:dyDescent="0.25">
      <c r="B75" s="1" t="s">
        <v>185</v>
      </c>
      <c r="C75" s="1" t="s">
        <v>267</v>
      </c>
      <c r="D75" s="1" t="s">
        <v>514</v>
      </c>
      <c r="E75" s="1" t="s">
        <v>515</v>
      </c>
      <c r="F75" s="1" t="s">
        <v>516</v>
      </c>
      <c r="G75" s="1">
        <v>47</v>
      </c>
      <c r="H75" s="8">
        <v>107864247</v>
      </c>
      <c r="I75" s="8">
        <f t="shared" si="7"/>
        <v>8089818.5249999994</v>
      </c>
      <c r="J75" s="9">
        <f t="shared" si="5"/>
        <v>115954065.52500001</v>
      </c>
      <c r="K75" s="10">
        <f t="shared" si="6"/>
        <v>11595406.552500002</v>
      </c>
      <c r="L75" s="10">
        <f t="shared" si="8"/>
        <v>104358658.9725</v>
      </c>
      <c r="M75" s="11">
        <f t="shared" si="9"/>
        <v>7.3966756326295296E-3</v>
      </c>
    </row>
    <row r="76" spans="2:13" x14ac:dyDescent="0.25">
      <c r="B76" s="1" t="s">
        <v>517</v>
      </c>
      <c r="C76" s="1" t="s">
        <v>267</v>
      </c>
      <c r="D76" s="1" t="s">
        <v>518</v>
      </c>
      <c r="E76" s="1" t="s">
        <v>519</v>
      </c>
      <c r="F76" s="1" t="s">
        <v>520</v>
      </c>
      <c r="G76" s="1">
        <v>60</v>
      </c>
      <c r="H76" s="8">
        <v>155903146</v>
      </c>
      <c r="I76" s="8">
        <f t="shared" si="7"/>
        <v>11692735.949999999</v>
      </c>
      <c r="J76" s="9">
        <f t="shared" si="5"/>
        <v>167595881.94999999</v>
      </c>
      <c r="K76" s="10">
        <f t="shared" si="6"/>
        <v>16759588.195</v>
      </c>
      <c r="L76" s="10">
        <f t="shared" si="8"/>
        <v>150836293.755</v>
      </c>
      <c r="M76" s="11">
        <f t="shared" si="9"/>
        <v>1.0690891867705559E-2</v>
      </c>
    </row>
    <row r="77" spans="2:13" x14ac:dyDescent="0.25">
      <c r="B77" s="1" t="s">
        <v>521</v>
      </c>
      <c r="C77" s="1" t="s">
        <v>76</v>
      </c>
      <c r="D77" s="1" t="s">
        <v>522</v>
      </c>
      <c r="E77" s="1" t="s">
        <v>523</v>
      </c>
      <c r="F77" s="1" t="s">
        <v>524</v>
      </c>
      <c r="G77" s="1">
        <v>60</v>
      </c>
      <c r="H77" s="8">
        <v>46856245</v>
      </c>
      <c r="I77" s="8">
        <f t="shared" si="7"/>
        <v>3514218.375</v>
      </c>
      <c r="J77" s="9">
        <f t="shared" si="5"/>
        <v>50370463.375</v>
      </c>
      <c r="K77" s="10">
        <f t="shared" si="6"/>
        <v>5037046.3375000004</v>
      </c>
      <c r="L77" s="10">
        <f t="shared" si="8"/>
        <v>45333417.037500001</v>
      </c>
      <c r="M77" s="11">
        <f t="shared" si="9"/>
        <v>3.2131169990740234E-3</v>
      </c>
    </row>
    <row r="78" spans="2:13" x14ac:dyDescent="0.25">
      <c r="B78" s="1" t="s">
        <v>525</v>
      </c>
      <c r="C78" s="1" t="s">
        <v>267</v>
      </c>
      <c r="D78" s="1" t="s">
        <v>526</v>
      </c>
      <c r="E78" s="1" t="s">
        <v>527</v>
      </c>
      <c r="F78" s="1" t="s">
        <v>528</v>
      </c>
      <c r="G78" s="1">
        <v>45</v>
      </c>
      <c r="H78" s="8">
        <v>109447245</v>
      </c>
      <c r="I78" s="8">
        <f t="shared" si="7"/>
        <v>8208543.375</v>
      </c>
      <c r="J78" s="9">
        <f t="shared" si="5"/>
        <v>117655788.375</v>
      </c>
      <c r="K78" s="10">
        <f t="shared" si="6"/>
        <v>11765578.8375</v>
      </c>
      <c r="L78" s="10">
        <f t="shared" si="8"/>
        <v>105890209.53749999</v>
      </c>
      <c r="M78" s="11">
        <f t="shared" si="9"/>
        <v>7.5052280312116219E-3</v>
      </c>
    </row>
    <row r="79" spans="2:13" x14ac:dyDescent="0.25">
      <c r="B79" s="1" t="s">
        <v>529</v>
      </c>
      <c r="C79" s="1" t="s">
        <v>258</v>
      </c>
      <c r="D79" s="1" t="s">
        <v>530</v>
      </c>
      <c r="E79" s="1" t="s">
        <v>531</v>
      </c>
      <c r="F79" s="1" t="s">
        <v>532</v>
      </c>
      <c r="G79" s="1">
        <v>58</v>
      </c>
      <c r="H79" s="8">
        <v>179601393</v>
      </c>
      <c r="I79" s="8">
        <f t="shared" si="7"/>
        <v>13470104.475</v>
      </c>
      <c r="J79" s="9">
        <f t="shared" si="5"/>
        <v>193071497.47499999</v>
      </c>
      <c r="K79" s="10">
        <f t="shared" si="6"/>
        <v>19307149.747499999</v>
      </c>
      <c r="L79" s="10">
        <f t="shared" si="8"/>
        <v>173764347.72749999</v>
      </c>
      <c r="M79" s="11">
        <f t="shared" si="9"/>
        <v>1.2315973866571558E-2</v>
      </c>
    </row>
    <row r="80" spans="2:13" x14ac:dyDescent="0.25">
      <c r="B80" s="1" t="s">
        <v>533</v>
      </c>
      <c r="C80" s="1" t="s">
        <v>267</v>
      </c>
      <c r="D80" s="1" t="s">
        <v>534</v>
      </c>
      <c r="E80" s="1" t="s">
        <v>535</v>
      </c>
      <c r="F80" s="1" t="s">
        <v>536</v>
      </c>
      <c r="G80" s="1">
        <v>48</v>
      </c>
      <c r="H80" s="8">
        <v>73646984</v>
      </c>
      <c r="I80" s="8">
        <f t="shared" si="7"/>
        <v>5523523.7999999998</v>
      </c>
      <c r="J80" s="9">
        <f t="shared" si="5"/>
        <v>79170507.799999997</v>
      </c>
      <c r="K80" s="10">
        <f t="shared" si="6"/>
        <v>7917050.7800000003</v>
      </c>
      <c r="L80" s="10">
        <f t="shared" si="8"/>
        <v>71253457.019999996</v>
      </c>
      <c r="M80" s="11">
        <f t="shared" si="9"/>
        <v>5.0502633367426816E-3</v>
      </c>
    </row>
    <row r="81" spans="2:13" x14ac:dyDescent="0.25">
      <c r="B81" s="1" t="s">
        <v>197</v>
      </c>
      <c r="C81" s="1" t="s">
        <v>267</v>
      </c>
      <c r="D81" s="1" t="s">
        <v>537</v>
      </c>
      <c r="E81" s="1" t="s">
        <v>538</v>
      </c>
      <c r="F81" s="1" t="s">
        <v>539</v>
      </c>
      <c r="G81" s="1">
        <v>56</v>
      </c>
      <c r="H81" s="8">
        <v>35729756</v>
      </c>
      <c r="I81" s="8">
        <f t="shared" si="7"/>
        <v>2679731.6999999997</v>
      </c>
      <c r="J81" s="9">
        <f t="shared" si="5"/>
        <v>38409487.700000003</v>
      </c>
      <c r="K81" s="10">
        <f t="shared" si="6"/>
        <v>3840948.7700000005</v>
      </c>
      <c r="L81" s="10">
        <f t="shared" si="8"/>
        <v>34568538.93</v>
      </c>
      <c r="M81" s="11">
        <f t="shared" si="9"/>
        <v>2.4501298893320855E-3</v>
      </c>
    </row>
    <row r="82" spans="2:13" x14ac:dyDescent="0.25">
      <c r="B82" s="1" t="s">
        <v>540</v>
      </c>
      <c r="C82" s="1" t="s">
        <v>13</v>
      </c>
      <c r="D82" s="1" t="s">
        <v>541</v>
      </c>
      <c r="E82" s="1" t="s">
        <v>542</v>
      </c>
      <c r="F82" s="1" t="s">
        <v>543</v>
      </c>
      <c r="G82" s="1">
        <v>43</v>
      </c>
      <c r="H82" s="8">
        <v>97634265</v>
      </c>
      <c r="I82" s="8">
        <f t="shared" si="7"/>
        <v>7322569.875</v>
      </c>
      <c r="J82" s="9">
        <f t="shared" si="5"/>
        <v>104956834.875</v>
      </c>
      <c r="K82" s="10">
        <f t="shared" si="6"/>
        <v>10495683.487500001</v>
      </c>
      <c r="L82" s="10">
        <f t="shared" si="8"/>
        <v>94461151.387500003</v>
      </c>
      <c r="M82" s="11">
        <f t="shared" si="9"/>
        <v>6.6951655337212351E-3</v>
      </c>
    </row>
    <row r="83" spans="2:13" x14ac:dyDescent="0.25">
      <c r="B83" s="1" t="s">
        <v>201</v>
      </c>
      <c r="C83" s="1" t="s">
        <v>267</v>
      </c>
      <c r="D83" s="1" t="s">
        <v>544</v>
      </c>
      <c r="E83" s="1" t="s">
        <v>545</v>
      </c>
      <c r="F83" s="1" t="s">
        <v>546</v>
      </c>
      <c r="G83" s="1">
        <v>46</v>
      </c>
      <c r="H83" s="8">
        <v>139224256</v>
      </c>
      <c r="I83" s="8">
        <f t="shared" si="7"/>
        <v>10441819.199999999</v>
      </c>
      <c r="J83" s="9">
        <f t="shared" si="5"/>
        <v>149666075.19999999</v>
      </c>
      <c r="K83" s="10">
        <f t="shared" si="6"/>
        <v>14966607.52</v>
      </c>
      <c r="L83" s="10">
        <f t="shared" si="8"/>
        <v>134699467.67999998</v>
      </c>
      <c r="M83" s="11">
        <f t="shared" si="9"/>
        <v>9.5471547845337058E-3</v>
      </c>
    </row>
    <row r="84" spans="2:13" x14ac:dyDescent="0.25">
      <c r="B84" s="1" t="s">
        <v>547</v>
      </c>
      <c r="C84" s="1" t="s">
        <v>13</v>
      </c>
      <c r="D84" s="1" t="s">
        <v>548</v>
      </c>
      <c r="E84" s="1" t="s">
        <v>549</v>
      </c>
      <c r="F84" s="1" t="s">
        <v>550</v>
      </c>
      <c r="G84" s="1">
        <v>52</v>
      </c>
      <c r="H84" s="8">
        <v>51659784</v>
      </c>
      <c r="I84" s="8">
        <f t="shared" si="7"/>
        <v>3874483.8</v>
      </c>
      <c r="J84" s="9">
        <f t="shared" si="5"/>
        <v>55534267.799999997</v>
      </c>
      <c r="K84" s="10">
        <f t="shared" si="6"/>
        <v>5553426.7800000003</v>
      </c>
      <c r="L84" s="10">
        <f t="shared" si="8"/>
        <v>49980841.019999996</v>
      </c>
      <c r="M84" s="11">
        <f t="shared" si="9"/>
        <v>3.5425145599885829E-3</v>
      </c>
    </row>
    <row r="85" spans="2:13" x14ac:dyDescent="0.25">
      <c r="B85" s="1" t="s">
        <v>551</v>
      </c>
      <c r="C85" s="1" t="s">
        <v>13</v>
      </c>
      <c r="D85" s="1" t="s">
        <v>552</v>
      </c>
      <c r="E85" s="1" t="s">
        <v>553</v>
      </c>
      <c r="F85" s="1" t="s">
        <v>554</v>
      </c>
      <c r="G85" s="1">
        <v>53</v>
      </c>
      <c r="H85" s="8">
        <v>168695644</v>
      </c>
      <c r="I85" s="8">
        <f t="shared" si="7"/>
        <v>12652173.299999999</v>
      </c>
      <c r="J85" s="9">
        <f t="shared" si="5"/>
        <v>181347817.30000001</v>
      </c>
      <c r="K85" s="10">
        <f t="shared" si="6"/>
        <v>18134781.73</v>
      </c>
      <c r="L85" s="10">
        <f t="shared" si="8"/>
        <v>163213035.57000002</v>
      </c>
      <c r="M85" s="11">
        <f t="shared" si="9"/>
        <v>1.1568123766770893E-2</v>
      </c>
    </row>
    <row r="86" spans="2:13" x14ac:dyDescent="0.25">
      <c r="B86" s="1" t="s">
        <v>555</v>
      </c>
      <c r="C86" s="1" t="s">
        <v>76</v>
      </c>
      <c r="D86" s="1" t="s">
        <v>556</v>
      </c>
      <c r="E86" s="1" t="s">
        <v>557</v>
      </c>
      <c r="F86" s="1" t="s">
        <v>558</v>
      </c>
      <c r="G86" s="1">
        <v>43</v>
      </c>
      <c r="H86" s="8">
        <v>214869861</v>
      </c>
      <c r="I86" s="8">
        <f t="shared" si="7"/>
        <v>16115239.574999999</v>
      </c>
      <c r="J86" s="9">
        <f t="shared" si="5"/>
        <v>230985100.57499999</v>
      </c>
      <c r="K86" s="10">
        <f t="shared" si="6"/>
        <v>23098510.057500001</v>
      </c>
      <c r="L86" s="10">
        <f t="shared" si="8"/>
        <v>207886590.51749998</v>
      </c>
      <c r="M86" s="11">
        <f t="shared" si="9"/>
        <v>1.4734471423558855E-2</v>
      </c>
    </row>
    <row r="87" spans="2:13" x14ac:dyDescent="0.25">
      <c r="B87" s="1" t="s">
        <v>209</v>
      </c>
      <c r="C87" s="1" t="s">
        <v>267</v>
      </c>
      <c r="D87" s="1" t="s">
        <v>559</v>
      </c>
      <c r="E87" s="1" t="s">
        <v>560</v>
      </c>
      <c r="F87" s="1" t="s">
        <v>561</v>
      </c>
      <c r="G87" s="1">
        <v>44</v>
      </c>
      <c r="H87" s="8">
        <v>128122477</v>
      </c>
      <c r="I87" s="8">
        <f t="shared" si="7"/>
        <v>9609185.7750000004</v>
      </c>
      <c r="J87" s="9">
        <f t="shared" si="5"/>
        <v>137731662.77500001</v>
      </c>
      <c r="K87" s="10">
        <f t="shared" si="6"/>
        <v>13773166.277500002</v>
      </c>
      <c r="L87" s="10">
        <f t="shared" si="8"/>
        <v>123958496.4975</v>
      </c>
      <c r="M87" s="11">
        <f t="shared" si="9"/>
        <v>8.7858621366729353E-3</v>
      </c>
    </row>
    <row r="88" spans="2:13" x14ac:dyDescent="0.25">
      <c r="B88" s="1" t="s">
        <v>562</v>
      </c>
      <c r="C88" s="1" t="s">
        <v>258</v>
      </c>
      <c r="D88" s="1" t="s">
        <v>563</v>
      </c>
      <c r="E88" s="1" t="s">
        <v>564</v>
      </c>
      <c r="F88" s="1" t="s">
        <v>565</v>
      </c>
      <c r="G88" s="1">
        <v>45</v>
      </c>
      <c r="H88" s="8">
        <v>62306665</v>
      </c>
      <c r="I88" s="8">
        <f t="shared" si="7"/>
        <v>4672999.875</v>
      </c>
      <c r="J88" s="9">
        <f t="shared" si="5"/>
        <v>66979664.875</v>
      </c>
      <c r="K88" s="10">
        <f t="shared" si="6"/>
        <v>6697966.4875000007</v>
      </c>
      <c r="L88" s="10">
        <f t="shared" si="8"/>
        <v>60281698.387500003</v>
      </c>
      <c r="M88" s="11">
        <f t="shared" si="9"/>
        <v>4.2726130629355914E-3</v>
      </c>
    </row>
    <row r="89" spans="2:13" x14ac:dyDescent="0.25">
      <c r="B89" s="1" t="s">
        <v>566</v>
      </c>
      <c r="C89" s="1" t="s">
        <v>76</v>
      </c>
      <c r="D89" s="1" t="s">
        <v>567</v>
      </c>
      <c r="E89" s="1" t="s">
        <v>568</v>
      </c>
      <c r="F89" s="1" t="s">
        <v>569</v>
      </c>
      <c r="G89" s="1">
        <v>50</v>
      </c>
      <c r="H89" s="8">
        <v>46981074</v>
      </c>
      <c r="I89" s="8">
        <f t="shared" si="7"/>
        <v>3523580.55</v>
      </c>
      <c r="J89" s="9">
        <f t="shared" si="5"/>
        <v>50504654.549999997</v>
      </c>
      <c r="K89" s="10">
        <f t="shared" si="6"/>
        <v>5050465.4550000001</v>
      </c>
      <c r="L89" s="10">
        <f t="shared" si="8"/>
        <v>45454189.094999999</v>
      </c>
      <c r="M89" s="11">
        <f t="shared" si="9"/>
        <v>3.221677014539996E-3</v>
      </c>
    </row>
    <row r="90" spans="2:13" x14ac:dyDescent="0.25">
      <c r="B90" s="1" t="s">
        <v>570</v>
      </c>
      <c r="C90" s="1" t="s">
        <v>267</v>
      </c>
      <c r="D90" s="1" t="s">
        <v>571</v>
      </c>
      <c r="E90" s="1" t="s">
        <v>572</v>
      </c>
      <c r="F90" s="1" t="s">
        <v>573</v>
      </c>
      <c r="G90" s="1">
        <v>48</v>
      </c>
      <c r="H90" s="8">
        <v>201303981</v>
      </c>
      <c r="I90" s="8">
        <f t="shared" si="7"/>
        <v>15097798.574999999</v>
      </c>
      <c r="J90" s="9">
        <f t="shared" si="5"/>
        <v>216401779.57499999</v>
      </c>
      <c r="K90" s="10">
        <f t="shared" si="6"/>
        <v>21640177.9575</v>
      </c>
      <c r="L90" s="10">
        <f t="shared" si="8"/>
        <v>194761601.61749998</v>
      </c>
      <c r="M90" s="11">
        <f t="shared" si="9"/>
        <v>1.3804205679144246E-2</v>
      </c>
    </row>
    <row r="91" spans="2:13" x14ac:dyDescent="0.25">
      <c r="B91" s="1" t="s">
        <v>217</v>
      </c>
      <c r="C91" s="1" t="s">
        <v>267</v>
      </c>
      <c r="D91" s="1" t="s">
        <v>574</v>
      </c>
      <c r="E91" s="1" t="s">
        <v>575</v>
      </c>
      <c r="F91" s="1" t="s">
        <v>576</v>
      </c>
      <c r="G91" s="1">
        <v>46</v>
      </c>
      <c r="H91" s="8">
        <v>225614048</v>
      </c>
      <c r="I91" s="8">
        <f t="shared" si="7"/>
        <v>16921053.599999998</v>
      </c>
      <c r="J91" s="9">
        <f t="shared" si="5"/>
        <v>242535101.59999999</v>
      </c>
      <c r="K91" s="10">
        <f t="shared" si="6"/>
        <v>24253510.16</v>
      </c>
      <c r="L91" s="10">
        <f t="shared" si="8"/>
        <v>218281591.44</v>
      </c>
      <c r="M91" s="11">
        <f t="shared" si="9"/>
        <v>1.5471242581617511E-2</v>
      </c>
    </row>
    <row r="92" spans="2:13" x14ac:dyDescent="0.25">
      <c r="B92" s="1" t="s">
        <v>219</v>
      </c>
      <c r="C92" s="1" t="s">
        <v>258</v>
      </c>
      <c r="D92" s="1" t="s">
        <v>577</v>
      </c>
      <c r="E92" s="1" t="s">
        <v>578</v>
      </c>
      <c r="F92" s="1" t="s">
        <v>579</v>
      </c>
      <c r="G92" s="1">
        <v>55</v>
      </c>
      <c r="H92" s="8">
        <v>71499784</v>
      </c>
      <c r="I92" s="8">
        <f t="shared" si="7"/>
        <v>5362483.8</v>
      </c>
      <c r="J92" s="9">
        <f t="shared" si="5"/>
        <v>76862267.799999997</v>
      </c>
      <c r="K92" s="10">
        <f t="shared" si="6"/>
        <v>7686226.7800000003</v>
      </c>
      <c r="L92" s="10">
        <f t="shared" si="8"/>
        <v>69176041.019999996</v>
      </c>
      <c r="M92" s="11">
        <f t="shared" si="9"/>
        <v>4.9030213880886285E-3</v>
      </c>
    </row>
    <row r="93" spans="2:13" x14ac:dyDescent="0.25">
      <c r="B93" s="1" t="s">
        <v>580</v>
      </c>
      <c r="C93" s="1" t="s">
        <v>258</v>
      </c>
      <c r="D93" s="1" t="s">
        <v>581</v>
      </c>
      <c r="E93" s="1" t="s">
        <v>582</v>
      </c>
      <c r="F93" s="1" t="s">
        <v>583</v>
      </c>
      <c r="G93" s="1">
        <v>46</v>
      </c>
      <c r="H93" s="8">
        <v>197933313</v>
      </c>
      <c r="I93" s="8">
        <f t="shared" si="7"/>
        <v>14844998.475</v>
      </c>
      <c r="J93" s="9">
        <f t="shared" si="5"/>
        <v>212778311.47499999</v>
      </c>
      <c r="K93" s="10">
        <f t="shared" si="6"/>
        <v>21277831.147500001</v>
      </c>
      <c r="L93" s="10">
        <f t="shared" si="8"/>
        <v>191500480.32749999</v>
      </c>
      <c r="M93" s="11">
        <f t="shared" si="9"/>
        <v>1.3573065717992112E-2</v>
      </c>
    </row>
    <row r="94" spans="2:13" x14ac:dyDescent="0.25">
      <c r="B94" s="1" t="s">
        <v>584</v>
      </c>
      <c r="C94" s="1" t="s">
        <v>267</v>
      </c>
      <c r="D94" s="1" t="s">
        <v>585</v>
      </c>
      <c r="E94" s="1" t="s">
        <v>586</v>
      </c>
      <c r="F94" s="1" t="s">
        <v>587</v>
      </c>
      <c r="G94" s="1">
        <v>56</v>
      </c>
      <c r="H94" s="8">
        <v>246582188</v>
      </c>
      <c r="I94" s="8">
        <f t="shared" si="7"/>
        <v>18493664.099999998</v>
      </c>
      <c r="J94" s="9">
        <f t="shared" si="5"/>
        <v>265075852.09999999</v>
      </c>
      <c r="K94" s="10">
        <f t="shared" si="6"/>
        <v>26507585.210000001</v>
      </c>
      <c r="L94" s="10">
        <f t="shared" si="8"/>
        <v>238568266.88999999</v>
      </c>
      <c r="M94" s="11">
        <f t="shared" si="9"/>
        <v>1.69091104063432E-2</v>
      </c>
    </row>
    <row r="95" spans="2:13" x14ac:dyDescent="0.25">
      <c r="B95" s="1" t="s">
        <v>588</v>
      </c>
      <c r="C95" s="1" t="s">
        <v>76</v>
      </c>
      <c r="D95" s="1" t="s">
        <v>589</v>
      </c>
      <c r="E95" s="1" t="s">
        <v>590</v>
      </c>
      <c r="F95" s="1" t="s">
        <v>591</v>
      </c>
      <c r="G95" s="1">
        <v>58</v>
      </c>
      <c r="H95" s="8">
        <v>135653904</v>
      </c>
      <c r="I95" s="8">
        <f t="shared" si="7"/>
        <v>10174042.799999999</v>
      </c>
      <c r="J95" s="9">
        <f t="shared" si="5"/>
        <v>145827946.80000001</v>
      </c>
      <c r="K95" s="10">
        <f t="shared" si="6"/>
        <v>14582794.680000002</v>
      </c>
      <c r="L95" s="10">
        <f t="shared" si="8"/>
        <v>131245152.12</v>
      </c>
      <c r="M95" s="11">
        <f t="shared" si="9"/>
        <v>9.3023217061707717E-3</v>
      </c>
    </row>
    <row r="96" spans="2:13" x14ac:dyDescent="0.25">
      <c r="B96" s="1" t="s">
        <v>327</v>
      </c>
      <c r="C96" s="1" t="s">
        <v>267</v>
      </c>
      <c r="D96" s="1" t="s">
        <v>328</v>
      </c>
      <c r="E96" s="1" t="s">
        <v>329</v>
      </c>
      <c r="F96" s="1" t="s">
        <v>330</v>
      </c>
      <c r="G96" s="1">
        <v>47</v>
      </c>
      <c r="H96" s="8">
        <v>46033809</v>
      </c>
      <c r="I96" s="8">
        <f t="shared" si="7"/>
        <v>3452535.6749999998</v>
      </c>
      <c r="J96" s="9">
        <f t="shared" si="5"/>
        <v>49486344.674999997</v>
      </c>
      <c r="K96" s="10">
        <f t="shared" si="6"/>
        <v>4948634.4675000003</v>
      </c>
      <c r="L96" s="10">
        <f t="shared" si="8"/>
        <v>44537710.207499996</v>
      </c>
      <c r="M96" s="11">
        <f t="shared" si="9"/>
        <v>3.1567193280218411E-3</v>
      </c>
    </row>
    <row r="97" spans="2:13" x14ac:dyDescent="0.25">
      <c r="B97" s="1" t="s">
        <v>592</v>
      </c>
      <c r="C97" s="1" t="s">
        <v>13</v>
      </c>
      <c r="D97" s="1" t="s">
        <v>593</v>
      </c>
      <c r="E97" s="1" t="s">
        <v>594</v>
      </c>
      <c r="F97" s="1" t="s">
        <v>595</v>
      </c>
      <c r="G97" s="1">
        <v>46</v>
      </c>
      <c r="H97" s="8">
        <v>215518341</v>
      </c>
      <c r="I97" s="8">
        <f t="shared" si="7"/>
        <v>16163875.574999999</v>
      </c>
      <c r="J97" s="9">
        <f t="shared" si="5"/>
        <v>231682216.57499999</v>
      </c>
      <c r="K97" s="10">
        <f t="shared" si="6"/>
        <v>23168221.657499999</v>
      </c>
      <c r="L97" s="10">
        <f t="shared" si="8"/>
        <v>208513994.91749999</v>
      </c>
      <c r="M97" s="11">
        <f t="shared" si="9"/>
        <v>1.477894024754506E-2</v>
      </c>
    </row>
    <row r="98" spans="2:13" x14ac:dyDescent="0.25">
      <c r="B98" s="1" t="s">
        <v>592</v>
      </c>
      <c r="C98" s="1" t="s">
        <v>267</v>
      </c>
      <c r="D98" s="1" t="s">
        <v>593</v>
      </c>
      <c r="E98" s="1" t="s">
        <v>594</v>
      </c>
      <c r="F98" s="1" t="s">
        <v>595</v>
      </c>
      <c r="G98" s="1">
        <v>46</v>
      </c>
      <c r="H98" s="8">
        <v>215518341</v>
      </c>
      <c r="I98" s="8">
        <f t="shared" si="7"/>
        <v>16163875.574999999</v>
      </c>
      <c r="J98" s="9">
        <f t="shared" si="5"/>
        <v>231682216.57499999</v>
      </c>
      <c r="K98" s="10">
        <f t="shared" si="6"/>
        <v>23168221.657499999</v>
      </c>
      <c r="L98" s="10">
        <f t="shared" si="8"/>
        <v>208513994.91749999</v>
      </c>
      <c r="M98" s="11">
        <f t="shared" si="9"/>
        <v>1.477894024754506E-2</v>
      </c>
    </row>
    <row r="99" spans="2:13" x14ac:dyDescent="0.25">
      <c r="B99" s="1" t="s">
        <v>596</v>
      </c>
      <c r="C99" s="1" t="s">
        <v>258</v>
      </c>
      <c r="D99" s="1" t="s">
        <v>597</v>
      </c>
      <c r="E99" s="1" t="s">
        <v>598</v>
      </c>
      <c r="F99" s="1" t="s">
        <v>599</v>
      </c>
      <c r="G99" s="1">
        <v>58</v>
      </c>
      <c r="H99" s="8">
        <v>85688101</v>
      </c>
      <c r="I99" s="8">
        <f t="shared" si="7"/>
        <v>6426607.5750000002</v>
      </c>
      <c r="J99" s="9">
        <f t="shared" si="5"/>
        <v>92114708.575000003</v>
      </c>
      <c r="K99" s="10">
        <f t="shared" si="6"/>
        <v>9211470.8574999999</v>
      </c>
      <c r="L99" s="10">
        <f t="shared" si="8"/>
        <v>82903237.717500001</v>
      </c>
      <c r="M99" s="11">
        <f t="shared" si="9"/>
        <v>5.8759700855557633E-3</v>
      </c>
    </row>
    <row r="100" spans="2:13" x14ac:dyDescent="0.25">
      <c r="B100" s="1" t="s">
        <v>596</v>
      </c>
      <c r="C100" s="1" t="s">
        <v>267</v>
      </c>
      <c r="D100" s="1" t="s">
        <v>597</v>
      </c>
      <c r="E100" s="1" t="s">
        <v>598</v>
      </c>
      <c r="F100" s="1" t="s">
        <v>599</v>
      </c>
      <c r="G100" s="1">
        <v>58</v>
      </c>
      <c r="H100" s="8">
        <v>85688101</v>
      </c>
      <c r="I100" s="8">
        <f t="shared" si="7"/>
        <v>6426607.5750000002</v>
      </c>
      <c r="J100" s="9">
        <f t="shared" si="5"/>
        <v>92114708.575000003</v>
      </c>
      <c r="K100" s="10">
        <f t="shared" si="6"/>
        <v>9211470.8574999999</v>
      </c>
      <c r="L100" s="10">
        <f t="shared" si="8"/>
        <v>82903237.717500001</v>
      </c>
      <c r="M100" s="11">
        <f t="shared" si="9"/>
        <v>5.8759700855557633E-3</v>
      </c>
    </row>
    <row r="101" spans="2:13" x14ac:dyDescent="0.25">
      <c r="B101" s="1" t="s">
        <v>600</v>
      </c>
      <c r="C101" s="1" t="s">
        <v>13</v>
      </c>
      <c r="D101" s="1" t="s">
        <v>601</v>
      </c>
      <c r="E101" s="1" t="s">
        <v>602</v>
      </c>
      <c r="F101" s="1" t="s">
        <v>603</v>
      </c>
      <c r="G101" s="1">
        <v>51</v>
      </c>
      <c r="H101" s="8">
        <v>208610720</v>
      </c>
      <c r="I101" s="8">
        <f t="shared" si="7"/>
        <v>15645804</v>
      </c>
      <c r="J101" s="9">
        <f t="shared" si="5"/>
        <v>224256524</v>
      </c>
      <c r="K101" s="10">
        <f t="shared" si="6"/>
        <v>22425652.400000002</v>
      </c>
      <c r="L101" s="10">
        <f t="shared" si="8"/>
        <v>201830871.59999999</v>
      </c>
      <c r="M101" s="11">
        <f t="shared" si="9"/>
        <v>1.4305257508813849E-2</v>
      </c>
    </row>
    <row r="102" spans="2:13" x14ac:dyDescent="0.25">
      <c r="B102" s="1" t="s">
        <v>600</v>
      </c>
      <c r="C102" s="1" t="s">
        <v>267</v>
      </c>
      <c r="D102" s="1" t="s">
        <v>601</v>
      </c>
      <c r="E102" s="1" t="s">
        <v>602</v>
      </c>
      <c r="F102" s="1" t="s">
        <v>603</v>
      </c>
      <c r="G102" s="1">
        <v>51</v>
      </c>
      <c r="H102" s="8">
        <v>208610720</v>
      </c>
      <c r="I102" s="8">
        <f t="shared" si="7"/>
        <v>15645804</v>
      </c>
      <c r="J102" s="9">
        <f t="shared" si="5"/>
        <v>224256524</v>
      </c>
      <c r="K102" s="10">
        <f t="shared" si="6"/>
        <v>22425652.400000002</v>
      </c>
      <c r="L102" s="10">
        <f t="shared" si="8"/>
        <v>201830871.59999999</v>
      </c>
      <c r="M102" s="11">
        <f t="shared" si="9"/>
        <v>1.4305257508813849E-2</v>
      </c>
    </row>
    <row r="103" spans="2:13" x14ac:dyDescent="0.25">
      <c r="B103" s="1" t="s">
        <v>604</v>
      </c>
      <c r="C103" s="1" t="s">
        <v>267</v>
      </c>
      <c r="D103" s="1" t="s">
        <v>605</v>
      </c>
      <c r="E103" s="1" t="s">
        <v>606</v>
      </c>
      <c r="F103" s="1" t="s">
        <v>607</v>
      </c>
      <c r="G103" s="1">
        <v>49</v>
      </c>
      <c r="H103" s="8">
        <v>197914384</v>
      </c>
      <c r="I103" s="8">
        <f t="shared" si="7"/>
        <v>14843578.799999999</v>
      </c>
      <c r="J103" s="9">
        <f t="shared" si="5"/>
        <v>212757962.80000001</v>
      </c>
      <c r="K103" s="10">
        <f t="shared" si="6"/>
        <v>21275796.280000001</v>
      </c>
      <c r="L103" s="10">
        <f t="shared" si="8"/>
        <v>191482166.52000001</v>
      </c>
      <c r="M103" s="11">
        <f t="shared" si="9"/>
        <v>1.3571767682016856E-2</v>
      </c>
    </row>
    <row r="104" spans="2:13" x14ac:dyDescent="0.25">
      <c r="B104" s="1" t="s">
        <v>237</v>
      </c>
      <c r="C104" s="1" t="s">
        <v>267</v>
      </c>
      <c r="D104" s="1" t="s">
        <v>608</v>
      </c>
      <c r="E104" s="1" t="s">
        <v>609</v>
      </c>
      <c r="F104" s="1" t="s">
        <v>610</v>
      </c>
      <c r="G104" s="1">
        <v>46</v>
      </c>
      <c r="H104" s="8">
        <v>124577091</v>
      </c>
      <c r="I104" s="8">
        <f t="shared" si="7"/>
        <v>9343281.8249999993</v>
      </c>
      <c r="J104" s="9">
        <f t="shared" si="5"/>
        <v>133920372.825</v>
      </c>
      <c r="K104" s="10">
        <f t="shared" si="6"/>
        <v>13392037.282500001</v>
      </c>
      <c r="L104" s="10">
        <f t="shared" si="8"/>
        <v>120528335.5425</v>
      </c>
      <c r="M104" s="11">
        <f t="shared" si="9"/>
        <v>8.5427410751179808E-3</v>
      </c>
    </row>
    <row r="105" spans="2:13" x14ac:dyDescent="0.25">
      <c r="B105" s="1" t="s">
        <v>611</v>
      </c>
      <c r="C105" s="1" t="s">
        <v>267</v>
      </c>
      <c r="D105" s="1" t="s">
        <v>612</v>
      </c>
      <c r="E105" s="1" t="s">
        <v>613</v>
      </c>
      <c r="F105" s="1" t="s">
        <v>614</v>
      </c>
      <c r="G105" s="1">
        <v>49</v>
      </c>
      <c r="H105" s="8">
        <v>160565332</v>
      </c>
      <c r="I105" s="8">
        <f t="shared" si="7"/>
        <v>12042399.9</v>
      </c>
      <c r="J105" s="9">
        <f t="shared" si="5"/>
        <v>172607731.90000001</v>
      </c>
      <c r="K105" s="10">
        <f t="shared" si="6"/>
        <v>17260773.190000001</v>
      </c>
      <c r="L105" s="10">
        <f t="shared" si="8"/>
        <v>155346958.71000001</v>
      </c>
      <c r="M105" s="11">
        <f t="shared" si="9"/>
        <v>1.1010596297487437E-2</v>
      </c>
    </row>
    <row r="106" spans="2:13" x14ac:dyDescent="0.25">
      <c r="B106" s="1" t="s">
        <v>241</v>
      </c>
      <c r="C106" s="1" t="s">
        <v>76</v>
      </c>
      <c r="D106" s="1" t="s">
        <v>615</v>
      </c>
      <c r="E106" s="1" t="s">
        <v>616</v>
      </c>
      <c r="F106" s="1" t="s">
        <v>617</v>
      </c>
      <c r="G106" s="1">
        <v>60</v>
      </c>
      <c r="H106" s="8">
        <v>164658695</v>
      </c>
      <c r="I106" s="8">
        <f t="shared" si="7"/>
        <v>12349402.125</v>
      </c>
      <c r="J106" s="9">
        <f t="shared" si="5"/>
        <v>177008097.125</v>
      </c>
      <c r="K106" s="10">
        <f t="shared" si="6"/>
        <v>17700809.712500002</v>
      </c>
      <c r="L106" s="10">
        <f t="shared" si="8"/>
        <v>159307287.41249999</v>
      </c>
      <c r="M106" s="11">
        <f t="shared" si="9"/>
        <v>1.129129429705357E-2</v>
      </c>
    </row>
    <row r="107" spans="2:13" x14ac:dyDescent="0.25">
      <c r="B107" s="1" t="s">
        <v>241</v>
      </c>
      <c r="C107" s="1" t="s">
        <v>267</v>
      </c>
      <c r="D107" s="1" t="s">
        <v>615</v>
      </c>
      <c r="E107" s="1" t="s">
        <v>616</v>
      </c>
      <c r="F107" s="1" t="s">
        <v>617</v>
      </c>
      <c r="G107" s="1">
        <v>60</v>
      </c>
      <c r="H107" s="8">
        <v>164658695</v>
      </c>
      <c r="I107" s="8">
        <f t="shared" si="7"/>
        <v>12349402.125</v>
      </c>
      <c r="J107" s="9">
        <f t="shared" si="5"/>
        <v>177008097.125</v>
      </c>
      <c r="K107" s="10">
        <f t="shared" si="6"/>
        <v>17700809.712500002</v>
      </c>
      <c r="L107" s="10">
        <f t="shared" si="8"/>
        <v>159307287.41249999</v>
      </c>
      <c r="M107" s="11">
        <f t="shared" si="9"/>
        <v>1.129129429705357E-2</v>
      </c>
    </row>
    <row r="108" spans="2:13" x14ac:dyDescent="0.25">
      <c r="B108" s="1" t="s">
        <v>243</v>
      </c>
      <c r="C108" s="1" t="s">
        <v>267</v>
      </c>
      <c r="D108" s="1" t="s">
        <v>618</v>
      </c>
      <c r="E108" s="1" t="s">
        <v>619</v>
      </c>
      <c r="F108" s="1" t="s">
        <v>620</v>
      </c>
      <c r="G108" s="1">
        <v>46</v>
      </c>
      <c r="H108" s="8">
        <v>158696184</v>
      </c>
      <c r="I108" s="8">
        <f t="shared" si="7"/>
        <v>11902213.799999999</v>
      </c>
      <c r="J108" s="9">
        <f t="shared" si="5"/>
        <v>170598397.80000001</v>
      </c>
      <c r="K108" s="10">
        <f t="shared" si="6"/>
        <v>17059839.780000001</v>
      </c>
      <c r="L108" s="10">
        <f t="shared" si="8"/>
        <v>153538558.02000001</v>
      </c>
      <c r="M108" s="11">
        <f t="shared" si="9"/>
        <v>1.0882421468015182E-2</v>
      </c>
    </row>
    <row r="109" spans="2:13" x14ac:dyDescent="0.25">
      <c r="B109" s="1" t="s">
        <v>621</v>
      </c>
      <c r="C109" s="1" t="s">
        <v>267</v>
      </c>
      <c r="D109" s="1" t="s">
        <v>622</v>
      </c>
      <c r="E109" s="1" t="s">
        <v>623</v>
      </c>
      <c r="F109" s="1" t="s">
        <v>624</v>
      </c>
      <c r="G109" s="1">
        <v>54</v>
      </c>
      <c r="H109" s="13">
        <v>189210628</v>
      </c>
      <c r="I109" s="8">
        <f t="shared" si="7"/>
        <v>14190797.1</v>
      </c>
      <c r="J109" s="9">
        <f t="shared" si="5"/>
        <v>203401425.09999999</v>
      </c>
      <c r="K109" s="10">
        <f t="shared" si="6"/>
        <v>20340142.510000002</v>
      </c>
      <c r="L109" s="10">
        <f t="shared" si="8"/>
        <v>183061282.59</v>
      </c>
      <c r="M109" s="11">
        <f t="shared" si="9"/>
        <v>1.2974916902373875E-2</v>
      </c>
    </row>
    <row r="110" spans="2:13" x14ac:dyDescent="0.25">
      <c r="B110"/>
      <c r="C110"/>
      <c r="D110"/>
      <c r="E110"/>
      <c r="F110"/>
      <c r="G110"/>
      <c r="H110"/>
      <c r="I110" s="14">
        <f>_xlfn.AGGREGATE(9,3,I3:I109)</f>
        <v>1093710056.6249995</v>
      </c>
      <c r="J110" s="14">
        <f>_xlfn.AGGREGATE(9,3,J3:J109)</f>
        <v>15676510811.625</v>
      </c>
      <c r="K110" s="14">
        <f>_xlfn.AGGREGATE(9,3,K3:K109)</f>
        <v>1567651081.1625004</v>
      </c>
      <c r="L110" s="14">
        <f>_xlfn.AGGREGATE(9,3,L3:L109)</f>
        <v>14108859730.462505</v>
      </c>
    </row>
    <row r="111" spans="2:13" x14ac:dyDescent="0.25">
      <c r="B111"/>
      <c r="C111"/>
      <c r="D111"/>
      <c r="E111"/>
      <c r="F111"/>
      <c r="G111"/>
      <c r="H111"/>
      <c r="I111"/>
    </row>
    <row r="112" spans="2:13" x14ac:dyDescent="0.25">
      <c r="B112"/>
      <c r="C112"/>
      <c r="D112"/>
      <c r="E112"/>
      <c r="F112"/>
      <c r="G112"/>
      <c r="H112"/>
      <c r="I112"/>
    </row>
    <row r="113" spans="2:9" ht="15.75" thickBot="1" x14ac:dyDescent="0.3">
      <c r="B113" s="15" t="s">
        <v>625</v>
      </c>
      <c r="C113"/>
      <c r="D113"/>
      <c r="E113"/>
      <c r="F113"/>
      <c r="G113"/>
      <c r="H113"/>
      <c r="I113"/>
    </row>
    <row r="114" spans="2:9" ht="21" x14ac:dyDescent="0.35">
      <c r="B114" s="16" t="s">
        <v>626</v>
      </c>
      <c r="C114" s="17">
        <f>COUNTA(B3:B109)</f>
        <v>107</v>
      </c>
      <c r="D114"/>
      <c r="E114"/>
      <c r="F114"/>
      <c r="G114"/>
      <c r="H114"/>
      <c r="I114"/>
    </row>
    <row r="115" spans="2:9" ht="21" x14ac:dyDescent="0.35">
      <c r="B115" s="18" t="s">
        <v>627</v>
      </c>
      <c r="C115" s="19">
        <f>AVERAGE(G3:G109)</f>
        <v>50.813084112149532</v>
      </c>
      <c r="D115"/>
      <c r="E115"/>
      <c r="F115"/>
      <c r="G115"/>
      <c r="H115"/>
      <c r="I115"/>
    </row>
    <row r="116" spans="2:9" ht="21" x14ac:dyDescent="0.35">
      <c r="B116" s="18" t="s">
        <v>252</v>
      </c>
      <c r="C116" s="20">
        <v>7.4999999999999997E-2</v>
      </c>
      <c r="D116"/>
      <c r="E116"/>
      <c r="F116"/>
      <c r="G116"/>
      <c r="H116"/>
      <c r="I116"/>
    </row>
    <row r="117" spans="2:9" ht="21" x14ac:dyDescent="0.35">
      <c r="B117" s="18" t="s">
        <v>628</v>
      </c>
      <c r="C117" s="21">
        <v>0.1</v>
      </c>
      <c r="D117"/>
      <c r="E117"/>
      <c r="F117"/>
      <c r="G117"/>
      <c r="H117"/>
      <c r="I117"/>
    </row>
    <row r="118" spans="2:9" ht="21" x14ac:dyDescent="0.35">
      <c r="B118" s="18" t="s">
        <v>629</v>
      </c>
      <c r="C118" s="22">
        <f>J110</f>
        <v>15676510811.625</v>
      </c>
      <c r="D118"/>
      <c r="E118"/>
      <c r="F118"/>
      <c r="G118"/>
      <c r="H118"/>
      <c r="I118"/>
    </row>
    <row r="119" spans="2:9" ht="21.75" thickBot="1" x14ac:dyDescent="0.4">
      <c r="B119" s="23" t="s">
        <v>630</v>
      </c>
      <c r="C119" s="24">
        <f>L110</f>
        <v>14108859730.462505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Savvy Solution Data</vt:lpstr>
      <vt:lpstr>Savvy Solution Cleaned Data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Kimwa Gokop</dc:creator>
  <cp:lastModifiedBy>Kimwa Gokop</cp:lastModifiedBy>
  <dcterms:created xsi:type="dcterms:W3CDTF">2024-06-29T15:26:52Z</dcterms:created>
  <dcterms:modified xsi:type="dcterms:W3CDTF">2024-06-29T15:28:58Z</dcterms:modified>
</cp:coreProperties>
</file>