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Videos\"/>
    </mc:Choice>
  </mc:AlternateContent>
  <xr:revisionPtr revIDLastSave="0" documentId="13_ncr:1_{1138CE51-B33D-4FC0-9E95-FC42CD73F35A}" xr6:coauthVersionLast="36" xr6:coauthVersionMax="36" xr10:uidLastSave="{00000000-0000-0000-0000-000000000000}"/>
  <bookViews>
    <workbookView xWindow="0" yWindow="0" windowWidth="25695" windowHeight="9945" activeTab="1" xr2:uid="{5247C398-8A25-4D71-87D9-A4FD56E1F0BA}"/>
  </bookViews>
  <sheets>
    <sheet name="Sedlo" sheetId="2" r:id="rId1"/>
    <sheet name="Par-Vrh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 s="1"/>
  <c r="B7" i="1"/>
  <c r="B9" i="1" s="1"/>
  <c r="D6" i="1"/>
  <c r="D8" i="1" s="1"/>
  <c r="E6" i="1"/>
  <c r="D7" i="1"/>
  <c r="D9" i="1" s="1"/>
  <c r="E7" i="1"/>
  <c r="E9" i="1" s="1"/>
  <c r="D6" i="2"/>
  <c r="D7" i="2" s="1"/>
  <c r="D8" i="2" s="1"/>
  <c r="B6" i="2"/>
  <c r="G6" i="2" s="1"/>
  <c r="G5" i="2"/>
  <c r="J5" i="2" s="1"/>
  <c r="E5" i="2"/>
  <c r="E6" i="2" s="1"/>
  <c r="E7" i="2" s="1"/>
  <c r="E8" i="2" s="1"/>
  <c r="D5" i="2"/>
  <c r="B5" i="2"/>
  <c r="H5" i="2" s="1"/>
  <c r="H4" i="2"/>
  <c r="J4" i="2" s="1"/>
  <c r="G4" i="2"/>
  <c r="G5" i="1"/>
  <c r="H5" i="1"/>
  <c r="H4" i="1"/>
  <c r="G4" i="1"/>
  <c r="J5" i="1" l="1"/>
  <c r="J4" i="1"/>
  <c r="G6" i="1"/>
  <c r="E8" i="1"/>
  <c r="J6" i="2"/>
  <c r="H6" i="2"/>
  <c r="B7" i="2"/>
  <c r="D10" i="1"/>
  <c r="D12" i="1" s="1"/>
  <c r="D11" i="1"/>
  <c r="D13" i="1" s="1"/>
  <c r="E11" i="1"/>
  <c r="E13" i="1" s="1"/>
  <c r="B11" i="1"/>
  <c r="G11" i="1" s="1"/>
  <c r="G9" i="1"/>
  <c r="H9" i="1"/>
  <c r="H7" i="1"/>
  <c r="G7" i="1"/>
  <c r="G8" i="1"/>
  <c r="H6" i="1"/>
  <c r="J6" i="1" l="1"/>
  <c r="J7" i="1"/>
  <c r="E10" i="1"/>
  <c r="E12" i="1" s="1"/>
  <c r="J9" i="1"/>
  <c r="H7" i="2"/>
  <c r="G7" i="2"/>
  <c r="J7" i="2" s="1"/>
  <c r="B8" i="2"/>
  <c r="B13" i="1"/>
  <c r="H11" i="1"/>
  <c r="J11" i="1" s="1"/>
  <c r="B10" i="1"/>
  <c r="H8" i="1"/>
  <c r="J8" i="1" s="1"/>
  <c r="G8" i="2" l="1"/>
  <c r="H8" i="2"/>
  <c r="H13" i="1"/>
  <c r="G13" i="1"/>
  <c r="H10" i="1"/>
  <c r="G10" i="1"/>
  <c r="B12" i="1"/>
  <c r="J13" i="1" l="1"/>
  <c r="J8" i="2"/>
  <c r="J10" i="1"/>
  <c r="G12" i="1"/>
  <c r="H12" i="1"/>
  <c r="J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Nenad Vukojevic</author>
  </authors>
  <commentList>
    <comment ref="D4" authorId="0" shapeId="0" xr:uid="{E7C2F8F6-E3FC-425F-881C-1644BA23F10A}">
      <text>
        <r>
          <rPr>
            <b/>
            <sz val="9"/>
            <color indexed="81"/>
            <rFont val="Tahoma"/>
            <charset val="1"/>
          </rPr>
          <t>Nenad Vukojevic:</t>
        </r>
        <r>
          <rPr>
            <sz val="9"/>
            <color indexed="81"/>
            <rFont val="Tahoma"/>
            <charset val="1"/>
          </rPr>
          <t xml:space="preserve">
Pocetni ugao luka
</t>
        </r>
      </text>
    </comment>
    <comment ref="E4" authorId="0" shapeId="0" xr:uid="{80DC1AB8-1C7F-4634-8317-AF4515C9FE71}">
      <text>
        <r>
          <rPr>
            <b/>
            <sz val="9"/>
            <color indexed="81"/>
            <rFont val="Tahoma"/>
            <charset val="1"/>
          </rPr>
          <t>Nenad Vukojevic:</t>
        </r>
        <r>
          <rPr>
            <sz val="9"/>
            <color indexed="81"/>
            <rFont val="Tahoma"/>
            <charset val="1"/>
          </rPr>
          <t xml:space="preserve">
zavrsni ugao luka
</t>
        </r>
      </text>
    </comment>
    <comment ref="G4" authorId="0" shapeId="0" xr:uid="{281D5798-1A05-4D57-B3E5-5A2C8ECCA5EC}">
      <text>
        <r>
          <rPr>
            <b/>
            <sz val="9"/>
            <color indexed="81"/>
            <rFont val="Tahoma"/>
            <charset val="1"/>
          </rPr>
          <t>Nenad Vukojevic:</t>
        </r>
        <r>
          <rPr>
            <sz val="9"/>
            <color indexed="81"/>
            <rFont val="Tahoma"/>
            <charset val="1"/>
          </rPr>
          <t xml:space="preserve">
Tacka na krugu radiusa R, pomerena za stepen L</t>
        </r>
      </text>
    </comment>
  </commentList>
</comments>
</file>

<file path=xl/sharedStrings.xml><?xml version="1.0" encoding="utf-8"?>
<sst xmlns="http://schemas.openxmlformats.org/spreadsheetml/2006/main" count="8" uniqueCount="4">
  <si>
    <t>X</t>
  </si>
  <si>
    <t>Y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</si>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</sst>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4" fillId="2" borderId="1" xfId="0" applyFont="1" applyFill="1" applyBorder="1" applyAlignment="1">
      <alignment horizontal="right" inden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BBDD-4A69-4C97-9129-0E83F161B164}">
  <dimension ref="A1:J8"/>
  <sheetViews>
    <sheetView workbookViewId="0">
      <selection sqref="A1:B4"/>
    </sheetView>
  </sheetViews>
  <sheetFormatPr defaultRowHeight="15" x14ac:dyDescent="0.25"/>
  <cols>
    <col min="10" max="10" width="49.85546875" bestFit="1" customWidth="1"/>
  </cols>
  <sheetData>
    <row r="1" spans="1:10" x14ac:dyDescent="0.25">
      <c r="A1" s="1" t="s">
        <v>0</v>
      </c>
      <c r="B1" s="2">
        <v>400</v>
      </c>
    </row>
    <row r="2" spans="1:10" x14ac:dyDescent="0.25">
      <c r="A2" s="1" t="s">
        <v>1</v>
      </c>
      <c r="B2" s="2">
        <v>300</v>
      </c>
    </row>
    <row r="3" spans="1:10" x14ac:dyDescent="0.25">
      <c r="A3" s="1" t="s">
        <v>2</v>
      </c>
      <c r="B3" s="2">
        <v>150</v>
      </c>
    </row>
    <row r="4" spans="1:10" x14ac:dyDescent="0.25">
      <c r="A4" s="1" t="s">
        <v>3</v>
      </c>
      <c r="B4" s="2">
        <v>345</v>
      </c>
      <c r="D4">
        <v>117</v>
      </c>
      <c r="E4">
        <v>213</v>
      </c>
      <c r="G4">
        <f>ROUND(B$1+B$3*COS(RADIANS(B4)), 0)</f>
        <v>545</v>
      </c>
      <c r="H4">
        <f>ROUND(B$2+B$3*SIN(RADIANS(B4)),0)</f>
        <v>261</v>
      </c>
      <c r="J4" t="str">
        <f>CONCATENATE("{ x: ", G4, ", y: ", H4, ", radius: 53, startAngle: deg2rad(", D4, "), endAngle: deg2rad(", E4, ") },")</f>
        <v>{ x: 545, y: 261, radius: 53, startAngle: deg2rad(117), endAngle: deg2rad(213) },</v>
      </c>
    </row>
    <row r="5" spans="1:10" x14ac:dyDescent="0.25">
      <c r="B5">
        <f>B4+72</f>
        <v>417</v>
      </c>
      <c r="D5">
        <f>D4+72</f>
        <v>189</v>
      </c>
      <c r="E5">
        <f>E4+72</f>
        <v>285</v>
      </c>
      <c r="G5">
        <f>ROUND(B$1+B$3*COS(RADIANS(B5)), 0)</f>
        <v>482</v>
      </c>
      <c r="H5">
        <f>ROUND(B$2+B$3*SIN(RADIANS(B5)),0)</f>
        <v>426</v>
      </c>
      <c r="J5" t="str">
        <f t="shared" ref="J5:J8" si="0">CONCATENATE("{ x: ", G5, ", y: ", H5, ", radius: 53, startAngle: deg2rad(", D5, "), endAngle: deg2rad(", E5, ") },")</f>
        <v>{ x: 482, y: 426, radius: 53, startAngle: deg2rad(189), endAngle: deg2rad(285) },</v>
      </c>
    </row>
    <row r="6" spans="1:10" x14ac:dyDescent="0.25">
      <c r="B6">
        <f t="shared" ref="B6:B9" si="1">B5+72</f>
        <v>489</v>
      </c>
      <c r="D6">
        <f t="shared" ref="D6:E9" si="2">D5+72</f>
        <v>261</v>
      </c>
      <c r="E6">
        <f t="shared" si="2"/>
        <v>357</v>
      </c>
      <c r="G6">
        <f t="shared" ref="G6:G13" si="3">ROUND(B$1+B$3*COS(RADIANS(B6)), 0)</f>
        <v>306</v>
      </c>
      <c r="H6">
        <f t="shared" ref="H6:H13" si="4">ROUND(B$2+B$3*SIN(RADIANS(B6)),0)</f>
        <v>417</v>
      </c>
      <c r="J6" t="str">
        <f t="shared" si="0"/>
        <v>{ x: 306, y: 417, radius: 53, startAngle: deg2rad(261), endAngle: deg2rad(357) },</v>
      </c>
    </row>
    <row r="7" spans="1:10" x14ac:dyDescent="0.25">
      <c r="B7">
        <f t="shared" si="1"/>
        <v>561</v>
      </c>
      <c r="D7">
        <f t="shared" si="2"/>
        <v>333</v>
      </c>
      <c r="E7">
        <f t="shared" si="2"/>
        <v>429</v>
      </c>
      <c r="G7">
        <f t="shared" si="3"/>
        <v>260</v>
      </c>
      <c r="H7">
        <f t="shared" si="4"/>
        <v>246</v>
      </c>
      <c r="J7" t="str">
        <f t="shared" si="0"/>
        <v>{ x: 260, y: 246, radius: 53, startAngle: deg2rad(333), endAngle: deg2rad(429) },</v>
      </c>
    </row>
    <row r="8" spans="1:10" x14ac:dyDescent="0.25">
      <c r="B8">
        <f t="shared" si="1"/>
        <v>633</v>
      </c>
      <c r="D8">
        <f t="shared" si="2"/>
        <v>405</v>
      </c>
      <c r="E8">
        <f t="shared" si="2"/>
        <v>501</v>
      </c>
      <c r="G8">
        <f t="shared" si="3"/>
        <v>408</v>
      </c>
      <c r="H8">
        <f t="shared" si="4"/>
        <v>150</v>
      </c>
      <c r="J8" t="str">
        <f t="shared" si="0"/>
        <v>{ x: 408, y: 150, radius: 53, startAngle: deg2rad(405), endAngle: deg2rad(501) },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A139-EAB0-442C-B698-FEEBBB021E69}">
  <dimension ref="A1:J13"/>
  <sheetViews>
    <sheetView tabSelected="1" workbookViewId="0">
      <selection activeCell="F21" sqref="F21"/>
    </sheetView>
  </sheetViews>
  <sheetFormatPr defaultRowHeight="15" x14ac:dyDescent="0.25"/>
  <cols>
    <col min="10" max="10" width="49.85546875" bestFit="1" customWidth="1"/>
  </cols>
  <sheetData>
    <row r="1" spans="1:10" x14ac:dyDescent="0.25">
      <c r="A1" s="1" t="s">
        <v>0</v>
      </c>
      <c r="B1" s="2">
        <v>400</v>
      </c>
    </row>
    <row r="2" spans="1:10" x14ac:dyDescent="0.25">
      <c r="A2" s="1" t="s">
        <v>1</v>
      </c>
      <c r="B2" s="2">
        <v>300</v>
      </c>
    </row>
    <row r="3" spans="1:10" x14ac:dyDescent="0.25">
      <c r="A3" s="1" t="s">
        <v>2</v>
      </c>
      <c r="B3" s="2">
        <v>120</v>
      </c>
    </row>
    <row r="4" spans="1:10" x14ac:dyDescent="0.25">
      <c r="A4" s="1" t="s">
        <v>3</v>
      </c>
      <c r="B4" s="2">
        <v>71</v>
      </c>
      <c r="D4">
        <v>128</v>
      </c>
      <c r="E4">
        <v>183</v>
      </c>
      <c r="G4">
        <f>ROUND(B$1+B$3*COS(RADIANS(B4)), 0)</f>
        <v>439</v>
      </c>
      <c r="H4">
        <f>ROUND(B$2+B$3*SIN(RADIANS(B4)),0)</f>
        <v>413</v>
      </c>
      <c r="J4" t="str">
        <f>CONCATENATE("{ x: ", G4, ", y: ", H4, ", radius: 80, startAngle: deg2rad(", D4, "), endAngle: deg2rad(", E4, ") },")</f>
        <v>{ x: 439, y: 413, radius: 80, startAngle: deg2rad(128), endAngle: deg2rad(183) },</v>
      </c>
    </row>
    <row r="5" spans="1:10" x14ac:dyDescent="0.25">
      <c r="B5">
        <v>115</v>
      </c>
      <c r="D5">
        <v>8</v>
      </c>
      <c r="E5">
        <v>61</v>
      </c>
      <c r="G5">
        <f>ROUND(B$1+B$3*COS(RADIANS(B5)), 0)</f>
        <v>349</v>
      </c>
      <c r="H5">
        <f>ROUND(B$2+B$3*SIN(RADIANS(B5)),0)</f>
        <v>409</v>
      </c>
      <c r="J5" t="str">
        <f t="shared" ref="J5:J13" si="0">CONCATENATE("{ x: ", G5, ", y: ", H5, ", radius: 80, startAngle: deg2rad(", D5, "), endAngle: deg2rad(", E5, ") },")</f>
        <v>{ x: 349, y: 409, radius: 80, startAngle: deg2rad(8), endAngle: deg2rad(61) },</v>
      </c>
    </row>
    <row r="6" spans="1:10" x14ac:dyDescent="0.25">
      <c r="B6">
        <f>B4+72</f>
        <v>143</v>
      </c>
      <c r="D6">
        <f>D4+72</f>
        <v>200</v>
      </c>
      <c r="E6">
        <f>E4+72</f>
        <v>255</v>
      </c>
      <c r="G6">
        <f t="shared" ref="G6:G7" si="1">ROUND(B$1+B$3*COS(RADIANS(B6)), 0)</f>
        <v>304</v>
      </c>
      <c r="H6">
        <f t="shared" ref="H6:H7" si="2">ROUND(B$2+B$3*SIN(RADIANS(B6)),0)</f>
        <v>372</v>
      </c>
      <c r="J6" t="str">
        <f t="shared" si="0"/>
        <v>{ x: 304, y: 372, radius: 80, startAngle: deg2rad(200), endAngle: deg2rad(255) },</v>
      </c>
    </row>
    <row r="7" spans="1:10" x14ac:dyDescent="0.25">
      <c r="B7">
        <f>B5+72</f>
        <v>187</v>
      </c>
      <c r="D7">
        <f>D5+72</f>
        <v>80</v>
      </c>
      <c r="E7">
        <f>E5+72</f>
        <v>133</v>
      </c>
      <c r="G7">
        <f t="shared" si="1"/>
        <v>281</v>
      </c>
      <c r="H7">
        <f t="shared" si="2"/>
        <v>285</v>
      </c>
      <c r="J7" t="str">
        <f t="shared" si="0"/>
        <v>{ x: 281, y: 285, radius: 80, startAngle: deg2rad(80), endAngle: deg2rad(133) },</v>
      </c>
    </row>
    <row r="8" spans="1:10" x14ac:dyDescent="0.25">
      <c r="B8">
        <f t="shared" ref="B8:B15" si="3">B6+72</f>
        <v>215</v>
      </c>
      <c r="D8">
        <f t="shared" ref="D8:E8" si="4">D6+72</f>
        <v>272</v>
      </c>
      <c r="E8">
        <f t="shared" si="4"/>
        <v>327</v>
      </c>
      <c r="G8">
        <f t="shared" ref="G8:G15" si="5">ROUND(B$1+B$3*COS(RADIANS(B8)), 0)</f>
        <v>302</v>
      </c>
      <c r="H8">
        <f t="shared" ref="H8:H15" si="6">ROUND(B$2+B$3*SIN(RADIANS(B8)),0)</f>
        <v>231</v>
      </c>
      <c r="J8" t="str">
        <f t="shared" si="0"/>
        <v>{ x: 302, y: 231, radius: 80, startAngle: deg2rad(272), endAngle: deg2rad(327) },</v>
      </c>
    </row>
    <row r="9" spans="1:10" x14ac:dyDescent="0.25">
      <c r="B9">
        <f t="shared" si="3"/>
        <v>259</v>
      </c>
      <c r="D9">
        <f t="shared" ref="D9:E9" si="7">D7+72</f>
        <v>152</v>
      </c>
      <c r="E9">
        <f t="shared" si="7"/>
        <v>205</v>
      </c>
      <c r="G9">
        <f t="shared" si="5"/>
        <v>377</v>
      </c>
      <c r="H9">
        <f t="shared" si="6"/>
        <v>182</v>
      </c>
      <c r="J9" t="str">
        <f t="shared" si="0"/>
        <v>{ x: 377, y: 182, radius: 80, startAngle: deg2rad(152), endAngle: deg2rad(205) },</v>
      </c>
    </row>
    <row r="10" spans="1:10" x14ac:dyDescent="0.25">
      <c r="B10">
        <f t="shared" si="3"/>
        <v>287</v>
      </c>
      <c r="D10">
        <f t="shared" ref="D10:E10" si="8">D8+72</f>
        <v>344</v>
      </c>
      <c r="E10">
        <f t="shared" si="8"/>
        <v>399</v>
      </c>
      <c r="G10">
        <f t="shared" si="5"/>
        <v>435</v>
      </c>
      <c r="H10">
        <f t="shared" si="6"/>
        <v>185</v>
      </c>
      <c r="J10" t="str">
        <f t="shared" si="0"/>
        <v>{ x: 435, y: 185, radius: 80, startAngle: deg2rad(344), endAngle: deg2rad(399) },</v>
      </c>
    </row>
    <row r="11" spans="1:10" x14ac:dyDescent="0.25">
      <c r="B11">
        <f t="shared" si="3"/>
        <v>331</v>
      </c>
      <c r="D11">
        <f t="shared" ref="D11:E11" si="9">D9+72</f>
        <v>224</v>
      </c>
      <c r="E11">
        <f t="shared" si="9"/>
        <v>277</v>
      </c>
      <c r="G11">
        <f t="shared" si="5"/>
        <v>505</v>
      </c>
      <c r="H11">
        <f t="shared" si="6"/>
        <v>242</v>
      </c>
      <c r="J11" t="str">
        <f t="shared" si="0"/>
        <v>{ x: 505, y: 242, radius: 80, startAngle: deg2rad(224), endAngle: deg2rad(277) },</v>
      </c>
    </row>
    <row r="12" spans="1:10" x14ac:dyDescent="0.25">
      <c r="B12">
        <f t="shared" si="3"/>
        <v>359</v>
      </c>
      <c r="D12">
        <f t="shared" ref="D12:E12" si="10">D10+72</f>
        <v>416</v>
      </c>
      <c r="E12">
        <f t="shared" si="10"/>
        <v>471</v>
      </c>
      <c r="G12">
        <f t="shared" si="5"/>
        <v>520</v>
      </c>
      <c r="H12">
        <f t="shared" si="6"/>
        <v>298</v>
      </c>
      <c r="J12" t="str">
        <f t="shared" si="0"/>
        <v>{ x: 520, y: 298, radius: 80, startAngle: deg2rad(416), endAngle: deg2rad(471) },</v>
      </c>
    </row>
    <row r="13" spans="1:10" x14ac:dyDescent="0.25">
      <c r="B13">
        <f t="shared" si="3"/>
        <v>403</v>
      </c>
      <c r="D13">
        <f t="shared" ref="D13:E13" si="11">D11+72</f>
        <v>296</v>
      </c>
      <c r="E13">
        <f t="shared" si="11"/>
        <v>349</v>
      </c>
      <c r="G13">
        <f t="shared" si="5"/>
        <v>488</v>
      </c>
      <c r="H13">
        <f t="shared" si="6"/>
        <v>382</v>
      </c>
      <c r="J13" t="str">
        <f t="shared" si="0"/>
        <v>{ x: 488, y: 382, radius: 80, startAngle: deg2rad(296), endAngle: deg2rad(349) 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Sedlo</vt:lpstr>
      <vt:lpstr>Par-Vrh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Nenad Vukojevic</dc:creator>
  <cp:lastModifiedBy>Nenad Vukojevic</cp:lastModifiedBy>
  <dcterms:created xsi:type="dcterms:W3CDTF">2024-09-23T09:53:20Z</dcterms:created>
  <dcterms:modified xsi:type="dcterms:W3CDTF">2024-09-24T13:16:00Z</dcterms:modified>
</cp:coreProperties>
</file>