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1035FD81-BD20-4AD9-9A30-5606359C6B61}" xr6:coauthVersionLast="47" xr6:coauthVersionMax="47" xr10:uidLastSave="{00000000-0000-0000-0000-000000000000}"/>
  <bookViews>
    <workbookView xWindow="0" yWindow="45" windowWidth="20490" windowHeight="11475" tabRatio="785" firstSheet="14" activeTab="14" xr2:uid="{00000000-000D-0000-FFFF-FFFF00000000}"/>
  </bookViews>
  <sheets>
    <sheet name="Annual Salary vs Job title" sheetId="2" r:id="rId1"/>
    <sheet name="CountofE vs Department" sheetId="4" r:id="rId2"/>
    <sheet name="Annual Salary vs gender" sheetId="9" r:id="rId3"/>
    <sheet name="Business unit vs gender" sheetId="12" r:id="rId4"/>
    <sheet name="Business unit vs annual salary" sheetId="13" r:id="rId5"/>
    <sheet name="Business unit vs department" sheetId="14" r:id="rId6"/>
    <sheet name="Annual salary and country" sheetId="15" r:id="rId7"/>
    <sheet name="Bonus vs business unit" sheetId="19" r:id="rId8"/>
    <sheet name="Department vs bonus" sheetId="20" r:id="rId9"/>
    <sheet name="Job title vs bonus" sheetId="21" r:id="rId10"/>
    <sheet name="Hire date vs bonus" sheetId="22" r:id="rId11"/>
    <sheet name="Count of country, city" sheetId="6" r:id="rId12"/>
    <sheet name="Business unit vs age" sheetId="25" r:id="rId13"/>
    <sheet name="Annual Salary vs Department" sheetId="27" r:id="rId14"/>
    <sheet name="Bonus vs Gender" sheetId="28" r:id="rId15"/>
    <sheet name="Data" sheetId="5" r:id="rId16"/>
  </sheets>
  <definedNames>
    <definedName name="_xlchart.v1.0" hidden="1">'CountofE vs Department'!$A$2:$B$1000</definedName>
    <definedName name="_xlchart.v1.1" hidden="1">'CountofE vs Department'!$C$1</definedName>
    <definedName name="_xlchart.v1.10" hidden="1">Data!$J$2:$J$1001</definedName>
    <definedName name="_xlchart.v1.2" hidden="1">'CountofE vs Department'!$C$2:$C$1000</definedName>
    <definedName name="_xlchart.v1.3" hidden="1">'CountofE vs Department'!$A$2:$B$1000</definedName>
    <definedName name="_xlchart.v1.4" hidden="1">'CountofE vs Department'!$C$1</definedName>
    <definedName name="_xlchart.v1.5" hidden="1">'CountofE vs Department'!$C$2:$C$1000</definedName>
    <definedName name="_xlchart.v1.6" hidden="1">Data!$F$2:$F$1001</definedName>
    <definedName name="_xlchart.v1.7" hidden="1">Data!$J$2:$J$1001</definedName>
    <definedName name="_xlchart.v1.8" hidden="1">Data!$E$2:$E$1001</definedName>
    <definedName name="_xlchart.v1.9" hidden="1">Data!$J$1</definedName>
  </definedNames>
  <calcPr calcId="191028"/>
  <pivotCaches>
    <pivotCache cacheId="5950" r:id="rId17"/>
    <pivotCache cacheId="5951" r:id="rId18"/>
    <pivotCache cacheId="5952" r:id="rId19"/>
    <pivotCache cacheId="5953" r:id="rId20"/>
    <pivotCache cacheId="5954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3" roundtripDataSignature="AMtx7mirPtuR0xG/iamiGwoeDYjT26ez5Q=="/>
    </ext>
  </extLst>
</workbook>
</file>

<file path=xl/calcChain.xml><?xml version="1.0" encoding="utf-8"?>
<calcChain xmlns="http://schemas.openxmlformats.org/spreadsheetml/2006/main">
  <c r="Q244" i="5" l="1"/>
  <c r="P2" i="5"/>
  <c r="P16" i="5"/>
  <c r="P3" i="5"/>
  <c r="P9" i="5"/>
  <c r="P42" i="5"/>
  <c r="P53" i="5"/>
  <c r="R1001" i="5"/>
  <c r="Q1001" i="5"/>
  <c r="P1001" i="5"/>
  <c r="O1001" i="5"/>
  <c r="R1000" i="5"/>
  <c r="Q1000" i="5"/>
  <c r="P1000" i="5"/>
  <c r="O1000" i="5"/>
  <c r="R999" i="5"/>
  <c r="Q999" i="5"/>
  <c r="P999" i="5"/>
  <c r="O999" i="5"/>
  <c r="R998" i="5"/>
  <c r="Q998" i="5"/>
  <c r="P998" i="5"/>
  <c r="O998" i="5"/>
  <c r="R997" i="5"/>
  <c r="Q997" i="5"/>
  <c r="P997" i="5"/>
  <c r="O997" i="5"/>
  <c r="R996" i="5"/>
  <c r="Q996" i="5"/>
  <c r="P996" i="5"/>
  <c r="O996" i="5"/>
  <c r="R995" i="5"/>
  <c r="Q995" i="5"/>
  <c r="P995" i="5"/>
  <c r="O995" i="5"/>
  <c r="R994" i="5"/>
  <c r="Q994" i="5"/>
  <c r="P994" i="5"/>
  <c r="O994" i="5"/>
  <c r="R993" i="5"/>
  <c r="Q993" i="5"/>
  <c r="P993" i="5"/>
  <c r="O993" i="5"/>
  <c r="R992" i="5"/>
  <c r="Q992" i="5"/>
  <c r="P992" i="5"/>
  <c r="O992" i="5"/>
  <c r="R991" i="5"/>
  <c r="Q991" i="5"/>
  <c r="P991" i="5"/>
  <c r="O991" i="5"/>
  <c r="R990" i="5"/>
  <c r="Q990" i="5"/>
  <c r="P990" i="5"/>
  <c r="O990" i="5"/>
  <c r="R989" i="5"/>
  <c r="Q989" i="5"/>
  <c r="P989" i="5"/>
  <c r="O989" i="5"/>
  <c r="R988" i="5"/>
  <c r="Q988" i="5"/>
  <c r="P988" i="5"/>
  <c r="O988" i="5"/>
  <c r="R987" i="5"/>
  <c r="Q987" i="5"/>
  <c r="P987" i="5"/>
  <c r="O987" i="5"/>
  <c r="R986" i="5"/>
  <c r="Q986" i="5"/>
  <c r="P986" i="5"/>
  <c r="O986" i="5"/>
  <c r="R985" i="5"/>
  <c r="Q985" i="5"/>
  <c r="P985" i="5"/>
  <c r="O985" i="5"/>
  <c r="R984" i="5"/>
  <c r="Q984" i="5"/>
  <c r="P984" i="5"/>
  <c r="O984" i="5"/>
  <c r="R983" i="5"/>
  <c r="Q983" i="5"/>
  <c r="P983" i="5"/>
  <c r="O983" i="5"/>
  <c r="R982" i="5"/>
  <c r="Q982" i="5"/>
  <c r="P982" i="5"/>
  <c r="O982" i="5"/>
  <c r="R981" i="5"/>
  <c r="Q981" i="5"/>
  <c r="P981" i="5"/>
  <c r="O981" i="5"/>
  <c r="R980" i="5"/>
  <c r="Q980" i="5"/>
  <c r="P980" i="5"/>
  <c r="O980" i="5"/>
  <c r="R979" i="5"/>
  <c r="Q979" i="5"/>
  <c r="P979" i="5"/>
  <c r="O979" i="5"/>
  <c r="R978" i="5"/>
  <c r="Q978" i="5"/>
  <c r="P978" i="5"/>
  <c r="O978" i="5"/>
  <c r="R977" i="5"/>
  <c r="Q977" i="5"/>
  <c r="P977" i="5"/>
  <c r="O977" i="5"/>
  <c r="R976" i="5"/>
  <c r="Q976" i="5"/>
  <c r="P976" i="5"/>
  <c r="O976" i="5"/>
  <c r="R975" i="5"/>
  <c r="Q975" i="5"/>
  <c r="P975" i="5"/>
  <c r="O975" i="5"/>
  <c r="R974" i="5"/>
  <c r="Q974" i="5"/>
  <c r="P974" i="5"/>
  <c r="O974" i="5"/>
  <c r="R973" i="5"/>
  <c r="Q973" i="5"/>
  <c r="P973" i="5"/>
  <c r="O973" i="5"/>
  <c r="R972" i="5"/>
  <c r="Q972" i="5"/>
  <c r="P972" i="5"/>
  <c r="O972" i="5"/>
  <c r="R971" i="5"/>
  <c r="Q971" i="5"/>
  <c r="P971" i="5"/>
  <c r="O971" i="5"/>
  <c r="R970" i="5"/>
  <c r="Q970" i="5"/>
  <c r="P970" i="5"/>
  <c r="O970" i="5"/>
  <c r="R969" i="5"/>
  <c r="Q969" i="5"/>
  <c r="P969" i="5"/>
  <c r="O969" i="5"/>
  <c r="R968" i="5"/>
  <c r="Q968" i="5"/>
  <c r="P968" i="5"/>
  <c r="O968" i="5"/>
  <c r="R967" i="5"/>
  <c r="Q967" i="5"/>
  <c r="P967" i="5"/>
  <c r="O967" i="5"/>
  <c r="R966" i="5"/>
  <c r="Q966" i="5"/>
  <c r="P966" i="5"/>
  <c r="O966" i="5"/>
  <c r="R965" i="5"/>
  <c r="Q965" i="5"/>
  <c r="P965" i="5"/>
  <c r="O965" i="5"/>
  <c r="R964" i="5"/>
  <c r="Q964" i="5"/>
  <c r="P964" i="5"/>
  <c r="O964" i="5"/>
  <c r="R963" i="5"/>
  <c r="Q963" i="5"/>
  <c r="P963" i="5"/>
  <c r="O963" i="5"/>
  <c r="R962" i="5"/>
  <c r="Q962" i="5"/>
  <c r="P962" i="5"/>
  <c r="O962" i="5"/>
  <c r="R961" i="5"/>
  <c r="Q961" i="5"/>
  <c r="P961" i="5"/>
  <c r="O961" i="5"/>
  <c r="R960" i="5"/>
  <c r="Q960" i="5"/>
  <c r="P960" i="5"/>
  <c r="O960" i="5"/>
  <c r="R959" i="5"/>
  <c r="Q959" i="5"/>
  <c r="P959" i="5"/>
  <c r="O959" i="5"/>
  <c r="R958" i="5"/>
  <c r="Q958" i="5"/>
  <c r="P958" i="5"/>
  <c r="O958" i="5"/>
  <c r="R957" i="5"/>
  <c r="Q957" i="5"/>
  <c r="P957" i="5"/>
  <c r="O957" i="5"/>
  <c r="R956" i="5"/>
  <c r="Q956" i="5"/>
  <c r="P956" i="5"/>
  <c r="O956" i="5"/>
  <c r="R955" i="5"/>
  <c r="Q955" i="5"/>
  <c r="P955" i="5"/>
  <c r="O955" i="5"/>
  <c r="R954" i="5"/>
  <c r="Q954" i="5"/>
  <c r="P954" i="5"/>
  <c r="O954" i="5"/>
  <c r="R953" i="5"/>
  <c r="Q953" i="5"/>
  <c r="P953" i="5"/>
  <c r="O953" i="5"/>
  <c r="R952" i="5"/>
  <c r="Q952" i="5"/>
  <c r="P952" i="5"/>
  <c r="O952" i="5"/>
  <c r="R951" i="5"/>
  <c r="Q951" i="5"/>
  <c r="P951" i="5"/>
  <c r="O951" i="5"/>
  <c r="R950" i="5"/>
  <c r="Q950" i="5"/>
  <c r="P950" i="5"/>
  <c r="O950" i="5"/>
  <c r="R949" i="5"/>
  <c r="Q949" i="5"/>
  <c r="P949" i="5"/>
  <c r="O949" i="5"/>
  <c r="R948" i="5"/>
  <c r="Q948" i="5"/>
  <c r="P948" i="5"/>
  <c r="O948" i="5"/>
  <c r="R947" i="5"/>
  <c r="Q947" i="5"/>
  <c r="P947" i="5"/>
  <c r="O947" i="5"/>
  <c r="R946" i="5"/>
  <c r="Q946" i="5"/>
  <c r="P946" i="5"/>
  <c r="O946" i="5"/>
  <c r="R945" i="5"/>
  <c r="Q945" i="5"/>
  <c r="P945" i="5"/>
  <c r="O945" i="5"/>
  <c r="R944" i="5"/>
  <c r="Q944" i="5"/>
  <c r="P944" i="5"/>
  <c r="O944" i="5"/>
  <c r="R943" i="5"/>
  <c r="Q943" i="5"/>
  <c r="P943" i="5"/>
  <c r="O943" i="5"/>
  <c r="R942" i="5"/>
  <c r="Q942" i="5"/>
  <c r="P942" i="5"/>
  <c r="O942" i="5"/>
  <c r="R941" i="5"/>
  <c r="Q941" i="5"/>
  <c r="P941" i="5"/>
  <c r="O941" i="5"/>
  <c r="R940" i="5"/>
  <c r="Q940" i="5"/>
  <c r="P940" i="5"/>
  <c r="O940" i="5"/>
  <c r="R939" i="5"/>
  <c r="Q939" i="5"/>
  <c r="P939" i="5"/>
  <c r="O939" i="5"/>
  <c r="R938" i="5"/>
  <c r="Q938" i="5"/>
  <c r="P938" i="5"/>
  <c r="O938" i="5"/>
  <c r="R937" i="5"/>
  <c r="Q937" i="5"/>
  <c r="P937" i="5"/>
  <c r="O937" i="5"/>
  <c r="R936" i="5"/>
  <c r="Q936" i="5"/>
  <c r="P936" i="5"/>
  <c r="O936" i="5"/>
  <c r="R935" i="5"/>
  <c r="Q935" i="5"/>
  <c r="P935" i="5"/>
  <c r="O935" i="5"/>
  <c r="R934" i="5"/>
  <c r="Q934" i="5"/>
  <c r="P934" i="5"/>
  <c r="O934" i="5"/>
  <c r="R933" i="5"/>
  <c r="Q933" i="5"/>
  <c r="P933" i="5"/>
  <c r="O933" i="5"/>
  <c r="R932" i="5"/>
  <c r="Q932" i="5"/>
  <c r="P932" i="5"/>
  <c r="O932" i="5"/>
  <c r="R931" i="5"/>
  <c r="Q931" i="5"/>
  <c r="P931" i="5"/>
  <c r="O931" i="5"/>
  <c r="R930" i="5"/>
  <c r="Q930" i="5"/>
  <c r="P930" i="5"/>
  <c r="O930" i="5"/>
  <c r="R929" i="5"/>
  <c r="Q929" i="5"/>
  <c r="P929" i="5"/>
  <c r="O929" i="5"/>
  <c r="R928" i="5"/>
  <c r="Q928" i="5"/>
  <c r="P928" i="5"/>
  <c r="O928" i="5"/>
  <c r="R927" i="5"/>
  <c r="Q927" i="5"/>
  <c r="P927" i="5"/>
  <c r="O927" i="5"/>
  <c r="R926" i="5"/>
  <c r="Q926" i="5"/>
  <c r="P926" i="5"/>
  <c r="O926" i="5"/>
  <c r="R925" i="5"/>
  <c r="Q925" i="5"/>
  <c r="P925" i="5"/>
  <c r="O925" i="5"/>
  <c r="R924" i="5"/>
  <c r="Q924" i="5"/>
  <c r="P924" i="5"/>
  <c r="O924" i="5"/>
  <c r="R923" i="5"/>
  <c r="Q923" i="5"/>
  <c r="P923" i="5"/>
  <c r="O923" i="5"/>
  <c r="R922" i="5"/>
  <c r="Q922" i="5"/>
  <c r="P922" i="5"/>
  <c r="O922" i="5"/>
  <c r="R921" i="5"/>
  <c r="Q921" i="5"/>
  <c r="P921" i="5"/>
  <c r="O921" i="5"/>
  <c r="R920" i="5"/>
  <c r="Q920" i="5"/>
  <c r="P920" i="5"/>
  <c r="O920" i="5"/>
  <c r="R919" i="5"/>
  <c r="Q919" i="5"/>
  <c r="P919" i="5"/>
  <c r="O919" i="5"/>
  <c r="R918" i="5"/>
  <c r="Q918" i="5"/>
  <c r="P918" i="5"/>
  <c r="O918" i="5"/>
  <c r="R917" i="5"/>
  <c r="Q917" i="5"/>
  <c r="P917" i="5"/>
  <c r="O917" i="5"/>
  <c r="R916" i="5"/>
  <c r="Q916" i="5"/>
  <c r="P916" i="5"/>
  <c r="O916" i="5"/>
  <c r="R915" i="5"/>
  <c r="Q915" i="5"/>
  <c r="P915" i="5"/>
  <c r="O915" i="5"/>
  <c r="R914" i="5"/>
  <c r="Q914" i="5"/>
  <c r="P914" i="5"/>
  <c r="O914" i="5"/>
  <c r="R913" i="5"/>
  <c r="Q913" i="5"/>
  <c r="P913" i="5"/>
  <c r="O913" i="5"/>
  <c r="R912" i="5"/>
  <c r="Q912" i="5"/>
  <c r="P912" i="5"/>
  <c r="O912" i="5"/>
  <c r="R911" i="5"/>
  <c r="Q911" i="5"/>
  <c r="P911" i="5"/>
  <c r="O911" i="5"/>
  <c r="R910" i="5"/>
  <c r="Q910" i="5"/>
  <c r="P910" i="5"/>
  <c r="O910" i="5"/>
  <c r="R909" i="5"/>
  <c r="Q909" i="5"/>
  <c r="P909" i="5"/>
  <c r="O909" i="5"/>
  <c r="R908" i="5"/>
  <c r="Q908" i="5"/>
  <c r="P908" i="5"/>
  <c r="O908" i="5"/>
  <c r="R907" i="5"/>
  <c r="Q907" i="5"/>
  <c r="P907" i="5"/>
  <c r="O907" i="5"/>
  <c r="R906" i="5"/>
  <c r="Q906" i="5"/>
  <c r="P906" i="5"/>
  <c r="O906" i="5"/>
  <c r="R905" i="5"/>
  <c r="Q905" i="5"/>
  <c r="P905" i="5"/>
  <c r="O905" i="5"/>
  <c r="R904" i="5"/>
  <c r="Q904" i="5"/>
  <c r="P904" i="5"/>
  <c r="O904" i="5"/>
  <c r="R903" i="5"/>
  <c r="Q903" i="5"/>
  <c r="P903" i="5"/>
  <c r="O903" i="5"/>
  <c r="R902" i="5"/>
  <c r="Q902" i="5"/>
  <c r="P902" i="5"/>
  <c r="O902" i="5"/>
  <c r="R901" i="5"/>
  <c r="Q901" i="5"/>
  <c r="P901" i="5"/>
  <c r="O901" i="5"/>
  <c r="R900" i="5"/>
  <c r="Q900" i="5"/>
  <c r="P900" i="5"/>
  <c r="O900" i="5"/>
  <c r="R899" i="5"/>
  <c r="Q899" i="5"/>
  <c r="P899" i="5"/>
  <c r="O899" i="5"/>
  <c r="R898" i="5"/>
  <c r="Q898" i="5"/>
  <c r="P898" i="5"/>
  <c r="O898" i="5"/>
  <c r="R897" i="5"/>
  <c r="Q897" i="5"/>
  <c r="P897" i="5"/>
  <c r="O897" i="5"/>
  <c r="R896" i="5"/>
  <c r="Q896" i="5"/>
  <c r="P896" i="5"/>
  <c r="O896" i="5"/>
  <c r="R895" i="5"/>
  <c r="Q895" i="5"/>
  <c r="P895" i="5"/>
  <c r="O895" i="5"/>
  <c r="R894" i="5"/>
  <c r="Q894" i="5"/>
  <c r="P894" i="5"/>
  <c r="O894" i="5"/>
  <c r="R893" i="5"/>
  <c r="Q893" i="5"/>
  <c r="P893" i="5"/>
  <c r="O893" i="5"/>
  <c r="R892" i="5"/>
  <c r="Q892" i="5"/>
  <c r="P892" i="5"/>
  <c r="O892" i="5"/>
  <c r="R891" i="5"/>
  <c r="Q891" i="5"/>
  <c r="P891" i="5"/>
  <c r="O891" i="5"/>
  <c r="R890" i="5"/>
  <c r="Q890" i="5"/>
  <c r="P890" i="5"/>
  <c r="O890" i="5"/>
  <c r="R889" i="5"/>
  <c r="Q889" i="5"/>
  <c r="P889" i="5"/>
  <c r="O889" i="5"/>
  <c r="R888" i="5"/>
  <c r="Q888" i="5"/>
  <c r="P888" i="5"/>
  <c r="O888" i="5"/>
  <c r="R887" i="5"/>
  <c r="Q887" i="5"/>
  <c r="P887" i="5"/>
  <c r="O887" i="5"/>
  <c r="R886" i="5"/>
  <c r="Q886" i="5"/>
  <c r="P886" i="5"/>
  <c r="O886" i="5"/>
  <c r="R885" i="5"/>
  <c r="Q885" i="5"/>
  <c r="P885" i="5"/>
  <c r="O885" i="5"/>
  <c r="R884" i="5"/>
  <c r="Q884" i="5"/>
  <c r="P884" i="5"/>
  <c r="O884" i="5"/>
  <c r="R883" i="5"/>
  <c r="Q883" i="5"/>
  <c r="P883" i="5"/>
  <c r="O883" i="5"/>
  <c r="R882" i="5"/>
  <c r="Q882" i="5"/>
  <c r="P882" i="5"/>
  <c r="O882" i="5"/>
  <c r="R881" i="5"/>
  <c r="Q881" i="5"/>
  <c r="P881" i="5"/>
  <c r="O881" i="5"/>
  <c r="R880" i="5"/>
  <c r="Q880" i="5"/>
  <c r="P880" i="5"/>
  <c r="O880" i="5"/>
  <c r="R879" i="5"/>
  <c r="Q879" i="5"/>
  <c r="P879" i="5"/>
  <c r="O879" i="5"/>
  <c r="R878" i="5"/>
  <c r="Q878" i="5"/>
  <c r="P878" i="5"/>
  <c r="O878" i="5"/>
  <c r="R877" i="5"/>
  <c r="Q877" i="5"/>
  <c r="P877" i="5"/>
  <c r="O877" i="5"/>
  <c r="R876" i="5"/>
  <c r="Q876" i="5"/>
  <c r="P876" i="5"/>
  <c r="O876" i="5"/>
  <c r="R875" i="5"/>
  <c r="Q875" i="5"/>
  <c r="P875" i="5"/>
  <c r="O875" i="5"/>
  <c r="R874" i="5"/>
  <c r="Q874" i="5"/>
  <c r="P874" i="5"/>
  <c r="O874" i="5"/>
  <c r="R873" i="5"/>
  <c r="Q873" i="5"/>
  <c r="P873" i="5"/>
  <c r="O873" i="5"/>
  <c r="R872" i="5"/>
  <c r="Q872" i="5"/>
  <c r="P872" i="5"/>
  <c r="O872" i="5"/>
  <c r="R871" i="5"/>
  <c r="Q871" i="5"/>
  <c r="P871" i="5"/>
  <c r="O871" i="5"/>
  <c r="R870" i="5"/>
  <c r="Q870" i="5"/>
  <c r="P870" i="5"/>
  <c r="O870" i="5"/>
  <c r="R869" i="5"/>
  <c r="Q869" i="5"/>
  <c r="P869" i="5"/>
  <c r="O869" i="5"/>
  <c r="R868" i="5"/>
  <c r="Q868" i="5"/>
  <c r="P868" i="5"/>
  <c r="O868" i="5"/>
  <c r="R867" i="5"/>
  <c r="Q867" i="5"/>
  <c r="P867" i="5"/>
  <c r="O867" i="5"/>
  <c r="R866" i="5"/>
  <c r="Q866" i="5"/>
  <c r="P866" i="5"/>
  <c r="O866" i="5"/>
  <c r="R865" i="5"/>
  <c r="Q865" i="5"/>
  <c r="P865" i="5"/>
  <c r="O865" i="5"/>
  <c r="R864" i="5"/>
  <c r="Q864" i="5"/>
  <c r="P864" i="5"/>
  <c r="O864" i="5"/>
  <c r="R863" i="5"/>
  <c r="Q863" i="5"/>
  <c r="P863" i="5"/>
  <c r="O863" i="5"/>
  <c r="R862" i="5"/>
  <c r="Q862" i="5"/>
  <c r="P862" i="5"/>
  <c r="O862" i="5"/>
  <c r="R861" i="5"/>
  <c r="Q861" i="5"/>
  <c r="P861" i="5"/>
  <c r="O861" i="5"/>
  <c r="R860" i="5"/>
  <c r="Q860" i="5"/>
  <c r="P860" i="5"/>
  <c r="O860" i="5"/>
  <c r="R859" i="5"/>
  <c r="Q859" i="5"/>
  <c r="P859" i="5"/>
  <c r="O859" i="5"/>
  <c r="R858" i="5"/>
  <c r="Q858" i="5"/>
  <c r="P858" i="5"/>
  <c r="O858" i="5"/>
  <c r="R857" i="5"/>
  <c r="Q857" i="5"/>
  <c r="P857" i="5"/>
  <c r="O857" i="5"/>
  <c r="R856" i="5"/>
  <c r="Q856" i="5"/>
  <c r="P856" i="5"/>
  <c r="O856" i="5"/>
  <c r="R855" i="5"/>
  <c r="Q855" i="5"/>
  <c r="P855" i="5"/>
  <c r="O855" i="5"/>
  <c r="R854" i="5"/>
  <c r="Q854" i="5"/>
  <c r="P854" i="5"/>
  <c r="O854" i="5"/>
  <c r="R853" i="5"/>
  <c r="Q853" i="5"/>
  <c r="P853" i="5"/>
  <c r="O853" i="5"/>
  <c r="R852" i="5"/>
  <c r="Q852" i="5"/>
  <c r="P852" i="5"/>
  <c r="O852" i="5"/>
  <c r="R851" i="5"/>
  <c r="Q851" i="5"/>
  <c r="P851" i="5"/>
  <c r="O851" i="5"/>
  <c r="R850" i="5"/>
  <c r="Q850" i="5"/>
  <c r="P850" i="5"/>
  <c r="O850" i="5"/>
  <c r="R849" i="5"/>
  <c r="Q849" i="5"/>
  <c r="P849" i="5"/>
  <c r="O849" i="5"/>
  <c r="R848" i="5"/>
  <c r="Q848" i="5"/>
  <c r="P848" i="5"/>
  <c r="O848" i="5"/>
  <c r="R847" i="5"/>
  <c r="Q847" i="5"/>
  <c r="P847" i="5"/>
  <c r="O847" i="5"/>
  <c r="R846" i="5"/>
  <c r="Q846" i="5"/>
  <c r="P846" i="5"/>
  <c r="O846" i="5"/>
  <c r="R845" i="5"/>
  <c r="Q845" i="5"/>
  <c r="P845" i="5"/>
  <c r="O845" i="5"/>
  <c r="R844" i="5"/>
  <c r="Q844" i="5"/>
  <c r="P844" i="5"/>
  <c r="O844" i="5"/>
  <c r="R843" i="5"/>
  <c r="Q843" i="5"/>
  <c r="P843" i="5"/>
  <c r="O843" i="5"/>
  <c r="R842" i="5"/>
  <c r="Q842" i="5"/>
  <c r="P842" i="5"/>
  <c r="O842" i="5"/>
  <c r="R841" i="5"/>
  <c r="Q841" i="5"/>
  <c r="P841" i="5"/>
  <c r="O841" i="5"/>
  <c r="R840" i="5"/>
  <c r="Q840" i="5"/>
  <c r="P840" i="5"/>
  <c r="O840" i="5"/>
  <c r="R839" i="5"/>
  <c r="Q839" i="5"/>
  <c r="P839" i="5"/>
  <c r="O839" i="5"/>
  <c r="R838" i="5"/>
  <c r="Q838" i="5"/>
  <c r="P838" i="5"/>
  <c r="O838" i="5"/>
  <c r="R837" i="5"/>
  <c r="Q837" i="5"/>
  <c r="P837" i="5"/>
  <c r="O837" i="5"/>
  <c r="R836" i="5"/>
  <c r="Q836" i="5"/>
  <c r="P836" i="5"/>
  <c r="O836" i="5"/>
  <c r="R835" i="5"/>
  <c r="Q835" i="5"/>
  <c r="P835" i="5"/>
  <c r="O835" i="5"/>
  <c r="R834" i="5"/>
  <c r="Q834" i="5"/>
  <c r="P834" i="5"/>
  <c r="O834" i="5"/>
  <c r="R833" i="5"/>
  <c r="Q833" i="5"/>
  <c r="P833" i="5"/>
  <c r="O833" i="5"/>
  <c r="R832" i="5"/>
  <c r="Q832" i="5"/>
  <c r="P832" i="5"/>
  <c r="O832" i="5"/>
  <c r="R831" i="5"/>
  <c r="Q831" i="5"/>
  <c r="P831" i="5"/>
  <c r="O831" i="5"/>
  <c r="R830" i="5"/>
  <c r="Q830" i="5"/>
  <c r="P830" i="5"/>
  <c r="O830" i="5"/>
  <c r="R829" i="5"/>
  <c r="Q829" i="5"/>
  <c r="P829" i="5"/>
  <c r="O829" i="5"/>
  <c r="R828" i="5"/>
  <c r="Q828" i="5"/>
  <c r="P828" i="5"/>
  <c r="O828" i="5"/>
  <c r="R827" i="5"/>
  <c r="Q827" i="5"/>
  <c r="P827" i="5"/>
  <c r="O827" i="5"/>
  <c r="R826" i="5"/>
  <c r="Q826" i="5"/>
  <c r="P826" i="5"/>
  <c r="O826" i="5"/>
  <c r="R825" i="5"/>
  <c r="Q825" i="5"/>
  <c r="P825" i="5"/>
  <c r="O825" i="5"/>
  <c r="R824" i="5"/>
  <c r="Q824" i="5"/>
  <c r="P824" i="5"/>
  <c r="O824" i="5"/>
  <c r="R823" i="5"/>
  <c r="Q823" i="5"/>
  <c r="P823" i="5"/>
  <c r="O823" i="5"/>
  <c r="R822" i="5"/>
  <c r="Q822" i="5"/>
  <c r="P822" i="5"/>
  <c r="O822" i="5"/>
  <c r="R821" i="5"/>
  <c r="Q821" i="5"/>
  <c r="P821" i="5"/>
  <c r="O821" i="5"/>
  <c r="R820" i="5"/>
  <c r="Q820" i="5"/>
  <c r="P820" i="5"/>
  <c r="O820" i="5"/>
  <c r="R819" i="5"/>
  <c r="Q819" i="5"/>
  <c r="P819" i="5"/>
  <c r="O819" i="5"/>
  <c r="R818" i="5"/>
  <c r="Q818" i="5"/>
  <c r="P818" i="5"/>
  <c r="O818" i="5"/>
  <c r="R817" i="5"/>
  <c r="Q817" i="5"/>
  <c r="P817" i="5"/>
  <c r="O817" i="5"/>
  <c r="R816" i="5"/>
  <c r="Q816" i="5"/>
  <c r="P816" i="5"/>
  <c r="O816" i="5"/>
  <c r="R815" i="5"/>
  <c r="Q815" i="5"/>
  <c r="P815" i="5"/>
  <c r="O815" i="5"/>
  <c r="R814" i="5"/>
  <c r="Q814" i="5"/>
  <c r="P814" i="5"/>
  <c r="O814" i="5"/>
  <c r="R813" i="5"/>
  <c r="Q813" i="5"/>
  <c r="P813" i="5"/>
  <c r="O813" i="5"/>
  <c r="R812" i="5"/>
  <c r="Q812" i="5"/>
  <c r="P812" i="5"/>
  <c r="O812" i="5"/>
  <c r="R811" i="5"/>
  <c r="Q811" i="5"/>
  <c r="P811" i="5"/>
  <c r="O811" i="5"/>
  <c r="R810" i="5"/>
  <c r="Q810" i="5"/>
  <c r="P810" i="5"/>
  <c r="O810" i="5"/>
  <c r="R809" i="5"/>
  <c r="Q809" i="5"/>
  <c r="P809" i="5"/>
  <c r="O809" i="5"/>
  <c r="R808" i="5"/>
  <c r="Q808" i="5"/>
  <c r="P808" i="5"/>
  <c r="O808" i="5"/>
  <c r="R807" i="5"/>
  <c r="Q807" i="5"/>
  <c r="P807" i="5"/>
  <c r="O807" i="5"/>
  <c r="R806" i="5"/>
  <c r="Q806" i="5"/>
  <c r="P806" i="5"/>
  <c r="O806" i="5"/>
  <c r="R805" i="5"/>
  <c r="Q805" i="5"/>
  <c r="P805" i="5"/>
  <c r="O805" i="5"/>
  <c r="R804" i="5"/>
  <c r="Q804" i="5"/>
  <c r="P804" i="5"/>
  <c r="O804" i="5"/>
  <c r="R803" i="5"/>
  <c r="Q803" i="5"/>
  <c r="P803" i="5"/>
  <c r="O803" i="5"/>
  <c r="R802" i="5"/>
  <c r="Q802" i="5"/>
  <c r="P802" i="5"/>
  <c r="O802" i="5"/>
  <c r="R801" i="5"/>
  <c r="Q801" i="5"/>
  <c r="P801" i="5"/>
  <c r="O801" i="5"/>
  <c r="R800" i="5"/>
  <c r="Q800" i="5"/>
  <c r="P800" i="5"/>
  <c r="O800" i="5"/>
  <c r="R799" i="5"/>
  <c r="Q799" i="5"/>
  <c r="P799" i="5"/>
  <c r="O799" i="5"/>
  <c r="R798" i="5"/>
  <c r="Q798" i="5"/>
  <c r="P798" i="5"/>
  <c r="O798" i="5"/>
  <c r="R797" i="5"/>
  <c r="Q797" i="5"/>
  <c r="P797" i="5"/>
  <c r="O797" i="5"/>
  <c r="R796" i="5"/>
  <c r="Q796" i="5"/>
  <c r="P796" i="5"/>
  <c r="O796" i="5"/>
  <c r="R795" i="5"/>
  <c r="Q795" i="5"/>
  <c r="P795" i="5"/>
  <c r="O795" i="5"/>
  <c r="R794" i="5"/>
  <c r="Q794" i="5"/>
  <c r="P794" i="5"/>
  <c r="O794" i="5"/>
  <c r="R793" i="5"/>
  <c r="Q793" i="5"/>
  <c r="P793" i="5"/>
  <c r="O793" i="5"/>
  <c r="R792" i="5"/>
  <c r="Q792" i="5"/>
  <c r="P792" i="5"/>
  <c r="O792" i="5"/>
  <c r="R791" i="5"/>
  <c r="Q791" i="5"/>
  <c r="P791" i="5"/>
  <c r="O791" i="5"/>
  <c r="R790" i="5"/>
  <c r="Q790" i="5"/>
  <c r="P790" i="5"/>
  <c r="O790" i="5"/>
  <c r="R789" i="5"/>
  <c r="Q789" i="5"/>
  <c r="P789" i="5"/>
  <c r="O789" i="5"/>
  <c r="R788" i="5"/>
  <c r="Q788" i="5"/>
  <c r="P788" i="5"/>
  <c r="O788" i="5"/>
  <c r="R787" i="5"/>
  <c r="Q787" i="5"/>
  <c r="P787" i="5"/>
  <c r="O787" i="5"/>
  <c r="R786" i="5"/>
  <c r="Q786" i="5"/>
  <c r="P786" i="5"/>
  <c r="O786" i="5"/>
  <c r="R785" i="5"/>
  <c r="Q785" i="5"/>
  <c r="P785" i="5"/>
  <c r="O785" i="5"/>
  <c r="R784" i="5"/>
  <c r="Q784" i="5"/>
  <c r="P784" i="5"/>
  <c r="O784" i="5"/>
  <c r="R783" i="5"/>
  <c r="Q783" i="5"/>
  <c r="P783" i="5"/>
  <c r="O783" i="5"/>
  <c r="R782" i="5"/>
  <c r="Q782" i="5"/>
  <c r="P782" i="5"/>
  <c r="O782" i="5"/>
  <c r="R781" i="5"/>
  <c r="Q781" i="5"/>
  <c r="P781" i="5"/>
  <c r="O781" i="5"/>
  <c r="R780" i="5"/>
  <c r="Q780" i="5"/>
  <c r="P780" i="5"/>
  <c r="O780" i="5"/>
  <c r="R779" i="5"/>
  <c r="Q779" i="5"/>
  <c r="P779" i="5"/>
  <c r="O779" i="5"/>
  <c r="R778" i="5"/>
  <c r="Q778" i="5"/>
  <c r="P778" i="5"/>
  <c r="O778" i="5"/>
  <c r="R777" i="5"/>
  <c r="Q777" i="5"/>
  <c r="P777" i="5"/>
  <c r="O777" i="5"/>
  <c r="R776" i="5"/>
  <c r="Q776" i="5"/>
  <c r="P776" i="5"/>
  <c r="O776" i="5"/>
  <c r="R775" i="5"/>
  <c r="Q775" i="5"/>
  <c r="P775" i="5"/>
  <c r="O775" i="5"/>
  <c r="R774" i="5"/>
  <c r="Q774" i="5"/>
  <c r="P774" i="5"/>
  <c r="O774" i="5"/>
  <c r="R773" i="5"/>
  <c r="Q773" i="5"/>
  <c r="P773" i="5"/>
  <c r="O773" i="5"/>
  <c r="R772" i="5"/>
  <c r="Q772" i="5"/>
  <c r="P772" i="5"/>
  <c r="O772" i="5"/>
  <c r="R771" i="5"/>
  <c r="Q771" i="5"/>
  <c r="P771" i="5"/>
  <c r="O771" i="5"/>
  <c r="R770" i="5"/>
  <c r="Q770" i="5"/>
  <c r="P770" i="5"/>
  <c r="O770" i="5"/>
  <c r="R769" i="5"/>
  <c r="Q769" i="5"/>
  <c r="P769" i="5"/>
  <c r="O769" i="5"/>
  <c r="R768" i="5"/>
  <c r="Q768" i="5"/>
  <c r="P768" i="5"/>
  <c r="O768" i="5"/>
  <c r="R767" i="5"/>
  <c r="Q767" i="5"/>
  <c r="P767" i="5"/>
  <c r="O767" i="5"/>
  <c r="R766" i="5"/>
  <c r="Q766" i="5"/>
  <c r="P766" i="5"/>
  <c r="O766" i="5"/>
  <c r="R765" i="5"/>
  <c r="Q765" i="5"/>
  <c r="P765" i="5"/>
  <c r="O765" i="5"/>
  <c r="R764" i="5"/>
  <c r="Q764" i="5"/>
  <c r="P764" i="5"/>
  <c r="O764" i="5"/>
  <c r="R763" i="5"/>
  <c r="Q763" i="5"/>
  <c r="P763" i="5"/>
  <c r="O763" i="5"/>
  <c r="R762" i="5"/>
  <c r="Q762" i="5"/>
  <c r="P762" i="5"/>
  <c r="O762" i="5"/>
  <c r="R761" i="5"/>
  <c r="Q761" i="5"/>
  <c r="P761" i="5"/>
  <c r="O761" i="5"/>
  <c r="R760" i="5"/>
  <c r="Q760" i="5"/>
  <c r="P760" i="5"/>
  <c r="O760" i="5"/>
  <c r="R759" i="5"/>
  <c r="Q759" i="5"/>
  <c r="P759" i="5"/>
  <c r="O759" i="5"/>
  <c r="R758" i="5"/>
  <c r="Q758" i="5"/>
  <c r="P758" i="5"/>
  <c r="O758" i="5"/>
  <c r="R757" i="5"/>
  <c r="Q757" i="5"/>
  <c r="P757" i="5"/>
  <c r="O757" i="5"/>
  <c r="R756" i="5"/>
  <c r="Q756" i="5"/>
  <c r="P756" i="5"/>
  <c r="O756" i="5"/>
  <c r="R755" i="5"/>
  <c r="Q755" i="5"/>
  <c r="P755" i="5"/>
  <c r="O755" i="5"/>
  <c r="R754" i="5"/>
  <c r="Q754" i="5"/>
  <c r="P754" i="5"/>
  <c r="O754" i="5"/>
  <c r="R753" i="5"/>
  <c r="Q753" i="5"/>
  <c r="P753" i="5"/>
  <c r="O753" i="5"/>
  <c r="R752" i="5"/>
  <c r="Q752" i="5"/>
  <c r="P752" i="5"/>
  <c r="O752" i="5"/>
  <c r="R751" i="5"/>
  <c r="Q751" i="5"/>
  <c r="P751" i="5"/>
  <c r="O751" i="5"/>
  <c r="R750" i="5"/>
  <c r="Q750" i="5"/>
  <c r="P750" i="5"/>
  <c r="O750" i="5"/>
  <c r="R749" i="5"/>
  <c r="Q749" i="5"/>
  <c r="P749" i="5"/>
  <c r="O749" i="5"/>
  <c r="R748" i="5"/>
  <c r="Q748" i="5"/>
  <c r="P748" i="5"/>
  <c r="O748" i="5"/>
  <c r="R747" i="5"/>
  <c r="Q747" i="5"/>
  <c r="P747" i="5"/>
  <c r="O747" i="5"/>
  <c r="R746" i="5"/>
  <c r="Q746" i="5"/>
  <c r="P746" i="5"/>
  <c r="O746" i="5"/>
  <c r="R745" i="5"/>
  <c r="Q745" i="5"/>
  <c r="P745" i="5"/>
  <c r="O745" i="5"/>
  <c r="R744" i="5"/>
  <c r="Q744" i="5"/>
  <c r="P744" i="5"/>
  <c r="O744" i="5"/>
  <c r="R743" i="5"/>
  <c r="Q743" i="5"/>
  <c r="P743" i="5"/>
  <c r="O743" i="5"/>
  <c r="R742" i="5"/>
  <c r="Q742" i="5"/>
  <c r="P742" i="5"/>
  <c r="O742" i="5"/>
  <c r="R741" i="5"/>
  <c r="Q741" i="5"/>
  <c r="P741" i="5"/>
  <c r="O741" i="5"/>
  <c r="R740" i="5"/>
  <c r="Q740" i="5"/>
  <c r="P740" i="5"/>
  <c r="O740" i="5"/>
  <c r="R739" i="5"/>
  <c r="Q739" i="5"/>
  <c r="P739" i="5"/>
  <c r="O739" i="5"/>
  <c r="R738" i="5"/>
  <c r="Q738" i="5"/>
  <c r="P738" i="5"/>
  <c r="O738" i="5"/>
  <c r="R737" i="5"/>
  <c r="Q737" i="5"/>
  <c r="P737" i="5"/>
  <c r="O737" i="5"/>
  <c r="R736" i="5"/>
  <c r="Q736" i="5"/>
  <c r="P736" i="5"/>
  <c r="O736" i="5"/>
  <c r="R735" i="5"/>
  <c r="Q735" i="5"/>
  <c r="P735" i="5"/>
  <c r="O735" i="5"/>
  <c r="R734" i="5"/>
  <c r="Q734" i="5"/>
  <c r="P734" i="5"/>
  <c r="O734" i="5"/>
  <c r="R733" i="5"/>
  <c r="Q733" i="5"/>
  <c r="P733" i="5"/>
  <c r="O733" i="5"/>
  <c r="R732" i="5"/>
  <c r="Q732" i="5"/>
  <c r="P732" i="5"/>
  <c r="O732" i="5"/>
  <c r="R731" i="5"/>
  <c r="Q731" i="5"/>
  <c r="P731" i="5"/>
  <c r="O731" i="5"/>
  <c r="R730" i="5"/>
  <c r="Q730" i="5"/>
  <c r="P730" i="5"/>
  <c r="O730" i="5"/>
  <c r="R729" i="5"/>
  <c r="Q729" i="5"/>
  <c r="P729" i="5"/>
  <c r="O729" i="5"/>
  <c r="R728" i="5"/>
  <c r="Q728" i="5"/>
  <c r="P728" i="5"/>
  <c r="O728" i="5"/>
  <c r="R727" i="5"/>
  <c r="Q727" i="5"/>
  <c r="P727" i="5"/>
  <c r="O727" i="5"/>
  <c r="R726" i="5"/>
  <c r="Q726" i="5"/>
  <c r="P726" i="5"/>
  <c r="O726" i="5"/>
  <c r="R725" i="5"/>
  <c r="Q725" i="5"/>
  <c r="P725" i="5"/>
  <c r="O725" i="5"/>
  <c r="R724" i="5"/>
  <c r="Q724" i="5"/>
  <c r="P724" i="5"/>
  <c r="O724" i="5"/>
  <c r="R723" i="5"/>
  <c r="Q723" i="5"/>
  <c r="P723" i="5"/>
  <c r="O723" i="5"/>
  <c r="R722" i="5"/>
  <c r="Q722" i="5"/>
  <c r="P722" i="5"/>
  <c r="O722" i="5"/>
  <c r="R721" i="5"/>
  <c r="Q721" i="5"/>
  <c r="P721" i="5"/>
  <c r="O721" i="5"/>
  <c r="R720" i="5"/>
  <c r="Q720" i="5"/>
  <c r="P720" i="5"/>
  <c r="O720" i="5"/>
  <c r="R719" i="5"/>
  <c r="Q719" i="5"/>
  <c r="P719" i="5"/>
  <c r="O719" i="5"/>
  <c r="R718" i="5"/>
  <c r="Q718" i="5"/>
  <c r="P718" i="5"/>
  <c r="O718" i="5"/>
  <c r="R717" i="5"/>
  <c r="Q717" i="5"/>
  <c r="P717" i="5"/>
  <c r="O717" i="5"/>
  <c r="R716" i="5"/>
  <c r="Q716" i="5"/>
  <c r="P716" i="5"/>
  <c r="O716" i="5"/>
  <c r="R715" i="5"/>
  <c r="Q715" i="5"/>
  <c r="P715" i="5"/>
  <c r="O715" i="5"/>
  <c r="R714" i="5"/>
  <c r="Q714" i="5"/>
  <c r="P714" i="5"/>
  <c r="O714" i="5"/>
  <c r="R713" i="5"/>
  <c r="Q713" i="5"/>
  <c r="P713" i="5"/>
  <c r="O713" i="5"/>
  <c r="R712" i="5"/>
  <c r="Q712" i="5"/>
  <c r="P712" i="5"/>
  <c r="O712" i="5"/>
  <c r="R711" i="5"/>
  <c r="Q711" i="5"/>
  <c r="P711" i="5"/>
  <c r="O711" i="5"/>
  <c r="R710" i="5"/>
  <c r="Q710" i="5"/>
  <c r="P710" i="5"/>
  <c r="O710" i="5"/>
  <c r="R709" i="5"/>
  <c r="Q709" i="5"/>
  <c r="P709" i="5"/>
  <c r="O709" i="5"/>
  <c r="R708" i="5"/>
  <c r="Q708" i="5"/>
  <c r="P708" i="5"/>
  <c r="O708" i="5"/>
  <c r="R707" i="5"/>
  <c r="Q707" i="5"/>
  <c r="P707" i="5"/>
  <c r="O707" i="5"/>
  <c r="R706" i="5"/>
  <c r="Q706" i="5"/>
  <c r="P706" i="5"/>
  <c r="O706" i="5"/>
  <c r="R705" i="5"/>
  <c r="Q705" i="5"/>
  <c r="P705" i="5"/>
  <c r="O705" i="5"/>
  <c r="R704" i="5"/>
  <c r="Q704" i="5"/>
  <c r="P704" i="5"/>
  <c r="O704" i="5"/>
  <c r="R703" i="5"/>
  <c r="Q703" i="5"/>
  <c r="P703" i="5"/>
  <c r="O703" i="5"/>
  <c r="R702" i="5"/>
  <c r="Q702" i="5"/>
  <c r="P702" i="5"/>
  <c r="O702" i="5"/>
  <c r="R701" i="5"/>
  <c r="Q701" i="5"/>
  <c r="P701" i="5"/>
  <c r="O701" i="5"/>
  <c r="R700" i="5"/>
  <c r="Q700" i="5"/>
  <c r="P700" i="5"/>
  <c r="O700" i="5"/>
  <c r="R699" i="5"/>
  <c r="Q699" i="5"/>
  <c r="P699" i="5"/>
  <c r="O699" i="5"/>
  <c r="R698" i="5"/>
  <c r="Q698" i="5"/>
  <c r="P698" i="5"/>
  <c r="O698" i="5"/>
  <c r="R697" i="5"/>
  <c r="Q697" i="5"/>
  <c r="P697" i="5"/>
  <c r="O697" i="5"/>
  <c r="R696" i="5"/>
  <c r="Q696" i="5"/>
  <c r="P696" i="5"/>
  <c r="O696" i="5"/>
  <c r="R695" i="5"/>
  <c r="Q695" i="5"/>
  <c r="P695" i="5"/>
  <c r="O695" i="5"/>
  <c r="R694" i="5"/>
  <c r="Q694" i="5"/>
  <c r="P694" i="5"/>
  <c r="O694" i="5"/>
  <c r="R693" i="5"/>
  <c r="Q693" i="5"/>
  <c r="P693" i="5"/>
  <c r="O693" i="5"/>
  <c r="R692" i="5"/>
  <c r="Q692" i="5"/>
  <c r="P692" i="5"/>
  <c r="O692" i="5"/>
  <c r="R691" i="5"/>
  <c r="Q691" i="5"/>
  <c r="P691" i="5"/>
  <c r="O691" i="5"/>
  <c r="R690" i="5"/>
  <c r="Q690" i="5"/>
  <c r="P690" i="5"/>
  <c r="O690" i="5"/>
  <c r="R689" i="5"/>
  <c r="Q689" i="5"/>
  <c r="P689" i="5"/>
  <c r="O689" i="5"/>
  <c r="R688" i="5"/>
  <c r="Q688" i="5"/>
  <c r="P688" i="5"/>
  <c r="O688" i="5"/>
  <c r="R687" i="5"/>
  <c r="Q687" i="5"/>
  <c r="P687" i="5"/>
  <c r="O687" i="5"/>
  <c r="R686" i="5"/>
  <c r="Q686" i="5"/>
  <c r="P686" i="5"/>
  <c r="O686" i="5"/>
  <c r="R685" i="5"/>
  <c r="Q685" i="5"/>
  <c r="P685" i="5"/>
  <c r="O685" i="5"/>
  <c r="R684" i="5"/>
  <c r="Q684" i="5"/>
  <c r="P684" i="5"/>
  <c r="O684" i="5"/>
  <c r="R683" i="5"/>
  <c r="Q683" i="5"/>
  <c r="P683" i="5"/>
  <c r="O683" i="5"/>
  <c r="R682" i="5"/>
  <c r="Q682" i="5"/>
  <c r="P682" i="5"/>
  <c r="O682" i="5"/>
  <c r="R681" i="5"/>
  <c r="Q681" i="5"/>
  <c r="P681" i="5"/>
  <c r="O681" i="5"/>
  <c r="R680" i="5"/>
  <c r="Q680" i="5"/>
  <c r="P680" i="5"/>
  <c r="O680" i="5"/>
  <c r="R679" i="5"/>
  <c r="Q679" i="5"/>
  <c r="P679" i="5"/>
  <c r="O679" i="5"/>
  <c r="R678" i="5"/>
  <c r="Q678" i="5"/>
  <c r="P678" i="5"/>
  <c r="O678" i="5"/>
  <c r="R677" i="5"/>
  <c r="Q677" i="5"/>
  <c r="P677" i="5"/>
  <c r="O677" i="5"/>
  <c r="R676" i="5"/>
  <c r="Q676" i="5"/>
  <c r="P676" i="5"/>
  <c r="O676" i="5"/>
  <c r="R675" i="5"/>
  <c r="Q675" i="5"/>
  <c r="P675" i="5"/>
  <c r="O675" i="5"/>
  <c r="R674" i="5"/>
  <c r="Q674" i="5"/>
  <c r="P674" i="5"/>
  <c r="O674" i="5"/>
  <c r="R673" i="5"/>
  <c r="Q673" i="5"/>
  <c r="P673" i="5"/>
  <c r="O673" i="5"/>
  <c r="R672" i="5"/>
  <c r="Q672" i="5"/>
  <c r="P672" i="5"/>
  <c r="O672" i="5"/>
  <c r="R671" i="5"/>
  <c r="Q671" i="5"/>
  <c r="P671" i="5"/>
  <c r="O671" i="5"/>
  <c r="R670" i="5"/>
  <c r="Q670" i="5"/>
  <c r="P670" i="5"/>
  <c r="O670" i="5"/>
  <c r="R669" i="5"/>
  <c r="Q669" i="5"/>
  <c r="P669" i="5"/>
  <c r="O669" i="5"/>
  <c r="R668" i="5"/>
  <c r="Q668" i="5"/>
  <c r="P668" i="5"/>
  <c r="O668" i="5"/>
  <c r="R667" i="5"/>
  <c r="Q667" i="5"/>
  <c r="P667" i="5"/>
  <c r="O667" i="5"/>
  <c r="R666" i="5"/>
  <c r="Q666" i="5"/>
  <c r="P666" i="5"/>
  <c r="O666" i="5"/>
  <c r="R665" i="5"/>
  <c r="Q665" i="5"/>
  <c r="P665" i="5"/>
  <c r="O665" i="5"/>
  <c r="R664" i="5"/>
  <c r="Q664" i="5"/>
  <c r="P664" i="5"/>
  <c r="O664" i="5"/>
  <c r="R663" i="5"/>
  <c r="Q663" i="5"/>
  <c r="P663" i="5"/>
  <c r="O663" i="5"/>
  <c r="R662" i="5"/>
  <c r="Q662" i="5"/>
  <c r="P662" i="5"/>
  <c r="O662" i="5"/>
  <c r="R661" i="5"/>
  <c r="Q661" i="5"/>
  <c r="P661" i="5"/>
  <c r="O661" i="5"/>
  <c r="R660" i="5"/>
  <c r="Q660" i="5"/>
  <c r="P660" i="5"/>
  <c r="O660" i="5"/>
  <c r="R659" i="5"/>
  <c r="Q659" i="5"/>
  <c r="P659" i="5"/>
  <c r="O659" i="5"/>
  <c r="R658" i="5"/>
  <c r="Q658" i="5"/>
  <c r="P658" i="5"/>
  <c r="O658" i="5"/>
  <c r="R657" i="5"/>
  <c r="Q657" i="5"/>
  <c r="P657" i="5"/>
  <c r="O657" i="5"/>
  <c r="R656" i="5"/>
  <c r="Q656" i="5"/>
  <c r="P656" i="5"/>
  <c r="O656" i="5"/>
  <c r="R655" i="5"/>
  <c r="Q655" i="5"/>
  <c r="P655" i="5"/>
  <c r="O655" i="5"/>
  <c r="R654" i="5"/>
  <c r="Q654" i="5"/>
  <c r="P654" i="5"/>
  <c r="O654" i="5"/>
  <c r="R653" i="5"/>
  <c r="Q653" i="5"/>
  <c r="P653" i="5"/>
  <c r="O653" i="5"/>
  <c r="R652" i="5"/>
  <c r="Q652" i="5"/>
  <c r="P652" i="5"/>
  <c r="O652" i="5"/>
  <c r="R651" i="5"/>
  <c r="Q651" i="5"/>
  <c r="P651" i="5"/>
  <c r="O651" i="5"/>
  <c r="R650" i="5"/>
  <c r="Q650" i="5"/>
  <c r="P650" i="5"/>
  <c r="O650" i="5"/>
  <c r="R649" i="5"/>
  <c r="Q649" i="5"/>
  <c r="P649" i="5"/>
  <c r="O649" i="5"/>
  <c r="R648" i="5"/>
  <c r="Q648" i="5"/>
  <c r="P648" i="5"/>
  <c r="O648" i="5"/>
  <c r="R647" i="5"/>
  <c r="Q647" i="5"/>
  <c r="P647" i="5"/>
  <c r="O647" i="5"/>
  <c r="R646" i="5"/>
  <c r="Q646" i="5"/>
  <c r="P646" i="5"/>
  <c r="O646" i="5"/>
  <c r="R645" i="5"/>
  <c r="Q645" i="5"/>
  <c r="P645" i="5"/>
  <c r="O645" i="5"/>
  <c r="R644" i="5"/>
  <c r="Q644" i="5"/>
  <c r="P644" i="5"/>
  <c r="O644" i="5"/>
  <c r="R643" i="5"/>
  <c r="Q643" i="5"/>
  <c r="P643" i="5"/>
  <c r="O643" i="5"/>
  <c r="R642" i="5"/>
  <c r="Q642" i="5"/>
  <c r="P642" i="5"/>
  <c r="O642" i="5"/>
  <c r="R641" i="5"/>
  <c r="Q641" i="5"/>
  <c r="P641" i="5"/>
  <c r="O641" i="5"/>
  <c r="R640" i="5"/>
  <c r="Q640" i="5"/>
  <c r="P640" i="5"/>
  <c r="O640" i="5"/>
  <c r="R639" i="5"/>
  <c r="Q639" i="5"/>
  <c r="P639" i="5"/>
  <c r="O639" i="5"/>
  <c r="R638" i="5"/>
  <c r="Q638" i="5"/>
  <c r="P638" i="5"/>
  <c r="O638" i="5"/>
  <c r="R637" i="5"/>
  <c r="Q637" i="5"/>
  <c r="P637" i="5"/>
  <c r="O637" i="5"/>
  <c r="R636" i="5"/>
  <c r="Q636" i="5"/>
  <c r="P636" i="5"/>
  <c r="O636" i="5"/>
  <c r="R635" i="5"/>
  <c r="Q635" i="5"/>
  <c r="P635" i="5"/>
  <c r="O635" i="5"/>
  <c r="R634" i="5"/>
  <c r="Q634" i="5"/>
  <c r="P634" i="5"/>
  <c r="O634" i="5"/>
  <c r="R633" i="5"/>
  <c r="Q633" i="5"/>
  <c r="P633" i="5"/>
  <c r="O633" i="5"/>
  <c r="R632" i="5"/>
  <c r="Q632" i="5"/>
  <c r="P632" i="5"/>
  <c r="O632" i="5"/>
  <c r="R631" i="5"/>
  <c r="Q631" i="5"/>
  <c r="P631" i="5"/>
  <c r="O631" i="5"/>
  <c r="R630" i="5"/>
  <c r="Q630" i="5"/>
  <c r="P630" i="5"/>
  <c r="O630" i="5"/>
  <c r="R629" i="5"/>
  <c r="Q629" i="5"/>
  <c r="P629" i="5"/>
  <c r="O629" i="5"/>
  <c r="R628" i="5"/>
  <c r="Q628" i="5"/>
  <c r="P628" i="5"/>
  <c r="O628" i="5"/>
  <c r="R627" i="5"/>
  <c r="Q627" i="5"/>
  <c r="P627" i="5"/>
  <c r="O627" i="5"/>
  <c r="R626" i="5"/>
  <c r="Q626" i="5"/>
  <c r="P626" i="5"/>
  <c r="O626" i="5"/>
  <c r="R625" i="5"/>
  <c r="Q625" i="5"/>
  <c r="P625" i="5"/>
  <c r="O625" i="5"/>
  <c r="R624" i="5"/>
  <c r="Q624" i="5"/>
  <c r="P624" i="5"/>
  <c r="O624" i="5"/>
  <c r="R623" i="5"/>
  <c r="Q623" i="5"/>
  <c r="P623" i="5"/>
  <c r="O623" i="5"/>
  <c r="R622" i="5"/>
  <c r="Q622" i="5"/>
  <c r="P622" i="5"/>
  <c r="O622" i="5"/>
  <c r="R621" i="5"/>
  <c r="Q621" i="5"/>
  <c r="P621" i="5"/>
  <c r="O621" i="5"/>
  <c r="R620" i="5"/>
  <c r="Q620" i="5"/>
  <c r="P620" i="5"/>
  <c r="O620" i="5"/>
  <c r="R619" i="5"/>
  <c r="Q619" i="5"/>
  <c r="P619" i="5"/>
  <c r="O619" i="5"/>
  <c r="R618" i="5"/>
  <c r="Q618" i="5"/>
  <c r="P618" i="5"/>
  <c r="O618" i="5"/>
  <c r="R617" i="5"/>
  <c r="Q617" i="5"/>
  <c r="P617" i="5"/>
  <c r="O617" i="5"/>
  <c r="R616" i="5"/>
  <c r="Q616" i="5"/>
  <c r="P616" i="5"/>
  <c r="O616" i="5"/>
  <c r="R615" i="5"/>
  <c r="Q615" i="5"/>
  <c r="P615" i="5"/>
  <c r="O615" i="5"/>
  <c r="R614" i="5"/>
  <c r="Q614" i="5"/>
  <c r="P614" i="5"/>
  <c r="O614" i="5"/>
  <c r="R613" i="5"/>
  <c r="Q613" i="5"/>
  <c r="P613" i="5"/>
  <c r="O613" i="5"/>
  <c r="R612" i="5"/>
  <c r="Q612" i="5"/>
  <c r="P612" i="5"/>
  <c r="O612" i="5"/>
  <c r="R611" i="5"/>
  <c r="Q611" i="5"/>
  <c r="P611" i="5"/>
  <c r="O611" i="5"/>
  <c r="R610" i="5"/>
  <c r="Q610" i="5"/>
  <c r="P610" i="5"/>
  <c r="O610" i="5"/>
  <c r="R609" i="5"/>
  <c r="Q609" i="5"/>
  <c r="P609" i="5"/>
  <c r="O609" i="5"/>
  <c r="R608" i="5"/>
  <c r="Q608" i="5"/>
  <c r="P608" i="5"/>
  <c r="O608" i="5"/>
  <c r="R607" i="5"/>
  <c r="Q607" i="5"/>
  <c r="P607" i="5"/>
  <c r="O607" i="5"/>
  <c r="R606" i="5"/>
  <c r="Q606" i="5"/>
  <c r="P606" i="5"/>
  <c r="O606" i="5"/>
  <c r="R605" i="5"/>
  <c r="Q605" i="5"/>
  <c r="P605" i="5"/>
  <c r="O605" i="5"/>
  <c r="R604" i="5"/>
  <c r="Q604" i="5"/>
  <c r="P604" i="5"/>
  <c r="O604" i="5"/>
  <c r="R603" i="5"/>
  <c r="Q603" i="5"/>
  <c r="P603" i="5"/>
  <c r="O603" i="5"/>
  <c r="R602" i="5"/>
  <c r="Q602" i="5"/>
  <c r="P602" i="5"/>
  <c r="O602" i="5"/>
  <c r="R601" i="5"/>
  <c r="Q601" i="5"/>
  <c r="P601" i="5"/>
  <c r="O601" i="5"/>
  <c r="R600" i="5"/>
  <c r="Q600" i="5"/>
  <c r="P600" i="5"/>
  <c r="O600" i="5"/>
  <c r="R599" i="5"/>
  <c r="Q599" i="5"/>
  <c r="P599" i="5"/>
  <c r="O599" i="5"/>
  <c r="R598" i="5"/>
  <c r="Q598" i="5"/>
  <c r="P598" i="5"/>
  <c r="O598" i="5"/>
  <c r="R597" i="5"/>
  <c r="Q597" i="5"/>
  <c r="P597" i="5"/>
  <c r="O597" i="5"/>
  <c r="R596" i="5"/>
  <c r="Q596" i="5"/>
  <c r="P596" i="5"/>
  <c r="O596" i="5"/>
  <c r="R595" i="5"/>
  <c r="Q595" i="5"/>
  <c r="P595" i="5"/>
  <c r="O595" i="5"/>
  <c r="R594" i="5"/>
  <c r="Q594" i="5"/>
  <c r="P594" i="5"/>
  <c r="O594" i="5"/>
  <c r="R593" i="5"/>
  <c r="Q593" i="5"/>
  <c r="P593" i="5"/>
  <c r="O593" i="5"/>
  <c r="R592" i="5"/>
  <c r="Q592" i="5"/>
  <c r="P592" i="5"/>
  <c r="O592" i="5"/>
  <c r="R591" i="5"/>
  <c r="Q591" i="5"/>
  <c r="P591" i="5"/>
  <c r="O591" i="5"/>
  <c r="R590" i="5"/>
  <c r="Q590" i="5"/>
  <c r="P590" i="5"/>
  <c r="O590" i="5"/>
  <c r="R589" i="5"/>
  <c r="Q589" i="5"/>
  <c r="P589" i="5"/>
  <c r="O589" i="5"/>
  <c r="R588" i="5"/>
  <c r="Q588" i="5"/>
  <c r="P588" i="5"/>
  <c r="O588" i="5"/>
  <c r="R587" i="5"/>
  <c r="Q587" i="5"/>
  <c r="P587" i="5"/>
  <c r="O587" i="5"/>
  <c r="R586" i="5"/>
  <c r="Q586" i="5"/>
  <c r="P586" i="5"/>
  <c r="O586" i="5"/>
  <c r="R585" i="5"/>
  <c r="Q585" i="5"/>
  <c r="P585" i="5"/>
  <c r="O585" i="5"/>
  <c r="R584" i="5"/>
  <c r="Q584" i="5"/>
  <c r="P584" i="5"/>
  <c r="O584" i="5"/>
  <c r="R583" i="5"/>
  <c r="Q583" i="5"/>
  <c r="P583" i="5"/>
  <c r="O583" i="5"/>
  <c r="R582" i="5"/>
  <c r="Q582" i="5"/>
  <c r="P582" i="5"/>
  <c r="O582" i="5"/>
  <c r="R581" i="5"/>
  <c r="Q581" i="5"/>
  <c r="P581" i="5"/>
  <c r="O581" i="5"/>
  <c r="R580" i="5"/>
  <c r="Q580" i="5"/>
  <c r="P580" i="5"/>
  <c r="O580" i="5"/>
  <c r="R579" i="5"/>
  <c r="Q579" i="5"/>
  <c r="P579" i="5"/>
  <c r="O579" i="5"/>
  <c r="R578" i="5"/>
  <c r="Q578" i="5"/>
  <c r="P578" i="5"/>
  <c r="O578" i="5"/>
  <c r="R577" i="5"/>
  <c r="Q577" i="5"/>
  <c r="P577" i="5"/>
  <c r="O577" i="5"/>
  <c r="R576" i="5"/>
  <c r="Q576" i="5"/>
  <c r="P576" i="5"/>
  <c r="O576" i="5"/>
  <c r="R575" i="5"/>
  <c r="Q575" i="5"/>
  <c r="P575" i="5"/>
  <c r="O575" i="5"/>
  <c r="R574" i="5"/>
  <c r="Q574" i="5"/>
  <c r="P574" i="5"/>
  <c r="O574" i="5"/>
  <c r="R573" i="5"/>
  <c r="Q573" i="5"/>
  <c r="P573" i="5"/>
  <c r="O573" i="5"/>
  <c r="R572" i="5"/>
  <c r="Q572" i="5"/>
  <c r="P572" i="5"/>
  <c r="O572" i="5"/>
  <c r="R571" i="5"/>
  <c r="Q571" i="5"/>
  <c r="P571" i="5"/>
  <c r="O571" i="5"/>
  <c r="R570" i="5"/>
  <c r="Q570" i="5"/>
  <c r="P570" i="5"/>
  <c r="O570" i="5"/>
  <c r="R569" i="5"/>
  <c r="Q569" i="5"/>
  <c r="P569" i="5"/>
  <c r="O569" i="5"/>
  <c r="R568" i="5"/>
  <c r="Q568" i="5"/>
  <c r="P568" i="5"/>
  <c r="O568" i="5"/>
  <c r="R567" i="5"/>
  <c r="Q567" i="5"/>
  <c r="P567" i="5"/>
  <c r="O567" i="5"/>
  <c r="R566" i="5"/>
  <c r="Q566" i="5"/>
  <c r="P566" i="5"/>
  <c r="O566" i="5"/>
  <c r="R565" i="5"/>
  <c r="Q565" i="5"/>
  <c r="P565" i="5"/>
  <c r="O565" i="5"/>
  <c r="R564" i="5"/>
  <c r="Q564" i="5"/>
  <c r="P564" i="5"/>
  <c r="O564" i="5"/>
  <c r="R563" i="5"/>
  <c r="Q563" i="5"/>
  <c r="P563" i="5"/>
  <c r="O563" i="5"/>
  <c r="R562" i="5"/>
  <c r="Q562" i="5"/>
  <c r="P562" i="5"/>
  <c r="O562" i="5"/>
  <c r="R561" i="5"/>
  <c r="Q561" i="5"/>
  <c r="P561" i="5"/>
  <c r="O561" i="5"/>
  <c r="R560" i="5"/>
  <c r="Q560" i="5"/>
  <c r="P560" i="5"/>
  <c r="O560" i="5"/>
  <c r="R559" i="5"/>
  <c r="Q559" i="5"/>
  <c r="P559" i="5"/>
  <c r="O559" i="5"/>
  <c r="R558" i="5"/>
  <c r="Q558" i="5"/>
  <c r="P558" i="5"/>
  <c r="O558" i="5"/>
  <c r="R557" i="5"/>
  <c r="Q557" i="5"/>
  <c r="P557" i="5"/>
  <c r="O557" i="5"/>
  <c r="R556" i="5"/>
  <c r="Q556" i="5"/>
  <c r="P556" i="5"/>
  <c r="O556" i="5"/>
  <c r="R555" i="5"/>
  <c r="Q555" i="5"/>
  <c r="P555" i="5"/>
  <c r="O555" i="5"/>
  <c r="R554" i="5"/>
  <c r="Q554" i="5"/>
  <c r="P554" i="5"/>
  <c r="O554" i="5"/>
  <c r="R553" i="5"/>
  <c r="Q553" i="5"/>
  <c r="P553" i="5"/>
  <c r="O553" i="5"/>
  <c r="R552" i="5"/>
  <c r="Q552" i="5"/>
  <c r="P552" i="5"/>
  <c r="O552" i="5"/>
  <c r="R551" i="5"/>
  <c r="Q551" i="5"/>
  <c r="P551" i="5"/>
  <c r="O551" i="5"/>
  <c r="R550" i="5"/>
  <c r="Q550" i="5"/>
  <c r="P550" i="5"/>
  <c r="O550" i="5"/>
  <c r="R549" i="5"/>
  <c r="Q549" i="5"/>
  <c r="P549" i="5"/>
  <c r="O549" i="5"/>
  <c r="R548" i="5"/>
  <c r="Q548" i="5"/>
  <c r="P548" i="5"/>
  <c r="O548" i="5"/>
  <c r="R547" i="5"/>
  <c r="Q547" i="5"/>
  <c r="P547" i="5"/>
  <c r="O547" i="5"/>
  <c r="R546" i="5"/>
  <c r="Q546" i="5"/>
  <c r="P546" i="5"/>
  <c r="O546" i="5"/>
  <c r="R545" i="5"/>
  <c r="Q545" i="5"/>
  <c r="P545" i="5"/>
  <c r="O545" i="5"/>
  <c r="R544" i="5"/>
  <c r="Q544" i="5"/>
  <c r="P544" i="5"/>
  <c r="O544" i="5"/>
  <c r="R543" i="5"/>
  <c r="Q543" i="5"/>
  <c r="P543" i="5"/>
  <c r="O543" i="5"/>
  <c r="R542" i="5"/>
  <c r="Q542" i="5"/>
  <c r="P542" i="5"/>
  <c r="O542" i="5"/>
  <c r="R541" i="5"/>
  <c r="Q541" i="5"/>
  <c r="P541" i="5"/>
  <c r="O541" i="5"/>
  <c r="R540" i="5"/>
  <c r="Q540" i="5"/>
  <c r="P540" i="5"/>
  <c r="O540" i="5"/>
  <c r="R539" i="5"/>
  <c r="Q539" i="5"/>
  <c r="P539" i="5"/>
  <c r="O539" i="5"/>
  <c r="R538" i="5"/>
  <c r="Q538" i="5"/>
  <c r="P538" i="5"/>
  <c r="O538" i="5"/>
  <c r="R537" i="5"/>
  <c r="Q537" i="5"/>
  <c r="P537" i="5"/>
  <c r="O537" i="5"/>
  <c r="R536" i="5"/>
  <c r="Q536" i="5"/>
  <c r="P536" i="5"/>
  <c r="O536" i="5"/>
  <c r="R535" i="5"/>
  <c r="Q535" i="5"/>
  <c r="P535" i="5"/>
  <c r="O535" i="5"/>
  <c r="R534" i="5"/>
  <c r="Q534" i="5"/>
  <c r="P534" i="5"/>
  <c r="O534" i="5"/>
  <c r="R533" i="5"/>
  <c r="Q533" i="5"/>
  <c r="P533" i="5"/>
  <c r="O533" i="5"/>
  <c r="R532" i="5"/>
  <c r="Q532" i="5"/>
  <c r="P532" i="5"/>
  <c r="O532" i="5"/>
  <c r="R531" i="5"/>
  <c r="Q531" i="5"/>
  <c r="P531" i="5"/>
  <c r="O531" i="5"/>
  <c r="R530" i="5"/>
  <c r="Q530" i="5"/>
  <c r="P530" i="5"/>
  <c r="O530" i="5"/>
  <c r="R529" i="5"/>
  <c r="Q529" i="5"/>
  <c r="P529" i="5"/>
  <c r="O529" i="5"/>
  <c r="R528" i="5"/>
  <c r="Q528" i="5"/>
  <c r="P528" i="5"/>
  <c r="O528" i="5"/>
  <c r="R527" i="5"/>
  <c r="Q527" i="5"/>
  <c r="P527" i="5"/>
  <c r="O527" i="5"/>
  <c r="R526" i="5"/>
  <c r="Q526" i="5"/>
  <c r="P526" i="5"/>
  <c r="O526" i="5"/>
  <c r="R525" i="5"/>
  <c r="Q525" i="5"/>
  <c r="P525" i="5"/>
  <c r="O525" i="5"/>
  <c r="R524" i="5"/>
  <c r="Q524" i="5"/>
  <c r="P524" i="5"/>
  <c r="O524" i="5"/>
  <c r="R523" i="5"/>
  <c r="Q523" i="5"/>
  <c r="P523" i="5"/>
  <c r="O523" i="5"/>
  <c r="R522" i="5"/>
  <c r="Q522" i="5"/>
  <c r="P522" i="5"/>
  <c r="O522" i="5"/>
  <c r="R521" i="5"/>
  <c r="Q521" i="5"/>
  <c r="P521" i="5"/>
  <c r="O521" i="5"/>
  <c r="R520" i="5"/>
  <c r="Q520" i="5"/>
  <c r="P520" i="5"/>
  <c r="O520" i="5"/>
  <c r="R519" i="5"/>
  <c r="Q519" i="5"/>
  <c r="P519" i="5"/>
  <c r="O519" i="5"/>
  <c r="R518" i="5"/>
  <c r="Q518" i="5"/>
  <c r="P518" i="5"/>
  <c r="O518" i="5"/>
  <c r="R517" i="5"/>
  <c r="Q517" i="5"/>
  <c r="P517" i="5"/>
  <c r="O517" i="5"/>
  <c r="R516" i="5"/>
  <c r="Q516" i="5"/>
  <c r="P516" i="5"/>
  <c r="O516" i="5"/>
  <c r="R515" i="5"/>
  <c r="Q515" i="5"/>
  <c r="P515" i="5"/>
  <c r="O515" i="5"/>
  <c r="R514" i="5"/>
  <c r="Q514" i="5"/>
  <c r="P514" i="5"/>
  <c r="O514" i="5"/>
  <c r="R513" i="5"/>
  <c r="Q513" i="5"/>
  <c r="P513" i="5"/>
  <c r="O513" i="5"/>
  <c r="R512" i="5"/>
  <c r="Q512" i="5"/>
  <c r="P512" i="5"/>
  <c r="O512" i="5"/>
  <c r="R511" i="5"/>
  <c r="Q511" i="5"/>
  <c r="P511" i="5"/>
  <c r="O511" i="5"/>
  <c r="R510" i="5"/>
  <c r="Q510" i="5"/>
  <c r="P510" i="5"/>
  <c r="O510" i="5"/>
  <c r="R509" i="5"/>
  <c r="Q509" i="5"/>
  <c r="P509" i="5"/>
  <c r="O509" i="5"/>
  <c r="R508" i="5"/>
  <c r="Q508" i="5"/>
  <c r="P508" i="5"/>
  <c r="O508" i="5"/>
  <c r="R507" i="5"/>
  <c r="Q507" i="5"/>
  <c r="P507" i="5"/>
  <c r="O507" i="5"/>
  <c r="R506" i="5"/>
  <c r="Q506" i="5"/>
  <c r="P506" i="5"/>
  <c r="O506" i="5"/>
  <c r="R505" i="5"/>
  <c r="Q505" i="5"/>
  <c r="P505" i="5"/>
  <c r="O505" i="5"/>
  <c r="R504" i="5"/>
  <c r="Q504" i="5"/>
  <c r="P504" i="5"/>
  <c r="O504" i="5"/>
  <c r="R503" i="5"/>
  <c r="Q503" i="5"/>
  <c r="P503" i="5"/>
  <c r="O503" i="5"/>
  <c r="R502" i="5"/>
  <c r="Q502" i="5"/>
  <c r="P502" i="5"/>
  <c r="O502" i="5"/>
  <c r="R501" i="5"/>
  <c r="Q501" i="5"/>
  <c r="P501" i="5"/>
  <c r="O501" i="5"/>
  <c r="R500" i="5"/>
  <c r="Q500" i="5"/>
  <c r="P500" i="5"/>
  <c r="O500" i="5"/>
  <c r="R499" i="5"/>
  <c r="Q499" i="5"/>
  <c r="P499" i="5"/>
  <c r="O499" i="5"/>
  <c r="R498" i="5"/>
  <c r="Q498" i="5"/>
  <c r="P498" i="5"/>
  <c r="O498" i="5"/>
  <c r="R497" i="5"/>
  <c r="Q497" i="5"/>
  <c r="P497" i="5"/>
  <c r="O497" i="5"/>
  <c r="R496" i="5"/>
  <c r="Q496" i="5"/>
  <c r="P496" i="5"/>
  <c r="O496" i="5"/>
  <c r="R495" i="5"/>
  <c r="Q495" i="5"/>
  <c r="P495" i="5"/>
  <c r="O495" i="5"/>
  <c r="R494" i="5"/>
  <c r="Q494" i="5"/>
  <c r="P494" i="5"/>
  <c r="O494" i="5"/>
  <c r="R493" i="5"/>
  <c r="Q493" i="5"/>
  <c r="P493" i="5"/>
  <c r="O493" i="5"/>
  <c r="R492" i="5"/>
  <c r="Q492" i="5"/>
  <c r="P492" i="5"/>
  <c r="O492" i="5"/>
  <c r="R491" i="5"/>
  <c r="Q491" i="5"/>
  <c r="P491" i="5"/>
  <c r="O491" i="5"/>
  <c r="R490" i="5"/>
  <c r="Q490" i="5"/>
  <c r="P490" i="5"/>
  <c r="O490" i="5"/>
  <c r="R489" i="5"/>
  <c r="Q489" i="5"/>
  <c r="P489" i="5"/>
  <c r="O489" i="5"/>
  <c r="R488" i="5"/>
  <c r="Q488" i="5"/>
  <c r="P488" i="5"/>
  <c r="O488" i="5"/>
  <c r="R487" i="5"/>
  <c r="Q487" i="5"/>
  <c r="P487" i="5"/>
  <c r="O487" i="5"/>
  <c r="R486" i="5"/>
  <c r="Q486" i="5"/>
  <c r="P486" i="5"/>
  <c r="O486" i="5"/>
  <c r="R485" i="5"/>
  <c r="Q485" i="5"/>
  <c r="P485" i="5"/>
  <c r="O485" i="5"/>
  <c r="R484" i="5"/>
  <c r="Q484" i="5"/>
  <c r="P484" i="5"/>
  <c r="O484" i="5"/>
  <c r="R483" i="5"/>
  <c r="Q483" i="5"/>
  <c r="P483" i="5"/>
  <c r="O483" i="5"/>
  <c r="R482" i="5"/>
  <c r="Q482" i="5"/>
  <c r="P482" i="5"/>
  <c r="O482" i="5"/>
  <c r="R481" i="5"/>
  <c r="Q481" i="5"/>
  <c r="P481" i="5"/>
  <c r="O481" i="5"/>
  <c r="R480" i="5"/>
  <c r="Q480" i="5"/>
  <c r="P480" i="5"/>
  <c r="O480" i="5"/>
  <c r="R479" i="5"/>
  <c r="Q479" i="5"/>
  <c r="P479" i="5"/>
  <c r="O479" i="5"/>
  <c r="R478" i="5"/>
  <c r="Q478" i="5"/>
  <c r="P478" i="5"/>
  <c r="O478" i="5"/>
  <c r="R477" i="5"/>
  <c r="Q477" i="5"/>
  <c r="P477" i="5"/>
  <c r="O477" i="5"/>
  <c r="R476" i="5"/>
  <c r="Q476" i="5"/>
  <c r="P476" i="5"/>
  <c r="O476" i="5"/>
  <c r="R475" i="5"/>
  <c r="Q475" i="5"/>
  <c r="P475" i="5"/>
  <c r="O475" i="5"/>
  <c r="R474" i="5"/>
  <c r="Q474" i="5"/>
  <c r="P474" i="5"/>
  <c r="O474" i="5"/>
  <c r="R473" i="5"/>
  <c r="Q473" i="5"/>
  <c r="P473" i="5"/>
  <c r="O473" i="5"/>
  <c r="R472" i="5"/>
  <c r="Q472" i="5"/>
  <c r="P472" i="5"/>
  <c r="O472" i="5"/>
  <c r="R471" i="5"/>
  <c r="Q471" i="5"/>
  <c r="P471" i="5"/>
  <c r="O471" i="5"/>
  <c r="R470" i="5"/>
  <c r="Q470" i="5"/>
  <c r="P470" i="5"/>
  <c r="O470" i="5"/>
  <c r="R469" i="5"/>
  <c r="Q469" i="5"/>
  <c r="P469" i="5"/>
  <c r="O469" i="5"/>
  <c r="R468" i="5"/>
  <c r="Q468" i="5"/>
  <c r="P468" i="5"/>
  <c r="O468" i="5"/>
  <c r="R467" i="5"/>
  <c r="Q467" i="5"/>
  <c r="P467" i="5"/>
  <c r="O467" i="5"/>
  <c r="R466" i="5"/>
  <c r="Q466" i="5"/>
  <c r="P466" i="5"/>
  <c r="O466" i="5"/>
  <c r="R465" i="5"/>
  <c r="Q465" i="5"/>
  <c r="P465" i="5"/>
  <c r="O465" i="5"/>
  <c r="R464" i="5"/>
  <c r="Q464" i="5"/>
  <c r="P464" i="5"/>
  <c r="O464" i="5"/>
  <c r="R463" i="5"/>
  <c r="Q463" i="5"/>
  <c r="P463" i="5"/>
  <c r="O463" i="5"/>
  <c r="R462" i="5"/>
  <c r="Q462" i="5"/>
  <c r="P462" i="5"/>
  <c r="O462" i="5"/>
  <c r="R461" i="5"/>
  <c r="Q461" i="5"/>
  <c r="P461" i="5"/>
  <c r="O461" i="5"/>
  <c r="R460" i="5"/>
  <c r="Q460" i="5"/>
  <c r="P460" i="5"/>
  <c r="O460" i="5"/>
  <c r="R459" i="5"/>
  <c r="Q459" i="5"/>
  <c r="P459" i="5"/>
  <c r="O459" i="5"/>
  <c r="R458" i="5"/>
  <c r="Q458" i="5"/>
  <c r="P458" i="5"/>
  <c r="O458" i="5"/>
  <c r="R457" i="5"/>
  <c r="Q457" i="5"/>
  <c r="P457" i="5"/>
  <c r="O457" i="5"/>
  <c r="R456" i="5"/>
  <c r="Q456" i="5"/>
  <c r="P456" i="5"/>
  <c r="O456" i="5"/>
  <c r="R455" i="5"/>
  <c r="Q455" i="5"/>
  <c r="P455" i="5"/>
  <c r="O455" i="5"/>
  <c r="R454" i="5"/>
  <c r="Q454" i="5"/>
  <c r="P454" i="5"/>
  <c r="O454" i="5"/>
  <c r="R453" i="5"/>
  <c r="Q453" i="5"/>
  <c r="P453" i="5"/>
  <c r="O453" i="5"/>
  <c r="R452" i="5"/>
  <c r="Q452" i="5"/>
  <c r="P452" i="5"/>
  <c r="O452" i="5"/>
  <c r="R451" i="5"/>
  <c r="Q451" i="5"/>
  <c r="P451" i="5"/>
  <c r="O451" i="5"/>
  <c r="R450" i="5"/>
  <c r="Q450" i="5"/>
  <c r="P450" i="5"/>
  <c r="O450" i="5"/>
  <c r="R449" i="5"/>
  <c r="Q449" i="5"/>
  <c r="P449" i="5"/>
  <c r="O449" i="5"/>
  <c r="R448" i="5"/>
  <c r="Q448" i="5"/>
  <c r="P448" i="5"/>
  <c r="O448" i="5"/>
  <c r="R447" i="5"/>
  <c r="Q447" i="5"/>
  <c r="P447" i="5"/>
  <c r="O447" i="5"/>
  <c r="R446" i="5"/>
  <c r="Q446" i="5"/>
  <c r="P446" i="5"/>
  <c r="O446" i="5"/>
  <c r="R445" i="5"/>
  <c r="Q445" i="5"/>
  <c r="P445" i="5"/>
  <c r="O445" i="5"/>
  <c r="R444" i="5"/>
  <c r="Q444" i="5"/>
  <c r="P444" i="5"/>
  <c r="O444" i="5"/>
  <c r="R443" i="5"/>
  <c r="Q443" i="5"/>
  <c r="P443" i="5"/>
  <c r="O443" i="5"/>
  <c r="R442" i="5"/>
  <c r="Q442" i="5"/>
  <c r="P442" i="5"/>
  <c r="O442" i="5"/>
  <c r="R441" i="5"/>
  <c r="Q441" i="5"/>
  <c r="P441" i="5"/>
  <c r="O441" i="5"/>
  <c r="R440" i="5"/>
  <c r="Q440" i="5"/>
  <c r="P440" i="5"/>
  <c r="O440" i="5"/>
  <c r="R439" i="5"/>
  <c r="Q439" i="5"/>
  <c r="P439" i="5"/>
  <c r="O439" i="5"/>
  <c r="R438" i="5"/>
  <c r="Q438" i="5"/>
  <c r="P438" i="5"/>
  <c r="O438" i="5"/>
  <c r="R437" i="5"/>
  <c r="Q437" i="5"/>
  <c r="P437" i="5"/>
  <c r="O437" i="5"/>
  <c r="R436" i="5"/>
  <c r="Q436" i="5"/>
  <c r="P436" i="5"/>
  <c r="O436" i="5"/>
  <c r="R435" i="5"/>
  <c r="Q435" i="5"/>
  <c r="P435" i="5"/>
  <c r="O435" i="5"/>
  <c r="R434" i="5"/>
  <c r="Q434" i="5"/>
  <c r="P434" i="5"/>
  <c r="O434" i="5"/>
  <c r="R433" i="5"/>
  <c r="Q433" i="5"/>
  <c r="P433" i="5"/>
  <c r="O433" i="5"/>
  <c r="R432" i="5"/>
  <c r="Q432" i="5"/>
  <c r="P432" i="5"/>
  <c r="O432" i="5"/>
  <c r="R431" i="5"/>
  <c r="Q431" i="5"/>
  <c r="P431" i="5"/>
  <c r="O431" i="5"/>
  <c r="R430" i="5"/>
  <c r="Q430" i="5"/>
  <c r="P430" i="5"/>
  <c r="O430" i="5"/>
  <c r="R429" i="5"/>
  <c r="Q429" i="5"/>
  <c r="P429" i="5"/>
  <c r="O429" i="5"/>
  <c r="R428" i="5"/>
  <c r="Q428" i="5"/>
  <c r="P428" i="5"/>
  <c r="O428" i="5"/>
  <c r="R427" i="5"/>
  <c r="Q427" i="5"/>
  <c r="P427" i="5"/>
  <c r="O427" i="5"/>
  <c r="R426" i="5"/>
  <c r="Q426" i="5"/>
  <c r="P426" i="5"/>
  <c r="O426" i="5"/>
  <c r="R425" i="5"/>
  <c r="Q425" i="5"/>
  <c r="P425" i="5"/>
  <c r="O425" i="5"/>
  <c r="R424" i="5"/>
  <c r="Q424" i="5"/>
  <c r="P424" i="5"/>
  <c r="O424" i="5"/>
  <c r="R423" i="5"/>
  <c r="Q423" i="5"/>
  <c r="P423" i="5"/>
  <c r="O423" i="5"/>
  <c r="R422" i="5"/>
  <c r="Q422" i="5"/>
  <c r="P422" i="5"/>
  <c r="O422" i="5"/>
  <c r="R421" i="5"/>
  <c r="Q421" i="5"/>
  <c r="P421" i="5"/>
  <c r="O421" i="5"/>
  <c r="R420" i="5"/>
  <c r="Q420" i="5"/>
  <c r="P420" i="5"/>
  <c r="O420" i="5"/>
  <c r="R419" i="5"/>
  <c r="Q419" i="5"/>
  <c r="P419" i="5"/>
  <c r="O419" i="5"/>
  <c r="R418" i="5"/>
  <c r="Q418" i="5"/>
  <c r="P418" i="5"/>
  <c r="O418" i="5"/>
  <c r="R417" i="5"/>
  <c r="Q417" i="5"/>
  <c r="P417" i="5"/>
  <c r="O417" i="5"/>
  <c r="R416" i="5"/>
  <c r="Q416" i="5"/>
  <c r="P416" i="5"/>
  <c r="O416" i="5"/>
  <c r="R415" i="5"/>
  <c r="Q415" i="5"/>
  <c r="P415" i="5"/>
  <c r="O415" i="5"/>
  <c r="R414" i="5"/>
  <c r="Q414" i="5"/>
  <c r="P414" i="5"/>
  <c r="O414" i="5"/>
  <c r="R413" i="5"/>
  <c r="Q413" i="5"/>
  <c r="P413" i="5"/>
  <c r="O413" i="5"/>
  <c r="R412" i="5"/>
  <c r="Q412" i="5"/>
  <c r="P412" i="5"/>
  <c r="O412" i="5"/>
  <c r="R411" i="5"/>
  <c r="Q411" i="5"/>
  <c r="P411" i="5"/>
  <c r="O411" i="5"/>
  <c r="R410" i="5"/>
  <c r="Q410" i="5"/>
  <c r="P410" i="5"/>
  <c r="O410" i="5"/>
  <c r="R409" i="5"/>
  <c r="Q409" i="5"/>
  <c r="P409" i="5"/>
  <c r="O409" i="5"/>
  <c r="R408" i="5"/>
  <c r="Q408" i="5"/>
  <c r="P408" i="5"/>
  <c r="O408" i="5"/>
  <c r="R407" i="5"/>
  <c r="Q407" i="5"/>
  <c r="P407" i="5"/>
  <c r="O407" i="5"/>
  <c r="R406" i="5"/>
  <c r="Q406" i="5"/>
  <c r="P406" i="5"/>
  <c r="O406" i="5"/>
  <c r="R405" i="5"/>
  <c r="Q405" i="5"/>
  <c r="P405" i="5"/>
  <c r="O405" i="5"/>
  <c r="R404" i="5"/>
  <c r="Q404" i="5"/>
  <c r="P404" i="5"/>
  <c r="O404" i="5"/>
  <c r="R403" i="5"/>
  <c r="Q403" i="5"/>
  <c r="P403" i="5"/>
  <c r="O403" i="5"/>
  <c r="R402" i="5"/>
  <c r="Q402" i="5"/>
  <c r="P402" i="5"/>
  <c r="O402" i="5"/>
  <c r="R401" i="5"/>
  <c r="Q401" i="5"/>
  <c r="P401" i="5"/>
  <c r="O401" i="5"/>
  <c r="R400" i="5"/>
  <c r="Q400" i="5"/>
  <c r="P400" i="5"/>
  <c r="O400" i="5"/>
  <c r="R399" i="5"/>
  <c r="Q399" i="5"/>
  <c r="P399" i="5"/>
  <c r="O399" i="5"/>
  <c r="R398" i="5"/>
  <c r="Q398" i="5"/>
  <c r="P398" i="5"/>
  <c r="O398" i="5"/>
  <c r="R397" i="5"/>
  <c r="Q397" i="5"/>
  <c r="P397" i="5"/>
  <c r="O397" i="5"/>
  <c r="R396" i="5"/>
  <c r="Q396" i="5"/>
  <c r="P396" i="5"/>
  <c r="O396" i="5"/>
  <c r="R395" i="5"/>
  <c r="Q395" i="5"/>
  <c r="P395" i="5"/>
  <c r="O395" i="5"/>
  <c r="R394" i="5"/>
  <c r="Q394" i="5"/>
  <c r="P394" i="5"/>
  <c r="O394" i="5"/>
  <c r="R393" i="5"/>
  <c r="Q393" i="5"/>
  <c r="P393" i="5"/>
  <c r="O393" i="5"/>
  <c r="R392" i="5"/>
  <c r="Q392" i="5"/>
  <c r="P392" i="5"/>
  <c r="O392" i="5"/>
  <c r="R391" i="5"/>
  <c r="Q391" i="5"/>
  <c r="P391" i="5"/>
  <c r="O391" i="5"/>
  <c r="R390" i="5"/>
  <c r="Q390" i="5"/>
  <c r="P390" i="5"/>
  <c r="O390" i="5"/>
  <c r="R389" i="5"/>
  <c r="Q389" i="5"/>
  <c r="P389" i="5"/>
  <c r="O389" i="5"/>
  <c r="R388" i="5"/>
  <c r="Q388" i="5"/>
  <c r="P388" i="5"/>
  <c r="O388" i="5"/>
  <c r="R387" i="5"/>
  <c r="Q387" i="5"/>
  <c r="P387" i="5"/>
  <c r="O387" i="5"/>
  <c r="R386" i="5"/>
  <c r="Q386" i="5"/>
  <c r="P386" i="5"/>
  <c r="O386" i="5"/>
  <c r="R385" i="5"/>
  <c r="Q385" i="5"/>
  <c r="P385" i="5"/>
  <c r="O385" i="5"/>
  <c r="R384" i="5"/>
  <c r="Q384" i="5"/>
  <c r="P384" i="5"/>
  <c r="O384" i="5"/>
  <c r="R383" i="5"/>
  <c r="Q383" i="5"/>
  <c r="P383" i="5"/>
  <c r="O383" i="5"/>
  <c r="R382" i="5"/>
  <c r="Q382" i="5"/>
  <c r="P382" i="5"/>
  <c r="O382" i="5"/>
  <c r="R381" i="5"/>
  <c r="Q381" i="5"/>
  <c r="P381" i="5"/>
  <c r="O381" i="5"/>
  <c r="R380" i="5"/>
  <c r="Q380" i="5"/>
  <c r="P380" i="5"/>
  <c r="O380" i="5"/>
  <c r="R379" i="5"/>
  <c r="Q379" i="5"/>
  <c r="P379" i="5"/>
  <c r="O379" i="5"/>
  <c r="R378" i="5"/>
  <c r="Q378" i="5"/>
  <c r="P378" i="5"/>
  <c r="O378" i="5"/>
  <c r="R377" i="5"/>
  <c r="Q377" i="5"/>
  <c r="P377" i="5"/>
  <c r="O377" i="5"/>
  <c r="R376" i="5"/>
  <c r="Q376" i="5"/>
  <c r="P376" i="5"/>
  <c r="O376" i="5"/>
  <c r="R375" i="5"/>
  <c r="Q375" i="5"/>
  <c r="P375" i="5"/>
  <c r="O375" i="5"/>
  <c r="R374" i="5"/>
  <c r="Q374" i="5"/>
  <c r="P374" i="5"/>
  <c r="O374" i="5"/>
  <c r="R373" i="5"/>
  <c r="Q373" i="5"/>
  <c r="P373" i="5"/>
  <c r="O373" i="5"/>
  <c r="R372" i="5"/>
  <c r="Q372" i="5"/>
  <c r="P372" i="5"/>
  <c r="O372" i="5"/>
  <c r="R371" i="5"/>
  <c r="Q371" i="5"/>
  <c r="P371" i="5"/>
  <c r="O371" i="5"/>
  <c r="R370" i="5"/>
  <c r="Q370" i="5"/>
  <c r="P370" i="5"/>
  <c r="O370" i="5"/>
  <c r="R369" i="5"/>
  <c r="Q369" i="5"/>
  <c r="P369" i="5"/>
  <c r="O369" i="5"/>
  <c r="R368" i="5"/>
  <c r="Q368" i="5"/>
  <c r="P368" i="5"/>
  <c r="O368" i="5"/>
  <c r="R367" i="5"/>
  <c r="Q367" i="5"/>
  <c r="P367" i="5"/>
  <c r="O367" i="5"/>
  <c r="R366" i="5"/>
  <c r="Q366" i="5"/>
  <c r="P366" i="5"/>
  <c r="O366" i="5"/>
  <c r="R365" i="5"/>
  <c r="Q365" i="5"/>
  <c r="P365" i="5"/>
  <c r="O365" i="5"/>
  <c r="R364" i="5"/>
  <c r="Q364" i="5"/>
  <c r="P364" i="5"/>
  <c r="O364" i="5"/>
  <c r="R363" i="5"/>
  <c r="Q363" i="5"/>
  <c r="P363" i="5"/>
  <c r="O363" i="5"/>
  <c r="R362" i="5"/>
  <c r="Q362" i="5"/>
  <c r="P362" i="5"/>
  <c r="O362" i="5"/>
  <c r="R361" i="5"/>
  <c r="Q361" i="5"/>
  <c r="P361" i="5"/>
  <c r="O361" i="5"/>
  <c r="R360" i="5"/>
  <c r="Q360" i="5"/>
  <c r="P360" i="5"/>
  <c r="O360" i="5"/>
  <c r="R359" i="5"/>
  <c r="Q359" i="5"/>
  <c r="P359" i="5"/>
  <c r="O359" i="5"/>
  <c r="R358" i="5"/>
  <c r="Q358" i="5"/>
  <c r="P358" i="5"/>
  <c r="O358" i="5"/>
  <c r="R357" i="5"/>
  <c r="Q357" i="5"/>
  <c r="P357" i="5"/>
  <c r="O357" i="5"/>
  <c r="R356" i="5"/>
  <c r="Q356" i="5"/>
  <c r="P356" i="5"/>
  <c r="O356" i="5"/>
  <c r="R355" i="5"/>
  <c r="Q355" i="5"/>
  <c r="P355" i="5"/>
  <c r="O355" i="5"/>
  <c r="R354" i="5"/>
  <c r="Q354" i="5"/>
  <c r="P354" i="5"/>
  <c r="O354" i="5"/>
  <c r="R353" i="5"/>
  <c r="Q353" i="5"/>
  <c r="P353" i="5"/>
  <c r="O353" i="5"/>
  <c r="R352" i="5"/>
  <c r="Q352" i="5"/>
  <c r="P352" i="5"/>
  <c r="O352" i="5"/>
  <c r="R351" i="5"/>
  <c r="Q351" i="5"/>
  <c r="P351" i="5"/>
  <c r="O351" i="5"/>
  <c r="R350" i="5"/>
  <c r="Q350" i="5"/>
  <c r="P350" i="5"/>
  <c r="O350" i="5"/>
  <c r="R349" i="5"/>
  <c r="Q349" i="5"/>
  <c r="P349" i="5"/>
  <c r="O349" i="5"/>
  <c r="R348" i="5"/>
  <c r="Q348" i="5"/>
  <c r="P348" i="5"/>
  <c r="O348" i="5"/>
  <c r="R347" i="5"/>
  <c r="Q347" i="5"/>
  <c r="P347" i="5"/>
  <c r="O347" i="5"/>
  <c r="R346" i="5"/>
  <c r="Q346" i="5"/>
  <c r="P346" i="5"/>
  <c r="O346" i="5"/>
  <c r="R345" i="5"/>
  <c r="Q345" i="5"/>
  <c r="P345" i="5"/>
  <c r="O345" i="5"/>
  <c r="R344" i="5"/>
  <c r="Q344" i="5"/>
  <c r="P344" i="5"/>
  <c r="O344" i="5"/>
  <c r="R343" i="5"/>
  <c r="Q343" i="5"/>
  <c r="P343" i="5"/>
  <c r="O343" i="5"/>
  <c r="R342" i="5"/>
  <c r="Q342" i="5"/>
  <c r="P342" i="5"/>
  <c r="O342" i="5"/>
  <c r="R341" i="5"/>
  <c r="Q341" i="5"/>
  <c r="P341" i="5"/>
  <c r="O341" i="5"/>
  <c r="R340" i="5"/>
  <c r="Q340" i="5"/>
  <c r="P340" i="5"/>
  <c r="O340" i="5"/>
  <c r="R339" i="5"/>
  <c r="Q339" i="5"/>
  <c r="P339" i="5"/>
  <c r="O339" i="5"/>
  <c r="R338" i="5"/>
  <c r="Q338" i="5"/>
  <c r="P338" i="5"/>
  <c r="O338" i="5"/>
  <c r="R337" i="5"/>
  <c r="Q337" i="5"/>
  <c r="P337" i="5"/>
  <c r="O337" i="5"/>
  <c r="R336" i="5"/>
  <c r="Q336" i="5"/>
  <c r="P336" i="5"/>
  <c r="O336" i="5"/>
  <c r="R335" i="5"/>
  <c r="Q335" i="5"/>
  <c r="P335" i="5"/>
  <c r="O335" i="5"/>
  <c r="R334" i="5"/>
  <c r="Q334" i="5"/>
  <c r="P334" i="5"/>
  <c r="O334" i="5"/>
  <c r="R333" i="5"/>
  <c r="Q333" i="5"/>
  <c r="P333" i="5"/>
  <c r="O333" i="5"/>
  <c r="R332" i="5"/>
  <c r="Q332" i="5"/>
  <c r="P332" i="5"/>
  <c r="O332" i="5"/>
  <c r="R331" i="5"/>
  <c r="Q331" i="5"/>
  <c r="P331" i="5"/>
  <c r="O331" i="5"/>
  <c r="R330" i="5"/>
  <c r="Q330" i="5"/>
  <c r="P330" i="5"/>
  <c r="O330" i="5"/>
  <c r="R329" i="5"/>
  <c r="Q329" i="5"/>
  <c r="P329" i="5"/>
  <c r="O329" i="5"/>
  <c r="R328" i="5"/>
  <c r="Q328" i="5"/>
  <c r="P328" i="5"/>
  <c r="O328" i="5"/>
  <c r="R327" i="5"/>
  <c r="Q327" i="5"/>
  <c r="P327" i="5"/>
  <c r="O327" i="5"/>
  <c r="R326" i="5"/>
  <c r="Q326" i="5"/>
  <c r="P326" i="5"/>
  <c r="O326" i="5"/>
  <c r="R325" i="5"/>
  <c r="Q325" i="5"/>
  <c r="P325" i="5"/>
  <c r="O325" i="5"/>
  <c r="R324" i="5"/>
  <c r="Q324" i="5"/>
  <c r="P324" i="5"/>
  <c r="O324" i="5"/>
  <c r="R323" i="5"/>
  <c r="Q323" i="5"/>
  <c r="P323" i="5"/>
  <c r="O323" i="5"/>
  <c r="R322" i="5"/>
  <c r="Q322" i="5"/>
  <c r="P322" i="5"/>
  <c r="O322" i="5"/>
  <c r="R321" i="5"/>
  <c r="Q321" i="5"/>
  <c r="P321" i="5"/>
  <c r="O321" i="5"/>
  <c r="R320" i="5"/>
  <c r="Q320" i="5"/>
  <c r="P320" i="5"/>
  <c r="O320" i="5"/>
  <c r="R319" i="5"/>
  <c r="Q319" i="5"/>
  <c r="P319" i="5"/>
  <c r="O319" i="5"/>
  <c r="R318" i="5"/>
  <c r="Q318" i="5"/>
  <c r="P318" i="5"/>
  <c r="O318" i="5"/>
  <c r="R317" i="5"/>
  <c r="Q317" i="5"/>
  <c r="P317" i="5"/>
  <c r="O317" i="5"/>
  <c r="R316" i="5"/>
  <c r="Q316" i="5"/>
  <c r="P316" i="5"/>
  <c r="O316" i="5"/>
  <c r="R315" i="5"/>
  <c r="Q315" i="5"/>
  <c r="P315" i="5"/>
  <c r="O315" i="5"/>
  <c r="R314" i="5"/>
  <c r="Q314" i="5"/>
  <c r="P314" i="5"/>
  <c r="O314" i="5"/>
  <c r="R313" i="5"/>
  <c r="Q313" i="5"/>
  <c r="P313" i="5"/>
  <c r="O313" i="5"/>
  <c r="R312" i="5"/>
  <c r="Q312" i="5"/>
  <c r="P312" i="5"/>
  <c r="O312" i="5"/>
  <c r="R311" i="5"/>
  <c r="Q311" i="5"/>
  <c r="P311" i="5"/>
  <c r="O311" i="5"/>
  <c r="R310" i="5"/>
  <c r="Q310" i="5"/>
  <c r="P310" i="5"/>
  <c r="O310" i="5"/>
  <c r="R309" i="5"/>
  <c r="Q309" i="5"/>
  <c r="P309" i="5"/>
  <c r="O309" i="5"/>
  <c r="R308" i="5"/>
  <c r="Q308" i="5"/>
  <c r="P308" i="5"/>
  <c r="O308" i="5"/>
  <c r="R307" i="5"/>
  <c r="Q307" i="5"/>
  <c r="P307" i="5"/>
  <c r="O307" i="5"/>
  <c r="R306" i="5"/>
  <c r="Q306" i="5"/>
  <c r="P306" i="5"/>
  <c r="O306" i="5"/>
  <c r="R305" i="5"/>
  <c r="Q305" i="5"/>
  <c r="P305" i="5"/>
  <c r="O305" i="5"/>
  <c r="R304" i="5"/>
  <c r="Q304" i="5"/>
  <c r="P304" i="5"/>
  <c r="O304" i="5"/>
  <c r="R303" i="5"/>
  <c r="Q303" i="5"/>
  <c r="P303" i="5"/>
  <c r="O303" i="5"/>
  <c r="R302" i="5"/>
  <c r="Q302" i="5"/>
  <c r="P302" i="5"/>
  <c r="O302" i="5"/>
  <c r="R301" i="5"/>
  <c r="Q301" i="5"/>
  <c r="P301" i="5"/>
  <c r="O301" i="5"/>
  <c r="R300" i="5"/>
  <c r="Q300" i="5"/>
  <c r="P300" i="5"/>
  <c r="O300" i="5"/>
  <c r="R299" i="5"/>
  <c r="Q299" i="5"/>
  <c r="P299" i="5"/>
  <c r="O299" i="5"/>
  <c r="R298" i="5"/>
  <c r="Q298" i="5"/>
  <c r="P298" i="5"/>
  <c r="O298" i="5"/>
  <c r="R297" i="5"/>
  <c r="Q297" i="5"/>
  <c r="P297" i="5"/>
  <c r="O297" i="5"/>
  <c r="R296" i="5"/>
  <c r="Q296" i="5"/>
  <c r="P296" i="5"/>
  <c r="O296" i="5"/>
  <c r="R295" i="5"/>
  <c r="Q295" i="5"/>
  <c r="P295" i="5"/>
  <c r="O295" i="5"/>
  <c r="R294" i="5"/>
  <c r="Q294" i="5"/>
  <c r="P294" i="5"/>
  <c r="O294" i="5"/>
  <c r="R293" i="5"/>
  <c r="Q293" i="5"/>
  <c r="P293" i="5"/>
  <c r="O293" i="5"/>
  <c r="R292" i="5"/>
  <c r="Q292" i="5"/>
  <c r="P292" i="5"/>
  <c r="O292" i="5"/>
  <c r="R291" i="5"/>
  <c r="Q291" i="5"/>
  <c r="P291" i="5"/>
  <c r="O291" i="5"/>
  <c r="R290" i="5"/>
  <c r="Q290" i="5"/>
  <c r="P290" i="5"/>
  <c r="O290" i="5"/>
  <c r="R289" i="5"/>
  <c r="Q289" i="5"/>
  <c r="P289" i="5"/>
  <c r="O289" i="5"/>
  <c r="R288" i="5"/>
  <c r="Q288" i="5"/>
  <c r="P288" i="5"/>
  <c r="O288" i="5"/>
  <c r="R287" i="5"/>
  <c r="Q287" i="5"/>
  <c r="P287" i="5"/>
  <c r="O287" i="5"/>
  <c r="R286" i="5"/>
  <c r="Q286" i="5"/>
  <c r="P286" i="5"/>
  <c r="O286" i="5"/>
  <c r="R285" i="5"/>
  <c r="Q285" i="5"/>
  <c r="P285" i="5"/>
  <c r="O285" i="5"/>
  <c r="R284" i="5"/>
  <c r="Q284" i="5"/>
  <c r="P284" i="5"/>
  <c r="O284" i="5"/>
  <c r="R283" i="5"/>
  <c r="Q283" i="5"/>
  <c r="P283" i="5"/>
  <c r="O283" i="5"/>
  <c r="R282" i="5"/>
  <c r="Q282" i="5"/>
  <c r="P282" i="5"/>
  <c r="O282" i="5"/>
  <c r="R281" i="5"/>
  <c r="Q281" i="5"/>
  <c r="P281" i="5"/>
  <c r="O281" i="5"/>
  <c r="R280" i="5"/>
  <c r="Q280" i="5"/>
  <c r="P280" i="5"/>
  <c r="O280" i="5"/>
  <c r="R279" i="5"/>
  <c r="Q279" i="5"/>
  <c r="P279" i="5"/>
  <c r="O279" i="5"/>
  <c r="R278" i="5"/>
  <c r="Q278" i="5"/>
  <c r="P278" i="5"/>
  <c r="O278" i="5"/>
  <c r="R277" i="5"/>
  <c r="Q277" i="5"/>
  <c r="P277" i="5"/>
  <c r="O277" i="5"/>
  <c r="R276" i="5"/>
  <c r="Q276" i="5"/>
  <c r="P276" i="5"/>
  <c r="O276" i="5"/>
  <c r="R275" i="5"/>
  <c r="Q275" i="5"/>
  <c r="P275" i="5"/>
  <c r="O275" i="5"/>
  <c r="R274" i="5"/>
  <c r="Q274" i="5"/>
  <c r="P274" i="5"/>
  <c r="O274" i="5"/>
  <c r="R273" i="5"/>
  <c r="Q273" i="5"/>
  <c r="P273" i="5"/>
  <c r="O273" i="5"/>
  <c r="R272" i="5"/>
  <c r="Q272" i="5"/>
  <c r="P272" i="5"/>
  <c r="O272" i="5"/>
  <c r="R271" i="5"/>
  <c r="Q271" i="5"/>
  <c r="P271" i="5"/>
  <c r="O271" i="5"/>
  <c r="R270" i="5"/>
  <c r="Q270" i="5"/>
  <c r="P270" i="5"/>
  <c r="O270" i="5"/>
  <c r="R269" i="5"/>
  <c r="Q269" i="5"/>
  <c r="P269" i="5"/>
  <c r="O269" i="5"/>
  <c r="R268" i="5"/>
  <c r="Q268" i="5"/>
  <c r="P268" i="5"/>
  <c r="O268" i="5"/>
  <c r="R267" i="5"/>
  <c r="Q267" i="5"/>
  <c r="P267" i="5"/>
  <c r="O267" i="5"/>
  <c r="R266" i="5"/>
  <c r="Q266" i="5"/>
  <c r="P266" i="5"/>
  <c r="O266" i="5"/>
  <c r="R265" i="5"/>
  <c r="Q265" i="5"/>
  <c r="P265" i="5"/>
  <c r="O265" i="5"/>
  <c r="R264" i="5"/>
  <c r="Q264" i="5"/>
  <c r="P264" i="5"/>
  <c r="O264" i="5"/>
  <c r="R263" i="5"/>
  <c r="Q263" i="5"/>
  <c r="P263" i="5"/>
  <c r="O263" i="5"/>
  <c r="R262" i="5"/>
  <c r="Q262" i="5"/>
  <c r="P262" i="5"/>
  <c r="O262" i="5"/>
  <c r="R261" i="5"/>
  <c r="Q261" i="5"/>
  <c r="P261" i="5"/>
  <c r="O261" i="5"/>
  <c r="R260" i="5"/>
  <c r="Q260" i="5"/>
  <c r="P260" i="5"/>
  <c r="O260" i="5"/>
  <c r="R259" i="5"/>
  <c r="Q259" i="5"/>
  <c r="P259" i="5"/>
  <c r="O259" i="5"/>
  <c r="R258" i="5"/>
  <c r="Q258" i="5"/>
  <c r="P258" i="5"/>
  <c r="O258" i="5"/>
  <c r="R257" i="5"/>
  <c r="Q257" i="5"/>
  <c r="P257" i="5"/>
  <c r="O257" i="5"/>
  <c r="R256" i="5"/>
  <c r="Q256" i="5"/>
  <c r="P256" i="5"/>
  <c r="O256" i="5"/>
  <c r="R255" i="5"/>
  <c r="Q255" i="5"/>
  <c r="P255" i="5"/>
  <c r="O255" i="5"/>
  <c r="R254" i="5"/>
  <c r="Q254" i="5"/>
  <c r="P254" i="5"/>
  <c r="O254" i="5"/>
  <c r="R253" i="5"/>
  <c r="Q253" i="5"/>
  <c r="P253" i="5"/>
  <c r="O253" i="5"/>
  <c r="R252" i="5"/>
  <c r="Q252" i="5"/>
  <c r="P252" i="5"/>
  <c r="O252" i="5"/>
  <c r="R251" i="5"/>
  <c r="Q251" i="5"/>
  <c r="P251" i="5"/>
  <c r="O251" i="5"/>
  <c r="R250" i="5"/>
  <c r="Q250" i="5"/>
  <c r="P250" i="5"/>
  <c r="O250" i="5"/>
  <c r="R249" i="5"/>
  <c r="Q249" i="5"/>
  <c r="P249" i="5"/>
  <c r="O249" i="5"/>
  <c r="R248" i="5"/>
  <c r="Q248" i="5"/>
  <c r="P248" i="5"/>
  <c r="O248" i="5"/>
  <c r="R247" i="5"/>
  <c r="Q247" i="5"/>
  <c r="P247" i="5"/>
  <c r="O247" i="5"/>
  <c r="R246" i="5"/>
  <c r="Q246" i="5"/>
  <c r="P246" i="5"/>
  <c r="O246" i="5"/>
  <c r="R245" i="5"/>
  <c r="Q245" i="5"/>
  <c r="P245" i="5"/>
  <c r="O245" i="5"/>
  <c r="R244" i="5"/>
  <c r="P244" i="5"/>
  <c r="O244" i="5"/>
  <c r="R243" i="5"/>
  <c r="Q243" i="5"/>
  <c r="P243" i="5"/>
  <c r="O243" i="5"/>
  <c r="R242" i="5"/>
  <c r="Q242" i="5"/>
  <c r="P242" i="5"/>
  <c r="O242" i="5"/>
  <c r="R241" i="5"/>
  <c r="Q241" i="5"/>
  <c r="P241" i="5"/>
  <c r="O241" i="5"/>
  <c r="R240" i="5"/>
  <c r="Q240" i="5"/>
  <c r="P240" i="5"/>
  <c r="O240" i="5"/>
  <c r="R239" i="5"/>
  <c r="Q239" i="5"/>
  <c r="P239" i="5"/>
  <c r="O239" i="5"/>
  <c r="R238" i="5"/>
  <c r="Q238" i="5"/>
  <c r="P238" i="5"/>
  <c r="O238" i="5"/>
  <c r="R237" i="5"/>
  <c r="Q237" i="5"/>
  <c r="P237" i="5"/>
  <c r="O237" i="5"/>
  <c r="R236" i="5"/>
  <c r="Q236" i="5"/>
  <c r="P236" i="5"/>
  <c r="O236" i="5"/>
  <c r="R235" i="5"/>
  <c r="Q235" i="5"/>
  <c r="P235" i="5"/>
  <c r="O235" i="5"/>
  <c r="R234" i="5"/>
  <c r="Q234" i="5"/>
  <c r="P234" i="5"/>
  <c r="O234" i="5"/>
  <c r="R233" i="5"/>
  <c r="Q233" i="5"/>
  <c r="P233" i="5"/>
  <c r="O233" i="5"/>
  <c r="R232" i="5"/>
  <c r="Q232" i="5"/>
  <c r="P232" i="5"/>
  <c r="O232" i="5"/>
  <c r="R231" i="5"/>
  <c r="Q231" i="5"/>
  <c r="P231" i="5"/>
  <c r="O231" i="5"/>
  <c r="R230" i="5"/>
  <c r="Q230" i="5"/>
  <c r="P230" i="5"/>
  <c r="O230" i="5"/>
  <c r="R229" i="5"/>
  <c r="Q229" i="5"/>
  <c r="P229" i="5"/>
  <c r="O229" i="5"/>
  <c r="R228" i="5"/>
  <c r="Q228" i="5"/>
  <c r="P228" i="5"/>
  <c r="O228" i="5"/>
  <c r="R227" i="5"/>
  <c r="Q227" i="5"/>
  <c r="P227" i="5"/>
  <c r="O227" i="5"/>
  <c r="R226" i="5"/>
  <c r="Q226" i="5"/>
  <c r="P226" i="5"/>
  <c r="O226" i="5"/>
  <c r="R225" i="5"/>
  <c r="Q225" i="5"/>
  <c r="P225" i="5"/>
  <c r="O225" i="5"/>
  <c r="R224" i="5"/>
  <c r="Q224" i="5"/>
  <c r="P224" i="5"/>
  <c r="O224" i="5"/>
  <c r="R223" i="5"/>
  <c r="Q223" i="5"/>
  <c r="P223" i="5"/>
  <c r="O223" i="5"/>
  <c r="R222" i="5"/>
  <c r="Q222" i="5"/>
  <c r="P222" i="5"/>
  <c r="O222" i="5"/>
  <c r="R221" i="5"/>
  <c r="Q221" i="5"/>
  <c r="P221" i="5"/>
  <c r="O221" i="5"/>
  <c r="R220" i="5"/>
  <c r="Q220" i="5"/>
  <c r="P220" i="5"/>
  <c r="O220" i="5"/>
  <c r="R219" i="5"/>
  <c r="Q219" i="5"/>
  <c r="P219" i="5"/>
  <c r="O219" i="5"/>
  <c r="R218" i="5"/>
  <c r="Q218" i="5"/>
  <c r="P218" i="5"/>
  <c r="O218" i="5"/>
  <c r="R217" i="5"/>
  <c r="Q217" i="5"/>
  <c r="P217" i="5"/>
  <c r="O217" i="5"/>
  <c r="R216" i="5"/>
  <c r="Q216" i="5"/>
  <c r="P216" i="5"/>
  <c r="O216" i="5"/>
  <c r="R215" i="5"/>
  <c r="Q215" i="5"/>
  <c r="P215" i="5"/>
  <c r="O215" i="5"/>
  <c r="R214" i="5"/>
  <c r="Q214" i="5"/>
  <c r="P214" i="5"/>
  <c r="O214" i="5"/>
  <c r="R213" i="5"/>
  <c r="Q213" i="5"/>
  <c r="P213" i="5"/>
  <c r="O213" i="5"/>
  <c r="R212" i="5"/>
  <c r="Q212" i="5"/>
  <c r="P212" i="5"/>
  <c r="O212" i="5"/>
  <c r="R211" i="5"/>
  <c r="Q211" i="5"/>
  <c r="P211" i="5"/>
  <c r="O211" i="5"/>
  <c r="R210" i="5"/>
  <c r="Q210" i="5"/>
  <c r="P210" i="5"/>
  <c r="O210" i="5"/>
  <c r="R209" i="5"/>
  <c r="Q209" i="5"/>
  <c r="P209" i="5"/>
  <c r="O209" i="5"/>
  <c r="R208" i="5"/>
  <c r="Q208" i="5"/>
  <c r="P208" i="5"/>
  <c r="O208" i="5"/>
  <c r="R207" i="5"/>
  <c r="Q207" i="5"/>
  <c r="P207" i="5"/>
  <c r="O207" i="5"/>
  <c r="R206" i="5"/>
  <c r="Q206" i="5"/>
  <c r="P206" i="5"/>
  <c r="O206" i="5"/>
  <c r="R205" i="5"/>
  <c r="Q205" i="5"/>
  <c r="P205" i="5"/>
  <c r="O205" i="5"/>
  <c r="R204" i="5"/>
  <c r="Q204" i="5"/>
  <c r="P204" i="5"/>
  <c r="O204" i="5"/>
  <c r="R203" i="5"/>
  <c r="Q203" i="5"/>
  <c r="P203" i="5"/>
  <c r="O203" i="5"/>
  <c r="R202" i="5"/>
  <c r="Q202" i="5"/>
  <c r="P202" i="5"/>
  <c r="O202" i="5"/>
  <c r="R201" i="5"/>
  <c r="Q201" i="5"/>
  <c r="P201" i="5"/>
  <c r="O201" i="5"/>
  <c r="R200" i="5"/>
  <c r="Q200" i="5"/>
  <c r="P200" i="5"/>
  <c r="O200" i="5"/>
  <c r="R199" i="5"/>
  <c r="Q199" i="5"/>
  <c r="P199" i="5"/>
  <c r="O199" i="5"/>
  <c r="R198" i="5"/>
  <c r="Q198" i="5"/>
  <c r="P198" i="5"/>
  <c r="O198" i="5"/>
  <c r="R197" i="5"/>
  <c r="Q197" i="5"/>
  <c r="P197" i="5"/>
  <c r="O197" i="5"/>
  <c r="R196" i="5"/>
  <c r="Q196" i="5"/>
  <c r="P196" i="5"/>
  <c r="O196" i="5"/>
  <c r="R195" i="5"/>
  <c r="Q195" i="5"/>
  <c r="P195" i="5"/>
  <c r="O195" i="5"/>
  <c r="R194" i="5"/>
  <c r="Q194" i="5"/>
  <c r="P194" i="5"/>
  <c r="O194" i="5"/>
  <c r="R193" i="5"/>
  <c r="Q193" i="5"/>
  <c r="P193" i="5"/>
  <c r="O193" i="5"/>
  <c r="R192" i="5"/>
  <c r="Q192" i="5"/>
  <c r="P192" i="5"/>
  <c r="O192" i="5"/>
  <c r="R191" i="5"/>
  <c r="Q191" i="5"/>
  <c r="P191" i="5"/>
  <c r="O191" i="5"/>
  <c r="R190" i="5"/>
  <c r="Q190" i="5"/>
  <c r="P190" i="5"/>
  <c r="O190" i="5"/>
  <c r="R189" i="5"/>
  <c r="Q189" i="5"/>
  <c r="P189" i="5"/>
  <c r="O189" i="5"/>
  <c r="R188" i="5"/>
  <c r="Q188" i="5"/>
  <c r="P188" i="5"/>
  <c r="O188" i="5"/>
  <c r="R187" i="5"/>
  <c r="Q187" i="5"/>
  <c r="P187" i="5"/>
  <c r="O187" i="5"/>
  <c r="R186" i="5"/>
  <c r="Q186" i="5"/>
  <c r="P186" i="5"/>
  <c r="O186" i="5"/>
  <c r="R185" i="5"/>
  <c r="Q185" i="5"/>
  <c r="P185" i="5"/>
  <c r="O185" i="5"/>
  <c r="R184" i="5"/>
  <c r="Q184" i="5"/>
  <c r="P184" i="5"/>
  <c r="O184" i="5"/>
  <c r="R183" i="5"/>
  <c r="Q183" i="5"/>
  <c r="P183" i="5"/>
  <c r="O183" i="5"/>
  <c r="R182" i="5"/>
  <c r="Q182" i="5"/>
  <c r="P182" i="5"/>
  <c r="O182" i="5"/>
  <c r="R181" i="5"/>
  <c r="Q181" i="5"/>
  <c r="P181" i="5"/>
  <c r="O181" i="5"/>
  <c r="R180" i="5"/>
  <c r="Q180" i="5"/>
  <c r="P180" i="5"/>
  <c r="O180" i="5"/>
  <c r="R179" i="5"/>
  <c r="Q179" i="5"/>
  <c r="P179" i="5"/>
  <c r="O179" i="5"/>
  <c r="R178" i="5"/>
  <c r="Q178" i="5"/>
  <c r="P178" i="5"/>
  <c r="O178" i="5"/>
  <c r="R177" i="5"/>
  <c r="Q177" i="5"/>
  <c r="P177" i="5"/>
  <c r="O177" i="5"/>
  <c r="R176" i="5"/>
  <c r="Q176" i="5"/>
  <c r="P176" i="5"/>
  <c r="O176" i="5"/>
  <c r="R175" i="5"/>
  <c r="Q175" i="5"/>
  <c r="P175" i="5"/>
  <c r="O175" i="5"/>
  <c r="R174" i="5"/>
  <c r="Q174" i="5"/>
  <c r="P174" i="5"/>
  <c r="O174" i="5"/>
  <c r="R173" i="5"/>
  <c r="Q173" i="5"/>
  <c r="P173" i="5"/>
  <c r="O173" i="5"/>
  <c r="R172" i="5"/>
  <c r="Q172" i="5"/>
  <c r="P172" i="5"/>
  <c r="O172" i="5"/>
  <c r="R171" i="5"/>
  <c r="Q171" i="5"/>
  <c r="P171" i="5"/>
  <c r="O171" i="5"/>
  <c r="R170" i="5"/>
  <c r="Q170" i="5"/>
  <c r="P170" i="5"/>
  <c r="O170" i="5"/>
  <c r="R169" i="5"/>
  <c r="Q169" i="5"/>
  <c r="P169" i="5"/>
  <c r="O169" i="5"/>
  <c r="R168" i="5"/>
  <c r="Q168" i="5"/>
  <c r="P168" i="5"/>
  <c r="O168" i="5"/>
  <c r="R167" i="5"/>
  <c r="Q167" i="5"/>
  <c r="P167" i="5"/>
  <c r="O167" i="5"/>
  <c r="R166" i="5"/>
  <c r="Q166" i="5"/>
  <c r="P166" i="5"/>
  <c r="O166" i="5"/>
  <c r="R165" i="5"/>
  <c r="Q165" i="5"/>
  <c r="P165" i="5"/>
  <c r="O165" i="5"/>
  <c r="R164" i="5"/>
  <c r="Q164" i="5"/>
  <c r="P164" i="5"/>
  <c r="O164" i="5"/>
  <c r="R163" i="5"/>
  <c r="Q163" i="5"/>
  <c r="P163" i="5"/>
  <c r="O163" i="5"/>
  <c r="R162" i="5"/>
  <c r="Q162" i="5"/>
  <c r="P162" i="5"/>
  <c r="O162" i="5"/>
  <c r="R161" i="5"/>
  <c r="Q161" i="5"/>
  <c r="P161" i="5"/>
  <c r="O161" i="5"/>
  <c r="R160" i="5"/>
  <c r="Q160" i="5"/>
  <c r="P160" i="5"/>
  <c r="O160" i="5"/>
  <c r="R159" i="5"/>
  <c r="Q159" i="5"/>
  <c r="P159" i="5"/>
  <c r="O159" i="5"/>
  <c r="R158" i="5"/>
  <c r="Q158" i="5"/>
  <c r="P158" i="5"/>
  <c r="O158" i="5"/>
  <c r="R157" i="5"/>
  <c r="Q157" i="5"/>
  <c r="P157" i="5"/>
  <c r="O157" i="5"/>
  <c r="R156" i="5"/>
  <c r="Q156" i="5"/>
  <c r="P156" i="5"/>
  <c r="O156" i="5"/>
  <c r="R155" i="5"/>
  <c r="Q155" i="5"/>
  <c r="P155" i="5"/>
  <c r="O155" i="5"/>
  <c r="R154" i="5"/>
  <c r="Q154" i="5"/>
  <c r="P154" i="5"/>
  <c r="O154" i="5"/>
  <c r="R153" i="5"/>
  <c r="Q153" i="5"/>
  <c r="P153" i="5"/>
  <c r="O153" i="5"/>
  <c r="R152" i="5"/>
  <c r="Q152" i="5"/>
  <c r="P152" i="5"/>
  <c r="O152" i="5"/>
  <c r="R151" i="5"/>
  <c r="Q151" i="5"/>
  <c r="P151" i="5"/>
  <c r="O151" i="5"/>
  <c r="R150" i="5"/>
  <c r="Q150" i="5"/>
  <c r="P150" i="5"/>
  <c r="O150" i="5"/>
  <c r="R149" i="5"/>
  <c r="Q149" i="5"/>
  <c r="P149" i="5"/>
  <c r="O149" i="5"/>
  <c r="R148" i="5"/>
  <c r="Q148" i="5"/>
  <c r="P148" i="5"/>
  <c r="O148" i="5"/>
  <c r="R147" i="5"/>
  <c r="Q147" i="5"/>
  <c r="P147" i="5"/>
  <c r="O147" i="5"/>
  <c r="R146" i="5"/>
  <c r="Q146" i="5"/>
  <c r="P146" i="5"/>
  <c r="O146" i="5"/>
  <c r="R145" i="5"/>
  <c r="Q145" i="5"/>
  <c r="P145" i="5"/>
  <c r="O145" i="5"/>
  <c r="R144" i="5"/>
  <c r="Q144" i="5"/>
  <c r="P144" i="5"/>
  <c r="O144" i="5"/>
  <c r="R143" i="5"/>
  <c r="Q143" i="5"/>
  <c r="P143" i="5"/>
  <c r="O143" i="5"/>
  <c r="R142" i="5"/>
  <c r="Q142" i="5"/>
  <c r="P142" i="5"/>
  <c r="O142" i="5"/>
  <c r="R141" i="5"/>
  <c r="Q141" i="5"/>
  <c r="P141" i="5"/>
  <c r="O141" i="5"/>
  <c r="R140" i="5"/>
  <c r="Q140" i="5"/>
  <c r="P140" i="5"/>
  <c r="O140" i="5"/>
  <c r="R139" i="5"/>
  <c r="Q139" i="5"/>
  <c r="P139" i="5"/>
  <c r="O139" i="5"/>
  <c r="R138" i="5"/>
  <c r="Q138" i="5"/>
  <c r="P138" i="5"/>
  <c r="O138" i="5"/>
  <c r="R137" i="5"/>
  <c r="Q137" i="5"/>
  <c r="P137" i="5"/>
  <c r="O137" i="5"/>
  <c r="R136" i="5"/>
  <c r="Q136" i="5"/>
  <c r="P136" i="5"/>
  <c r="O136" i="5"/>
  <c r="R135" i="5"/>
  <c r="Q135" i="5"/>
  <c r="P135" i="5"/>
  <c r="O135" i="5"/>
  <c r="R134" i="5"/>
  <c r="Q134" i="5"/>
  <c r="P134" i="5"/>
  <c r="O134" i="5"/>
  <c r="R133" i="5"/>
  <c r="Q133" i="5"/>
  <c r="P133" i="5"/>
  <c r="O133" i="5"/>
  <c r="R132" i="5"/>
  <c r="Q132" i="5"/>
  <c r="P132" i="5"/>
  <c r="O132" i="5"/>
  <c r="R131" i="5"/>
  <c r="Q131" i="5"/>
  <c r="P131" i="5"/>
  <c r="O131" i="5"/>
  <c r="R130" i="5"/>
  <c r="Q130" i="5"/>
  <c r="P130" i="5"/>
  <c r="O130" i="5"/>
  <c r="R129" i="5"/>
  <c r="Q129" i="5"/>
  <c r="P129" i="5"/>
  <c r="O129" i="5"/>
  <c r="R128" i="5"/>
  <c r="Q128" i="5"/>
  <c r="P128" i="5"/>
  <c r="O128" i="5"/>
  <c r="R127" i="5"/>
  <c r="Q127" i="5"/>
  <c r="P127" i="5"/>
  <c r="O127" i="5"/>
  <c r="R126" i="5"/>
  <c r="Q126" i="5"/>
  <c r="P126" i="5"/>
  <c r="O126" i="5"/>
  <c r="R125" i="5"/>
  <c r="Q125" i="5"/>
  <c r="P125" i="5"/>
  <c r="O125" i="5"/>
  <c r="R124" i="5"/>
  <c r="Q124" i="5"/>
  <c r="P124" i="5"/>
  <c r="O124" i="5"/>
  <c r="R123" i="5"/>
  <c r="Q123" i="5"/>
  <c r="P123" i="5"/>
  <c r="O123" i="5"/>
  <c r="R122" i="5"/>
  <c r="Q122" i="5"/>
  <c r="P122" i="5"/>
  <c r="O122" i="5"/>
  <c r="R121" i="5"/>
  <c r="Q121" i="5"/>
  <c r="P121" i="5"/>
  <c r="O121" i="5"/>
  <c r="R120" i="5"/>
  <c r="Q120" i="5"/>
  <c r="P120" i="5"/>
  <c r="O120" i="5"/>
  <c r="R119" i="5"/>
  <c r="Q119" i="5"/>
  <c r="P119" i="5"/>
  <c r="O119" i="5"/>
  <c r="R118" i="5"/>
  <c r="Q118" i="5"/>
  <c r="P118" i="5"/>
  <c r="O118" i="5"/>
  <c r="R117" i="5"/>
  <c r="Q117" i="5"/>
  <c r="P117" i="5"/>
  <c r="O117" i="5"/>
  <c r="R116" i="5"/>
  <c r="Q116" i="5"/>
  <c r="P116" i="5"/>
  <c r="O116" i="5"/>
  <c r="R115" i="5"/>
  <c r="Q115" i="5"/>
  <c r="P115" i="5"/>
  <c r="O115" i="5"/>
  <c r="R114" i="5"/>
  <c r="Q114" i="5"/>
  <c r="P114" i="5"/>
  <c r="O114" i="5"/>
  <c r="R113" i="5"/>
  <c r="Q113" i="5"/>
  <c r="P113" i="5"/>
  <c r="O113" i="5"/>
  <c r="R112" i="5"/>
  <c r="Q112" i="5"/>
  <c r="P112" i="5"/>
  <c r="O112" i="5"/>
  <c r="R111" i="5"/>
  <c r="Q111" i="5"/>
  <c r="P111" i="5"/>
  <c r="O111" i="5"/>
  <c r="R110" i="5"/>
  <c r="Q110" i="5"/>
  <c r="P110" i="5"/>
  <c r="O110" i="5"/>
  <c r="R109" i="5"/>
  <c r="Q109" i="5"/>
  <c r="P109" i="5"/>
  <c r="O109" i="5"/>
  <c r="R108" i="5"/>
  <c r="Q108" i="5"/>
  <c r="P108" i="5"/>
  <c r="O108" i="5"/>
  <c r="R107" i="5"/>
  <c r="Q107" i="5"/>
  <c r="P107" i="5"/>
  <c r="O107" i="5"/>
  <c r="R106" i="5"/>
  <c r="Q106" i="5"/>
  <c r="P106" i="5"/>
  <c r="O106" i="5"/>
  <c r="R105" i="5"/>
  <c r="Q105" i="5"/>
  <c r="P105" i="5"/>
  <c r="O105" i="5"/>
  <c r="R104" i="5"/>
  <c r="Q104" i="5"/>
  <c r="P104" i="5"/>
  <c r="O104" i="5"/>
  <c r="R103" i="5"/>
  <c r="Q103" i="5"/>
  <c r="P103" i="5"/>
  <c r="O103" i="5"/>
  <c r="R102" i="5"/>
  <c r="Q102" i="5"/>
  <c r="P102" i="5"/>
  <c r="O102" i="5"/>
  <c r="R101" i="5"/>
  <c r="Q101" i="5"/>
  <c r="P101" i="5"/>
  <c r="O101" i="5"/>
  <c r="R100" i="5"/>
  <c r="Q100" i="5"/>
  <c r="P100" i="5"/>
  <c r="O100" i="5"/>
  <c r="R99" i="5"/>
  <c r="Q99" i="5"/>
  <c r="P99" i="5"/>
  <c r="O99" i="5"/>
  <c r="R98" i="5"/>
  <c r="Q98" i="5"/>
  <c r="P98" i="5"/>
  <c r="O98" i="5"/>
  <c r="R97" i="5"/>
  <c r="Q97" i="5"/>
  <c r="P97" i="5"/>
  <c r="O97" i="5"/>
  <c r="R96" i="5"/>
  <c r="Q96" i="5"/>
  <c r="P96" i="5"/>
  <c r="O96" i="5"/>
  <c r="R95" i="5"/>
  <c r="Q95" i="5"/>
  <c r="P95" i="5"/>
  <c r="O95" i="5"/>
  <c r="R94" i="5"/>
  <c r="Q94" i="5"/>
  <c r="P94" i="5"/>
  <c r="O94" i="5"/>
  <c r="R93" i="5"/>
  <c r="Q93" i="5"/>
  <c r="P93" i="5"/>
  <c r="O93" i="5"/>
  <c r="R92" i="5"/>
  <c r="Q92" i="5"/>
  <c r="P92" i="5"/>
  <c r="O92" i="5"/>
  <c r="R91" i="5"/>
  <c r="Q91" i="5"/>
  <c r="P91" i="5"/>
  <c r="O91" i="5"/>
  <c r="R90" i="5"/>
  <c r="Q90" i="5"/>
  <c r="P90" i="5"/>
  <c r="O90" i="5"/>
  <c r="R89" i="5"/>
  <c r="Q89" i="5"/>
  <c r="P89" i="5"/>
  <c r="O89" i="5"/>
  <c r="R88" i="5"/>
  <c r="Q88" i="5"/>
  <c r="P88" i="5"/>
  <c r="O88" i="5"/>
  <c r="R87" i="5"/>
  <c r="Q87" i="5"/>
  <c r="P87" i="5"/>
  <c r="O87" i="5"/>
  <c r="R86" i="5"/>
  <c r="Q86" i="5"/>
  <c r="P86" i="5"/>
  <c r="O86" i="5"/>
  <c r="R85" i="5"/>
  <c r="Q85" i="5"/>
  <c r="P85" i="5"/>
  <c r="O85" i="5"/>
  <c r="R84" i="5"/>
  <c r="Q84" i="5"/>
  <c r="P84" i="5"/>
  <c r="O84" i="5"/>
  <c r="R83" i="5"/>
  <c r="Q83" i="5"/>
  <c r="P83" i="5"/>
  <c r="O83" i="5"/>
  <c r="R82" i="5"/>
  <c r="Q82" i="5"/>
  <c r="P82" i="5"/>
  <c r="O82" i="5"/>
  <c r="R81" i="5"/>
  <c r="Q81" i="5"/>
  <c r="P81" i="5"/>
  <c r="O81" i="5"/>
  <c r="R80" i="5"/>
  <c r="Q80" i="5"/>
  <c r="P80" i="5"/>
  <c r="O80" i="5"/>
  <c r="R79" i="5"/>
  <c r="Q79" i="5"/>
  <c r="P79" i="5"/>
  <c r="O79" i="5"/>
  <c r="R78" i="5"/>
  <c r="Q78" i="5"/>
  <c r="P78" i="5"/>
  <c r="O78" i="5"/>
  <c r="R77" i="5"/>
  <c r="Q77" i="5"/>
  <c r="P77" i="5"/>
  <c r="O77" i="5"/>
  <c r="R76" i="5"/>
  <c r="Q76" i="5"/>
  <c r="P76" i="5"/>
  <c r="O76" i="5"/>
  <c r="R75" i="5"/>
  <c r="Q75" i="5"/>
  <c r="P75" i="5"/>
  <c r="O75" i="5"/>
  <c r="R74" i="5"/>
  <c r="Q74" i="5"/>
  <c r="P74" i="5"/>
  <c r="O74" i="5"/>
  <c r="R73" i="5"/>
  <c r="Q73" i="5"/>
  <c r="P73" i="5"/>
  <c r="O73" i="5"/>
  <c r="R72" i="5"/>
  <c r="Q72" i="5"/>
  <c r="P72" i="5"/>
  <c r="O72" i="5"/>
  <c r="R71" i="5"/>
  <c r="Q71" i="5"/>
  <c r="P71" i="5"/>
  <c r="O71" i="5"/>
  <c r="R70" i="5"/>
  <c r="Q70" i="5"/>
  <c r="P70" i="5"/>
  <c r="O70" i="5"/>
  <c r="R69" i="5"/>
  <c r="Q69" i="5"/>
  <c r="P69" i="5"/>
  <c r="O69" i="5"/>
  <c r="R68" i="5"/>
  <c r="Q68" i="5"/>
  <c r="P68" i="5"/>
  <c r="O68" i="5"/>
  <c r="R67" i="5"/>
  <c r="Q67" i="5"/>
  <c r="P67" i="5"/>
  <c r="O67" i="5"/>
  <c r="R66" i="5"/>
  <c r="Q66" i="5"/>
  <c r="P66" i="5"/>
  <c r="O66" i="5"/>
  <c r="R65" i="5"/>
  <c r="Q65" i="5"/>
  <c r="P65" i="5"/>
  <c r="O65" i="5"/>
  <c r="R64" i="5"/>
  <c r="Q64" i="5"/>
  <c r="P64" i="5"/>
  <c r="O64" i="5"/>
  <c r="R63" i="5"/>
  <c r="Q63" i="5"/>
  <c r="P63" i="5"/>
  <c r="O63" i="5"/>
  <c r="R62" i="5"/>
  <c r="Q62" i="5"/>
  <c r="P62" i="5"/>
  <c r="O62" i="5"/>
  <c r="R61" i="5"/>
  <c r="Q61" i="5"/>
  <c r="P61" i="5"/>
  <c r="O61" i="5"/>
  <c r="R60" i="5"/>
  <c r="Q60" i="5"/>
  <c r="P60" i="5"/>
  <c r="O60" i="5"/>
  <c r="R59" i="5"/>
  <c r="Q59" i="5"/>
  <c r="P59" i="5"/>
  <c r="O59" i="5"/>
  <c r="R58" i="5"/>
  <c r="Q58" i="5"/>
  <c r="P58" i="5"/>
  <c r="O58" i="5"/>
  <c r="R57" i="5"/>
  <c r="Q57" i="5"/>
  <c r="P57" i="5"/>
  <c r="O57" i="5"/>
  <c r="R56" i="5"/>
  <c r="Q56" i="5"/>
  <c r="P56" i="5"/>
  <c r="O56" i="5"/>
  <c r="R55" i="5"/>
  <c r="Q55" i="5"/>
  <c r="P55" i="5"/>
  <c r="O55" i="5"/>
  <c r="R54" i="5"/>
  <c r="Q54" i="5"/>
  <c r="P54" i="5"/>
  <c r="O54" i="5"/>
  <c r="R53" i="5"/>
  <c r="Q53" i="5"/>
  <c r="O53" i="5"/>
  <c r="R52" i="5"/>
  <c r="Q52" i="5"/>
  <c r="P52" i="5"/>
  <c r="O52" i="5"/>
  <c r="R51" i="5"/>
  <c r="Q51" i="5"/>
  <c r="P51" i="5"/>
  <c r="O51" i="5"/>
  <c r="R50" i="5"/>
  <c r="Q50" i="5"/>
  <c r="P50" i="5"/>
  <c r="O50" i="5"/>
  <c r="R49" i="5"/>
  <c r="Q49" i="5"/>
  <c r="P49" i="5"/>
  <c r="O49" i="5"/>
  <c r="R48" i="5"/>
  <c r="Q48" i="5"/>
  <c r="P48" i="5"/>
  <c r="O48" i="5"/>
  <c r="R47" i="5"/>
  <c r="Q47" i="5"/>
  <c r="P47" i="5"/>
  <c r="O47" i="5"/>
  <c r="R46" i="5"/>
  <c r="Q46" i="5"/>
  <c r="P46" i="5"/>
  <c r="O46" i="5"/>
  <c r="R45" i="5"/>
  <c r="Q45" i="5"/>
  <c r="P45" i="5"/>
  <c r="O45" i="5"/>
  <c r="R44" i="5"/>
  <c r="Q44" i="5"/>
  <c r="P44" i="5"/>
  <c r="O44" i="5"/>
  <c r="R43" i="5"/>
  <c r="Q43" i="5"/>
  <c r="P43" i="5"/>
  <c r="O43" i="5"/>
  <c r="R42" i="5"/>
  <c r="Q42" i="5"/>
  <c r="O42" i="5"/>
  <c r="R41" i="5"/>
  <c r="Q41" i="5"/>
  <c r="P41" i="5"/>
  <c r="O41" i="5"/>
  <c r="R40" i="5"/>
  <c r="Q40" i="5"/>
  <c r="P40" i="5"/>
  <c r="O40" i="5"/>
  <c r="R39" i="5"/>
  <c r="Q39" i="5"/>
  <c r="P39" i="5"/>
  <c r="O39" i="5"/>
  <c r="R38" i="5"/>
  <c r="Q38" i="5"/>
  <c r="P38" i="5"/>
  <c r="O38" i="5"/>
  <c r="R37" i="5"/>
  <c r="Q37" i="5"/>
  <c r="P37" i="5"/>
  <c r="O37" i="5"/>
  <c r="R36" i="5"/>
  <c r="Q36" i="5"/>
  <c r="P36" i="5"/>
  <c r="O36" i="5"/>
  <c r="R35" i="5"/>
  <c r="Q35" i="5"/>
  <c r="P35" i="5"/>
  <c r="O35" i="5"/>
  <c r="R34" i="5"/>
  <c r="Q34" i="5"/>
  <c r="P34" i="5"/>
  <c r="O34" i="5"/>
  <c r="R33" i="5"/>
  <c r="Q33" i="5"/>
  <c r="P33" i="5"/>
  <c r="O33" i="5"/>
  <c r="R32" i="5"/>
  <c r="Q32" i="5"/>
  <c r="P32" i="5"/>
  <c r="O32" i="5"/>
  <c r="R31" i="5"/>
  <c r="Q31" i="5"/>
  <c r="P31" i="5"/>
  <c r="O31" i="5"/>
  <c r="R30" i="5"/>
  <c r="Q30" i="5"/>
  <c r="P30" i="5"/>
  <c r="O30" i="5"/>
  <c r="R29" i="5"/>
  <c r="Q29" i="5"/>
  <c r="P29" i="5"/>
  <c r="O29" i="5"/>
  <c r="R28" i="5"/>
  <c r="Q28" i="5"/>
  <c r="P28" i="5"/>
  <c r="O28" i="5"/>
  <c r="R27" i="5"/>
  <c r="Q27" i="5"/>
  <c r="P27" i="5"/>
  <c r="O27" i="5"/>
  <c r="R26" i="5"/>
  <c r="Q26" i="5"/>
  <c r="P26" i="5"/>
  <c r="O26" i="5"/>
  <c r="R25" i="5"/>
  <c r="Q25" i="5"/>
  <c r="P25" i="5"/>
  <c r="O25" i="5"/>
  <c r="Y24" i="5"/>
  <c r="R24" i="5"/>
  <c r="Q24" i="5"/>
  <c r="P24" i="5"/>
  <c r="O24" i="5"/>
  <c r="R23" i="5"/>
  <c r="Q23" i="5"/>
  <c r="P23" i="5"/>
  <c r="O23" i="5"/>
  <c r="Y22" i="5"/>
  <c r="R22" i="5"/>
  <c r="Q22" i="5"/>
  <c r="P22" i="5"/>
  <c r="O22" i="5"/>
  <c r="R21" i="5"/>
  <c r="Q21" i="5"/>
  <c r="P21" i="5"/>
  <c r="O21" i="5"/>
  <c r="Y20" i="5"/>
  <c r="R20" i="5"/>
  <c r="Q20" i="5"/>
  <c r="P20" i="5"/>
  <c r="O20" i="5"/>
  <c r="R19" i="5"/>
  <c r="Q19" i="5"/>
  <c r="P19" i="5"/>
  <c r="O19" i="5"/>
  <c r="Y18" i="5"/>
  <c r="Y14" i="5" s="1"/>
  <c r="Y10" i="5" s="1"/>
  <c r="R18" i="5"/>
  <c r="Q18" i="5"/>
  <c r="P18" i="5"/>
  <c r="O18" i="5"/>
  <c r="R17" i="5"/>
  <c r="Q17" i="5"/>
  <c r="P17" i="5"/>
  <c r="O17" i="5"/>
  <c r="Y16" i="5"/>
  <c r="R16" i="5"/>
  <c r="Q16" i="5"/>
  <c r="O16" i="5"/>
  <c r="R15" i="5"/>
  <c r="Q15" i="5"/>
  <c r="P15" i="5"/>
  <c r="O15" i="5"/>
  <c r="R14" i="5"/>
  <c r="Q14" i="5"/>
  <c r="P14" i="5"/>
  <c r="O14" i="5"/>
  <c r="R13" i="5"/>
  <c r="Q13" i="5"/>
  <c r="P13" i="5"/>
  <c r="O13" i="5"/>
  <c r="Y12" i="5"/>
  <c r="R12" i="5"/>
  <c r="Q12" i="5"/>
  <c r="P12" i="5"/>
  <c r="O12" i="5"/>
  <c r="R11" i="5"/>
  <c r="Q11" i="5"/>
  <c r="P11" i="5"/>
  <c r="O11" i="5"/>
  <c r="R10" i="5"/>
  <c r="Q10" i="5"/>
  <c r="P10" i="5"/>
  <c r="O10" i="5"/>
  <c r="R9" i="5"/>
  <c r="Q9" i="5"/>
  <c r="O9" i="5"/>
  <c r="Y8" i="5"/>
  <c r="R8" i="5"/>
  <c r="Q8" i="5"/>
  <c r="P8" i="5"/>
  <c r="O8" i="5"/>
  <c r="R7" i="5"/>
  <c r="Q7" i="5"/>
  <c r="P7" i="5"/>
  <c r="O7" i="5"/>
  <c r="Y6" i="5"/>
  <c r="R6" i="5"/>
  <c r="Q6" i="5"/>
  <c r="P6" i="5"/>
  <c r="O6" i="5"/>
  <c r="R5" i="5"/>
  <c r="Q5" i="5"/>
  <c r="P5" i="5"/>
  <c r="O5" i="5"/>
  <c r="Y4" i="5"/>
  <c r="R4" i="5"/>
  <c r="Q4" i="5"/>
  <c r="P4" i="5"/>
  <c r="O4" i="5"/>
  <c r="R3" i="5"/>
  <c r="Q3" i="5"/>
  <c r="O3" i="5"/>
  <c r="R2" i="5"/>
  <c r="Q2" i="5"/>
  <c r="O2" i="5"/>
</calcChain>
</file>

<file path=xl/sharedStrings.xml><?xml version="1.0" encoding="utf-8"?>
<sst xmlns="http://schemas.openxmlformats.org/spreadsheetml/2006/main" count="10205" uniqueCount="2024">
  <si>
    <t>Ethnicity</t>
  </si>
  <si>
    <t>Department</t>
  </si>
  <si>
    <t>Count of Ethnicity</t>
  </si>
  <si>
    <t>Asian</t>
  </si>
  <si>
    <t>Accounting</t>
  </si>
  <si>
    <t>Engineering</t>
  </si>
  <si>
    <t>Finance</t>
  </si>
  <si>
    <t>Human Resources</t>
  </si>
  <si>
    <t>IT</t>
  </si>
  <si>
    <t>Marketing</t>
  </si>
  <si>
    <t>Sales</t>
  </si>
  <si>
    <t>Black</t>
  </si>
  <si>
    <t>Caucasian</t>
  </si>
  <si>
    <t>Latino</t>
  </si>
  <si>
    <t>Business Unit</t>
  </si>
  <si>
    <t>Gender</t>
  </si>
  <si>
    <t>Count of Business Unit</t>
  </si>
  <si>
    <t>Corporate</t>
  </si>
  <si>
    <t>Female</t>
  </si>
  <si>
    <t>Male</t>
  </si>
  <si>
    <t>Manufacturing</t>
  </si>
  <si>
    <t>Research &amp; Development</t>
  </si>
  <si>
    <t>Speciality Products</t>
  </si>
  <si>
    <t>Country</t>
  </si>
  <si>
    <t>Sum of Annual Salary*Bonus %</t>
  </si>
  <si>
    <t>Brazil</t>
  </si>
  <si>
    <t>China</t>
  </si>
  <si>
    <t>United States</t>
  </si>
  <si>
    <t>Sum of Bonus %</t>
  </si>
  <si>
    <t>Average of Bonus %</t>
  </si>
  <si>
    <t>Row Labels</t>
  </si>
  <si>
    <t>Account Representative</t>
  </si>
  <si>
    <t>Analyst</t>
  </si>
  <si>
    <t>Analyst II</t>
  </si>
  <si>
    <t>Automation Engineer</t>
  </si>
  <si>
    <t>Business Partner</t>
  </si>
  <si>
    <t>Cloud Infrastructure Architect</t>
  </si>
  <si>
    <t>Computer Systems Manager</t>
  </si>
  <si>
    <t>Controls Engineer</t>
  </si>
  <si>
    <t>Development Engineer</t>
  </si>
  <si>
    <t>Director</t>
  </si>
  <si>
    <t>Engineering Manager</t>
  </si>
  <si>
    <t>Enterprise Architect</t>
  </si>
  <si>
    <t>Field Engineer</t>
  </si>
  <si>
    <t>HRIS Analyst</t>
  </si>
  <si>
    <t>IT Coordinator</t>
  </si>
  <si>
    <t>IT Systems Architect</t>
  </si>
  <si>
    <t>Manager</t>
  </si>
  <si>
    <t>Network Administrator</t>
  </si>
  <si>
    <t>Network Architect</t>
  </si>
  <si>
    <t>Network Engineer</t>
  </si>
  <si>
    <t>Operations Engineer</t>
  </si>
  <si>
    <t>Quality Engineer</t>
  </si>
  <si>
    <t>Service Desk Analyst</t>
  </si>
  <si>
    <t>Solutions Architect</t>
  </si>
  <si>
    <t>Sr. Account Representative</t>
  </si>
  <si>
    <t>Sr. Analyst</t>
  </si>
  <si>
    <t>Sr. Business Partner</t>
  </si>
  <si>
    <t>Sr. Manger</t>
  </si>
  <si>
    <t>System Administrator </t>
  </si>
  <si>
    <t>Systems Analyst</t>
  </si>
  <si>
    <t>Technical Architect</t>
  </si>
  <si>
    <t>Test Engineer</t>
  </si>
  <si>
    <t>Vice President</t>
  </si>
  <si>
    <t>(blank)</t>
  </si>
  <si>
    <t>Grand Total</t>
  </si>
  <si>
    <t>Average of Age</t>
  </si>
  <si>
    <t>Average of Annual Salary*Bonus %</t>
  </si>
  <si>
    <t xml:space="preserve"> </t>
  </si>
  <si>
    <t>Full Name</t>
  </si>
  <si>
    <t>Job Title</t>
  </si>
  <si>
    <t>Age</t>
  </si>
  <si>
    <t>Hire Date</t>
  </si>
  <si>
    <t>Annual Salary*Bonus %</t>
  </si>
  <si>
    <t>Bonus %</t>
  </si>
  <si>
    <t>City</t>
  </si>
  <si>
    <t>Exit Date</t>
  </si>
  <si>
    <t>Country,City</t>
  </si>
  <si>
    <t>Total Days</t>
  </si>
  <si>
    <t>Network Days</t>
  </si>
  <si>
    <t>Full Name and Title</t>
  </si>
  <si>
    <t>E02387</t>
  </si>
  <si>
    <t>Emily Davis</t>
  </si>
  <si>
    <t>Seattle</t>
  </si>
  <si>
    <t>Questions</t>
  </si>
  <si>
    <t>E04105</t>
  </si>
  <si>
    <t>Theodore Dinh</t>
  </si>
  <si>
    <t>Chongqing</t>
  </si>
  <si>
    <t/>
  </si>
  <si>
    <t>E02572</t>
  </si>
  <si>
    <t>Luna Sanders</t>
  </si>
  <si>
    <t>Chicago</t>
  </si>
  <si>
    <t>Count of column N (Exit Date)</t>
  </si>
  <si>
    <t>E02832</t>
  </si>
  <si>
    <t>Penelope Jordan</t>
  </si>
  <si>
    <t>E01639</t>
  </si>
  <si>
    <t>Austin Vo</t>
  </si>
  <si>
    <t>Phoenix</t>
  </si>
  <si>
    <t>Sum of all salaries</t>
  </si>
  <si>
    <t>E00644</t>
  </si>
  <si>
    <t>Joshua Gupta</t>
  </si>
  <si>
    <t>E01550</t>
  </si>
  <si>
    <t>Ruby Barnes</t>
  </si>
  <si>
    <t>Calculate bonus amount for B27</t>
  </si>
  <si>
    <t>E04332</t>
  </si>
  <si>
    <t>Luke Martin</t>
  </si>
  <si>
    <t>Miami</t>
  </si>
  <si>
    <t>E04533</t>
  </si>
  <si>
    <t>Easton Bailey</t>
  </si>
  <si>
    <t>Austin</t>
  </si>
  <si>
    <t>Find the percentage of increase for the previous calculation</t>
  </si>
  <si>
    <t>E03838</t>
  </si>
  <si>
    <t>Madeline Walker</t>
  </si>
  <si>
    <t>E00591</t>
  </si>
  <si>
    <t>Savannah Ali</t>
  </si>
  <si>
    <t>Find the average annual salary</t>
  </si>
  <si>
    <t>E03344</t>
  </si>
  <si>
    <t>Camila Rogers</t>
  </si>
  <si>
    <t>E00530</t>
  </si>
  <si>
    <t>Eli Jones</t>
  </si>
  <si>
    <t>Round the average salary to the nearest number</t>
  </si>
  <si>
    <t>E04239</t>
  </si>
  <si>
    <t>Everleigh Ng</t>
  </si>
  <si>
    <t>Shanghai</t>
  </si>
  <si>
    <t>E03496</t>
  </si>
  <si>
    <t>Robert Yang</t>
  </si>
  <si>
    <t>Find the days between I2 and N2</t>
  </si>
  <si>
    <t>E00549</t>
  </si>
  <si>
    <t>Isabella Xi</t>
  </si>
  <si>
    <t>E00163</t>
  </si>
  <si>
    <t>Bella Powell</t>
  </si>
  <si>
    <t>Find the network days between I2 and N2</t>
  </si>
  <si>
    <t>E00884</t>
  </si>
  <si>
    <t>Camila Silva</t>
  </si>
  <si>
    <t>E04116</t>
  </si>
  <si>
    <t>David Barnes</t>
  </si>
  <si>
    <t>Columbus</t>
  </si>
  <si>
    <t>Look vertically in the column full name for  the name of the employee whose id is "E02206"</t>
  </si>
  <si>
    <t>E04625</t>
  </si>
  <si>
    <t>Adam Dang</t>
  </si>
  <si>
    <t>E03680</t>
  </si>
  <si>
    <t>Elias Alvarado</t>
  </si>
  <si>
    <t>Manaus</t>
  </si>
  <si>
    <t xml:space="preserve">Look horizontally  for "Phoenix" </t>
  </si>
  <si>
    <t>E04732</t>
  </si>
  <si>
    <t>Eva Rivera</t>
  </si>
  <si>
    <t>E03484</t>
  </si>
  <si>
    <t>Logan Rivera</t>
  </si>
  <si>
    <t>Rio de Janerio</t>
  </si>
  <si>
    <t>Count the number of non blank cells in the column N and I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</si>
  <si>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</si>
  <si>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</si>
  <si>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</si>
  <si>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</si>
  <si>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</si>
  <si>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</si>
  <si>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</si>
  <si>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</si>
  <si>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</si>
  <si>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</si>
  <si>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</si>
  <si>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</si>
  <si>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Beijing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</si>
  <si>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</si>
  <si>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</si>
  <si>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</si>
  <si>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</si>
  <si>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</si>
  <si>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</si>
  <si>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</si>
  <si>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</si>
  <si>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</si>
  <si>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</si>
  <si>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</si>
  <si>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</si>
  <si>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Descriptive Statistics Table for Age Column</t>
  </si>
  <si>
    <t>E02074</t>
  </si>
  <si>
    <t>Nora Brown</t>
  </si>
  <si>
    <t>E04152</t>
  </si>
  <si>
    <t>Adeline Huang</t>
  </si>
  <si>
    <t>Chengdu</t>
  </si>
  <si>
    <t>E01628</t>
  </si>
  <si>
    <t>Jackson Perry</t>
  </si>
  <si>
    <t>Mean</t>
  </si>
  <si>
    <t>E04285</t>
  </si>
  <si>
    <t>Riley Padilla</t>
  </si>
  <si>
    <t>Standard Error</t>
  </si>
  <si>
    <t>E01417</t>
  </si>
  <si>
    <t>Leah Pena</t>
  </si>
  <si>
    <t>Median</t>
  </si>
  <si>
    <t>E01754</t>
  </si>
  <si>
    <t>Owen Lam</t>
  </si>
  <si>
    <t>Mode</t>
  </si>
  <si>
    <t>E03749</t>
  </si>
  <si>
    <t>Kennedy Foster</t>
  </si>
  <si>
    <t>Standard Deviation</t>
  </si>
  <si>
    <t>E03574</t>
  </si>
  <si>
    <t>John Moore</t>
  </si>
  <si>
    <t>Sample Variance</t>
  </si>
  <si>
    <t>E04600</t>
  </si>
  <si>
    <t>William Vu</t>
  </si>
  <si>
    <t>Kurtosis</t>
  </si>
  <si>
    <t>E00586</t>
  </si>
  <si>
    <t>Sadie Washington</t>
  </si>
  <si>
    <t>Skewness</t>
  </si>
  <si>
    <t>E03538</t>
  </si>
  <si>
    <t>Gabriel Holmes</t>
  </si>
  <si>
    <t>Range</t>
  </si>
  <si>
    <t>E02185</t>
  </si>
  <si>
    <t>Wyatt Rojas</t>
  </si>
  <si>
    <t>Minimum</t>
  </si>
  <si>
    <t>E03830</t>
  </si>
  <si>
    <t>Eva Coleman</t>
  </si>
  <si>
    <t>Maximum</t>
  </si>
  <si>
    <t>E03720</t>
  </si>
  <si>
    <t>Dominic Clark</t>
  </si>
  <si>
    <t>Sum</t>
  </si>
  <si>
    <t>E03025</t>
  </si>
  <si>
    <t>Lucy Alexander</t>
  </si>
  <si>
    <t>Count</t>
  </si>
  <si>
    <t>E04917</t>
  </si>
  <si>
    <t>Everleigh Washington</t>
  </si>
  <si>
    <t>E00415</t>
  </si>
  <si>
    <t>Leilani Butler</t>
  </si>
  <si>
    <t>E02862</t>
  </si>
  <si>
    <t>Peyton Huang</t>
  </si>
  <si>
    <t>Descriptive Statitics Table for Annual Salary Column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</si>
  <si>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</si>
  <si>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</si>
  <si>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</si>
  <si>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</si>
  <si>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</si>
  <si>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</si>
  <si>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</si>
  <si>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</si>
  <si>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</si>
  <si>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</si>
  <si>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</si>
  <si>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</si>
  <si>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</si>
  <si>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</si>
  <si>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</si>
  <si>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</si>
  <si>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</si>
  <si>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</si>
  <si>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</si>
  <si>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</si>
  <si>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</si>
  <si>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</si>
  <si>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</si>
  <si>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</si>
  <si>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</si>
  <si>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</si>
  <si>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</si>
  <si>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</si>
  <si>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</si>
  <si>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</si>
  <si>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</si>
  <si>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</si>
  <si>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</si>
  <si>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</si>
  <si>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</si>
  <si>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</si>
  <si>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</si>
  <si>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</si>
  <si>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</si>
  <si>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</si>
  <si>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</si>
  <si>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</si>
  <si>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</si>
  <si>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</si>
  <si>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</si>
  <si>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</si>
  <si>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</si>
  <si>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</si>
  <si>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</si>
  <si>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</si>
  <si>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</si>
  <si>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</si>
  <si>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</si>
  <si>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</si>
  <si>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</si>
  <si>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</si>
  <si>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</si>
  <si>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</si>
  <si>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</si>
  <si>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</si>
  <si>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</si>
  <si>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</si>
  <si>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</si>
  <si>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</si>
  <si>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</si>
  <si>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</si>
  <si>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</si>
  <si>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</si>
  <si>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</si>
  <si>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</si>
  <si>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</si>
  <si>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</si>
  <si>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</si>
  <si>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</si>
  <si>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</si>
  <si>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</si>
  <si>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</si>
  <si>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</si>
  <si>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</si>
  <si>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</si>
  <si>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</si>
  <si>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</si>
  <si>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</si>
  <si>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</si>
  <si>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</si>
  <si>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</si>
  <si>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</si>
  <si>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</si>
  <si>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</si>
  <si>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</si>
  <si>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</si>
  <si>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</si>
  <si>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</si>
  <si>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</si>
  <si>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</si>
  <si>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</si>
  <si>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</si>
  <si>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</si>
  <si>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</si>
  <si>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</si>
  <si>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</si>
  <si>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</si>
  <si>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</si>
  <si>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</si>
  <si>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</si>
  <si>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</si>
  <si>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</si>
  <si>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</si>
  <si>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</si>
  <si>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</si>
  <si>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</si>
  <si>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</si>
  <si>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</si>
  <si>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</si>
  <si>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</si>
  <si>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</si>
  <si>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E04903</t>
  </si>
  <si>
    <t>Skylar Liu</t>
  </si>
  <si>
    <t>E04735</t>
  </si>
  <si>
    <t>Nova Coleman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</si>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</sst>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$&quot;#,##0.00_);\(&quot;$&quot;#,##0.00\)"/>
    <numFmt numFmtId="164" formatCode="d/m/yyyy"/>
    <numFmt numFmtId="165" formatCode="&quot;$&quot;#,##0_);\(&quot;$&quot;#,##0\);&quot;$&quot;0_)"/>
    <numFmt numFmtId="166" formatCode="#,##0%_);\(#,##0%\);0%_)"/>
    <numFmt numFmtId="167" formatCode="&quot;$&quot;#,##0.00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FFFF"/>
      <name val="Calibri"/>
    </font>
    <font>
      <b/>
      <sz val="12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5" fillId="0" borderId="0" xfId="0" applyFont="1"/>
    <xf numFmtId="7" fontId="1" fillId="0" borderId="0" xfId="0" applyNumberFormat="1" applyFont="1"/>
    <xf numFmtId="49" fontId="1" fillId="0" borderId="0" xfId="0" applyNumberFormat="1" applyFont="1" applyAlignment="1">
      <alignment horizontal="right"/>
    </xf>
    <xf numFmtId="167" fontId="1" fillId="0" borderId="0" xfId="0" applyNumberFormat="1" applyFont="1"/>
    <xf numFmtId="0" fontId="1" fillId="0" borderId="6" xfId="0" applyFont="1" applyBorder="1"/>
    <xf numFmtId="0" fontId="0" fillId="0" borderId="7" xfId="0" applyBorder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/>
    <xf numFmtId="0" fontId="0" fillId="0" borderId="17" xfId="0" applyBorder="1" applyAlignment="1">
      <alignment horizontal="left"/>
    </xf>
    <xf numFmtId="0" fontId="2" fillId="3" borderId="0" xfId="0" applyFont="1" applyFill="1"/>
    <xf numFmtId="0" fontId="0" fillId="0" borderId="13" xfId="0" applyBorder="1" applyAlignment="1">
      <alignment horizontal="left" indent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/>
    <xf numFmtId="0" fontId="7" fillId="0" borderId="5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BFE"/>
          <bgColor rgb="FFD9EBFE"/>
        </patternFill>
      </fill>
    </dxf>
    <dxf>
      <fill>
        <patternFill patternType="solid">
          <fgColor rgb="FFB3D8FE"/>
          <bgColor rgb="FFB3D8FE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9.xml"/><Relationship Id="rId18" Type="http://schemas.openxmlformats.org/officeDocument/2006/relationships/pivotCacheDefinition" Target="pivotCache/pivotCacheDefinition2.xml"/><Relationship Id="rId26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8.xml"/><Relationship Id="rId17" Type="http://schemas.openxmlformats.org/officeDocument/2006/relationships/pivotCacheDefinition" Target="pivotCache/pivotCacheDefinition1.xml"/><Relationship Id="rId25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2.xml"/><Relationship Id="rId20" Type="http://schemas.openxmlformats.org/officeDocument/2006/relationships/pivotCacheDefinition" Target="pivotCache/pivotCacheDefinition4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4.xml"/><Relationship Id="rId24" Type="http://schemas.openxmlformats.org/officeDocument/2006/relationships/theme" Target="theme/theme1.xml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11.xml"/><Relationship Id="rId23" Type="http://customschemas.google.com/relationships/workbookmetadata" Target="metadata"/><Relationship Id="rId10" Type="http://schemas.openxmlformats.org/officeDocument/2006/relationships/worksheet" Target="worksheets/sheet7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0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Annual Salary*Bonus %</c:v>
          </c:tx>
          <c:invertIfNegative val="1"/>
          <c:dPt>
            <c:idx val="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AC-40D6-B905-116F9971B87A}"/>
              </c:ext>
            </c:extLst>
          </c:dPt>
          <c:dPt>
            <c:idx val="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C-40D6-B905-116F9971B87A}"/>
              </c:ext>
            </c:extLst>
          </c:dPt>
          <c:dPt>
            <c:idx val="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AC-40D6-B905-116F9971B87A}"/>
              </c:ext>
            </c:extLst>
          </c:dPt>
          <c:dPt>
            <c:idx val="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AC-40D6-B905-116F9971B87A}"/>
              </c:ext>
            </c:extLst>
          </c:dPt>
          <c:dPt>
            <c:idx val="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7AAC-40D6-B905-116F9971B87A}"/>
              </c:ext>
            </c:extLst>
          </c:dPt>
          <c:dPt>
            <c:idx val="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7AAC-40D6-B905-116F9971B87A}"/>
              </c:ext>
            </c:extLst>
          </c:dPt>
          <c:dPt>
            <c:idx val="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7AAC-40D6-B905-116F9971B87A}"/>
              </c:ext>
            </c:extLst>
          </c:dPt>
          <c:dPt>
            <c:idx val="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7AAC-40D6-B905-116F9971B87A}"/>
              </c:ext>
            </c:extLst>
          </c:dPt>
          <c:dPt>
            <c:idx val="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7AAC-40D6-B905-116F9971B87A}"/>
              </c:ext>
            </c:extLst>
          </c:dPt>
          <c:dPt>
            <c:idx val="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7AAC-40D6-B905-116F9971B87A}"/>
              </c:ext>
            </c:extLst>
          </c:dPt>
          <c:dPt>
            <c:idx val="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7AAC-40D6-B905-116F9971B87A}"/>
              </c:ext>
            </c:extLst>
          </c:dPt>
          <c:dPt>
            <c:idx val="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AC-40D6-B905-116F9971B87A}"/>
              </c:ext>
            </c:extLst>
          </c:dPt>
          <c:dPt>
            <c:idx val="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7AAC-40D6-B905-116F9971B87A}"/>
              </c:ext>
            </c:extLst>
          </c:dPt>
          <c:dPt>
            <c:idx val="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7AAC-40D6-B905-116F9971B87A}"/>
              </c:ext>
            </c:extLst>
          </c:dPt>
          <c:dPt>
            <c:idx val="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7AAC-40D6-B905-116F9971B87A}"/>
              </c:ext>
            </c:extLst>
          </c:dPt>
          <c:dPt>
            <c:idx val="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7AAC-40D6-B905-116F9971B87A}"/>
              </c:ext>
            </c:extLst>
          </c:dPt>
          <c:dPt>
            <c:idx val="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7AAC-40D6-B905-116F9971B87A}"/>
              </c:ext>
            </c:extLst>
          </c:dPt>
          <c:dPt>
            <c:idx val="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7AAC-40D6-B905-116F9971B87A}"/>
              </c:ext>
            </c:extLst>
          </c:dPt>
          <c:dPt>
            <c:idx val="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7AAC-40D6-B905-116F9971B87A}"/>
              </c:ext>
            </c:extLst>
          </c:dPt>
          <c:dPt>
            <c:idx val="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7AAC-40D6-B905-116F9971B87A}"/>
              </c:ext>
            </c:extLst>
          </c:dPt>
          <c:dPt>
            <c:idx val="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7AAC-40D6-B905-116F9971B87A}"/>
              </c:ext>
            </c:extLst>
          </c:dPt>
          <c:dPt>
            <c:idx val="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B-7AAC-40D6-B905-116F9971B87A}"/>
              </c:ext>
            </c:extLst>
          </c:dPt>
          <c:dPt>
            <c:idx val="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D-7AAC-40D6-B905-116F9971B87A}"/>
              </c:ext>
            </c:extLst>
          </c:dPt>
          <c:dPt>
            <c:idx val="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F-7AAC-40D6-B905-116F9971B87A}"/>
              </c:ext>
            </c:extLst>
          </c:dPt>
          <c:dPt>
            <c:idx val="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1-7AAC-40D6-B905-116F9971B87A}"/>
              </c:ext>
            </c:extLst>
          </c:dPt>
          <c:dPt>
            <c:idx val="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3-7AAC-40D6-B905-116F9971B87A}"/>
              </c:ext>
            </c:extLst>
          </c:dPt>
          <c:dPt>
            <c:idx val="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5-7AAC-40D6-B905-116F9971B87A}"/>
              </c:ext>
            </c:extLst>
          </c:dPt>
          <c:dPt>
            <c:idx val="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7-7AAC-40D6-B905-116F9971B87A}"/>
              </c:ext>
            </c:extLst>
          </c:dPt>
          <c:dPt>
            <c:idx val="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9-7AAC-40D6-B905-116F9971B87A}"/>
              </c:ext>
            </c:extLst>
          </c:dPt>
          <c:dPt>
            <c:idx val="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B-7AAC-40D6-B905-116F9971B87A}"/>
              </c:ext>
            </c:extLst>
          </c:dPt>
          <c:dPt>
            <c:idx val="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D-7AAC-40D6-B905-116F9971B87A}"/>
              </c:ext>
            </c:extLst>
          </c:dPt>
          <c:dPt>
            <c:idx val="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F-7AAC-40D6-B905-116F9971B87A}"/>
              </c:ext>
            </c:extLst>
          </c:dPt>
          <c:dPt>
            <c:idx val="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1-7AAC-40D6-B905-116F9971B87A}"/>
              </c:ext>
            </c:extLst>
          </c:dPt>
          <c:dPt>
            <c:idx val="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3-7AAC-40D6-B905-116F9971B87A}"/>
              </c:ext>
            </c:extLst>
          </c:dPt>
          <c:dPt>
            <c:idx val="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5-7AAC-40D6-B905-116F9971B87A}"/>
              </c:ext>
            </c:extLst>
          </c:dPt>
          <c:dPt>
            <c:idx val="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7-7AAC-40D6-B905-116F9971B87A}"/>
              </c:ext>
            </c:extLst>
          </c:dPt>
          <c:dPt>
            <c:idx val="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9-7AAC-40D6-B905-116F9971B87A}"/>
              </c:ext>
            </c:extLst>
          </c:dPt>
          <c:dPt>
            <c:idx val="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B-7AAC-40D6-B905-116F9971B87A}"/>
              </c:ext>
            </c:extLst>
          </c:dPt>
          <c:dPt>
            <c:idx val="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D-7AAC-40D6-B905-116F9971B87A}"/>
              </c:ext>
            </c:extLst>
          </c:dPt>
          <c:dPt>
            <c:idx val="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F-7AAC-40D6-B905-116F9971B87A}"/>
              </c:ext>
            </c:extLst>
          </c:dPt>
          <c:dPt>
            <c:idx val="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1-7AAC-40D6-B905-116F9971B87A}"/>
              </c:ext>
            </c:extLst>
          </c:dPt>
          <c:dPt>
            <c:idx val="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3-7AAC-40D6-B905-116F9971B87A}"/>
              </c:ext>
            </c:extLst>
          </c:dPt>
          <c:dPt>
            <c:idx val="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5-7AAC-40D6-B905-116F9971B87A}"/>
              </c:ext>
            </c:extLst>
          </c:dPt>
          <c:dPt>
            <c:idx val="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7-7AAC-40D6-B905-116F9971B87A}"/>
              </c:ext>
            </c:extLst>
          </c:dPt>
          <c:dPt>
            <c:idx val="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9-7AAC-40D6-B905-116F9971B87A}"/>
              </c:ext>
            </c:extLst>
          </c:dPt>
          <c:dPt>
            <c:idx val="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B-7AAC-40D6-B905-116F9971B87A}"/>
              </c:ext>
            </c:extLst>
          </c:dPt>
          <c:dPt>
            <c:idx val="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D-7AAC-40D6-B905-116F9971B87A}"/>
              </c:ext>
            </c:extLst>
          </c:dPt>
          <c:dPt>
            <c:idx val="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F-7AAC-40D6-B905-116F9971B87A}"/>
              </c:ext>
            </c:extLst>
          </c:dPt>
          <c:dPt>
            <c:idx val="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1-7AAC-40D6-B905-116F9971B87A}"/>
              </c:ext>
            </c:extLst>
          </c:dPt>
          <c:dPt>
            <c:idx val="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3-7AAC-40D6-B905-116F9971B87A}"/>
              </c:ext>
            </c:extLst>
          </c:dPt>
          <c:dPt>
            <c:idx val="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5-7AAC-40D6-B905-116F9971B87A}"/>
              </c:ext>
            </c:extLst>
          </c:dPt>
          <c:dPt>
            <c:idx val="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7-7AAC-40D6-B905-116F9971B87A}"/>
              </c:ext>
            </c:extLst>
          </c:dPt>
          <c:dPt>
            <c:idx val="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9-7AAC-40D6-B905-116F9971B87A}"/>
              </c:ext>
            </c:extLst>
          </c:dPt>
          <c:dPt>
            <c:idx val="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B-7AAC-40D6-B905-116F9971B87A}"/>
              </c:ext>
            </c:extLst>
          </c:dPt>
          <c:dPt>
            <c:idx val="5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D-7AAC-40D6-B905-116F9971B87A}"/>
              </c:ext>
            </c:extLst>
          </c:dPt>
          <c:dPt>
            <c:idx val="5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F-7AAC-40D6-B905-116F9971B87A}"/>
              </c:ext>
            </c:extLst>
          </c:dPt>
          <c:dPt>
            <c:idx val="5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1-7AAC-40D6-B905-116F9971B87A}"/>
              </c:ext>
            </c:extLst>
          </c:dPt>
          <c:dPt>
            <c:idx val="5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3-7AAC-40D6-B905-116F9971B87A}"/>
              </c:ext>
            </c:extLst>
          </c:dPt>
          <c:dPt>
            <c:idx val="5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5-7AAC-40D6-B905-116F9971B87A}"/>
              </c:ext>
            </c:extLst>
          </c:dPt>
          <c:dPt>
            <c:idx val="5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7-7AAC-40D6-B905-116F9971B87A}"/>
              </c:ext>
            </c:extLst>
          </c:dPt>
          <c:dPt>
            <c:idx val="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9-7AAC-40D6-B905-116F9971B87A}"/>
              </c:ext>
            </c:extLst>
          </c:dPt>
          <c:dPt>
            <c:idx val="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B-7AAC-40D6-B905-116F9971B87A}"/>
              </c:ext>
            </c:extLst>
          </c:dPt>
          <c:dPt>
            <c:idx val="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D-7AAC-40D6-B905-116F9971B87A}"/>
              </c:ext>
            </c:extLst>
          </c:dPt>
          <c:dPt>
            <c:idx val="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F-7AAC-40D6-B905-116F9971B87A}"/>
              </c:ext>
            </c:extLst>
          </c:dPt>
          <c:dPt>
            <c:idx val="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1-7AAC-40D6-B905-116F9971B87A}"/>
              </c:ext>
            </c:extLst>
          </c:dPt>
          <c:dPt>
            <c:idx val="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3-7AAC-40D6-B905-116F9971B87A}"/>
              </c:ext>
            </c:extLst>
          </c:dPt>
          <c:dPt>
            <c:idx val="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5-7AAC-40D6-B905-116F9971B87A}"/>
              </c:ext>
            </c:extLst>
          </c:dPt>
          <c:dPt>
            <c:idx val="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7-7AAC-40D6-B905-116F9971B87A}"/>
              </c:ext>
            </c:extLst>
          </c:dPt>
          <c:dPt>
            <c:idx val="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9-7AAC-40D6-B905-116F9971B87A}"/>
              </c:ext>
            </c:extLst>
          </c:dPt>
          <c:dPt>
            <c:idx val="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B-7AAC-40D6-B905-116F9971B87A}"/>
              </c:ext>
            </c:extLst>
          </c:dPt>
          <c:dPt>
            <c:idx val="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D-7AAC-40D6-B905-116F9971B87A}"/>
              </c:ext>
            </c:extLst>
          </c:dPt>
          <c:dPt>
            <c:idx val="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F-7AAC-40D6-B905-116F9971B87A}"/>
              </c:ext>
            </c:extLst>
          </c:dPt>
          <c:dPt>
            <c:idx val="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1-7AAC-40D6-B905-116F9971B87A}"/>
              </c:ext>
            </c:extLst>
          </c:dPt>
          <c:dPt>
            <c:idx val="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3-7AAC-40D6-B905-116F9971B87A}"/>
              </c:ext>
            </c:extLst>
          </c:dPt>
          <c:dPt>
            <c:idx val="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5-7AAC-40D6-B905-116F9971B87A}"/>
              </c:ext>
            </c:extLst>
          </c:dPt>
          <c:dPt>
            <c:idx val="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7-7AAC-40D6-B905-116F9971B87A}"/>
              </c:ext>
            </c:extLst>
          </c:dPt>
          <c:dPt>
            <c:idx val="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9-7AAC-40D6-B905-116F9971B87A}"/>
              </c:ext>
            </c:extLst>
          </c:dPt>
          <c:dPt>
            <c:idx val="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B-7AAC-40D6-B905-116F9971B87A}"/>
              </c:ext>
            </c:extLst>
          </c:dPt>
          <c:dPt>
            <c:idx val="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D-7AAC-40D6-B905-116F9971B87A}"/>
              </c:ext>
            </c:extLst>
          </c:dPt>
          <c:dPt>
            <c:idx val="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F-7AAC-40D6-B905-116F9971B87A}"/>
              </c:ext>
            </c:extLst>
          </c:dPt>
          <c:dPt>
            <c:idx val="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1-7AAC-40D6-B905-116F9971B87A}"/>
              </c:ext>
            </c:extLst>
          </c:dPt>
          <c:dPt>
            <c:idx val="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3-7AAC-40D6-B905-116F9971B87A}"/>
              </c:ext>
            </c:extLst>
          </c:dPt>
          <c:dPt>
            <c:idx val="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5-7AAC-40D6-B905-116F9971B87A}"/>
              </c:ext>
            </c:extLst>
          </c:dPt>
          <c:dPt>
            <c:idx val="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7-7AAC-40D6-B905-116F9971B87A}"/>
              </c:ext>
            </c:extLst>
          </c:dPt>
          <c:dPt>
            <c:idx val="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9-7AAC-40D6-B905-116F9971B87A}"/>
              </c:ext>
            </c:extLst>
          </c:dPt>
          <c:dPt>
            <c:idx val="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B-7AAC-40D6-B905-116F9971B87A}"/>
              </c:ext>
            </c:extLst>
          </c:dPt>
          <c:dPt>
            <c:idx val="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D-7AAC-40D6-B905-116F9971B87A}"/>
              </c:ext>
            </c:extLst>
          </c:dPt>
          <c:dPt>
            <c:idx val="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F-7AAC-40D6-B905-116F9971B87A}"/>
              </c:ext>
            </c:extLst>
          </c:dPt>
          <c:dPt>
            <c:idx val="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1-7AAC-40D6-B905-116F9971B87A}"/>
              </c:ext>
            </c:extLst>
          </c:dPt>
          <c:dPt>
            <c:idx val="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3-7AAC-40D6-B905-116F9971B87A}"/>
              </c:ext>
            </c:extLst>
          </c:dPt>
          <c:dPt>
            <c:idx val="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5-7AAC-40D6-B905-116F9971B87A}"/>
              </c:ext>
            </c:extLst>
          </c:dPt>
          <c:dPt>
            <c:idx val="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7-7AAC-40D6-B905-116F9971B87A}"/>
              </c:ext>
            </c:extLst>
          </c:dPt>
          <c:dPt>
            <c:idx val="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9-7AAC-40D6-B905-116F9971B87A}"/>
              </c:ext>
            </c:extLst>
          </c:dPt>
          <c:dPt>
            <c:idx val="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B-7AAC-40D6-B905-116F9971B87A}"/>
              </c:ext>
            </c:extLst>
          </c:dPt>
          <c:dPt>
            <c:idx val="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D-7AAC-40D6-B905-116F9971B87A}"/>
              </c:ext>
            </c:extLst>
          </c:dPt>
          <c:dPt>
            <c:idx val="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F-7AAC-40D6-B905-116F9971B87A}"/>
              </c:ext>
            </c:extLst>
          </c:dPt>
          <c:dPt>
            <c:idx val="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1-7AAC-40D6-B905-116F9971B87A}"/>
              </c:ext>
            </c:extLst>
          </c:dPt>
          <c:dPt>
            <c:idx val="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3-7AAC-40D6-B905-116F9971B87A}"/>
              </c:ext>
            </c:extLst>
          </c:dPt>
          <c:dPt>
            <c:idx val="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5-7AAC-40D6-B905-116F9971B87A}"/>
              </c:ext>
            </c:extLst>
          </c:dPt>
          <c:dPt>
            <c:idx val="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7-7AAC-40D6-B905-116F9971B87A}"/>
              </c:ext>
            </c:extLst>
          </c:dPt>
          <c:dPt>
            <c:idx val="1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9-7AAC-40D6-B905-116F9971B87A}"/>
              </c:ext>
            </c:extLst>
          </c:dPt>
          <c:dPt>
            <c:idx val="1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B-7AAC-40D6-B905-116F9971B87A}"/>
              </c:ext>
            </c:extLst>
          </c:dPt>
          <c:dPt>
            <c:idx val="10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D-7AAC-40D6-B905-116F9971B87A}"/>
              </c:ext>
            </c:extLst>
          </c:dPt>
          <c:dPt>
            <c:idx val="10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F-7AAC-40D6-B905-116F9971B87A}"/>
              </c:ext>
            </c:extLst>
          </c:dPt>
          <c:dPt>
            <c:idx val="10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1-7AAC-40D6-B905-116F9971B87A}"/>
              </c:ext>
            </c:extLst>
          </c:dPt>
          <c:dPt>
            <c:idx val="10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3-7AAC-40D6-B905-116F9971B87A}"/>
              </c:ext>
            </c:extLst>
          </c:dPt>
          <c:dPt>
            <c:idx val="10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5-7AAC-40D6-B905-116F9971B87A}"/>
              </c:ext>
            </c:extLst>
          </c:dPt>
          <c:dPt>
            <c:idx val="10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7-7AAC-40D6-B905-116F9971B87A}"/>
              </c:ext>
            </c:extLst>
          </c:dPt>
          <c:dPt>
            <c:idx val="10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9-7AAC-40D6-B905-116F9971B87A}"/>
              </c:ext>
            </c:extLst>
          </c:dPt>
          <c:dPt>
            <c:idx val="10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B-7AAC-40D6-B905-116F9971B87A}"/>
              </c:ext>
            </c:extLst>
          </c:dPt>
          <c:dPt>
            <c:idx val="11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D-7AAC-40D6-B905-116F9971B87A}"/>
              </c:ext>
            </c:extLst>
          </c:dPt>
          <c:dPt>
            <c:idx val="11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F-7AAC-40D6-B905-116F9971B87A}"/>
              </c:ext>
            </c:extLst>
          </c:dPt>
          <c:dPt>
            <c:idx val="11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1-7AAC-40D6-B905-116F9971B87A}"/>
              </c:ext>
            </c:extLst>
          </c:dPt>
          <c:dPt>
            <c:idx val="11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3-7AAC-40D6-B905-116F9971B87A}"/>
              </c:ext>
            </c:extLst>
          </c:dPt>
          <c:dPt>
            <c:idx val="1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5-7AAC-40D6-B905-116F9971B87A}"/>
              </c:ext>
            </c:extLst>
          </c:dPt>
          <c:dPt>
            <c:idx val="1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7-7AAC-40D6-B905-116F9971B87A}"/>
              </c:ext>
            </c:extLst>
          </c:dPt>
          <c:dPt>
            <c:idx val="1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9-7AAC-40D6-B905-116F9971B87A}"/>
              </c:ext>
            </c:extLst>
          </c:dPt>
          <c:dPt>
            <c:idx val="1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B-7AAC-40D6-B905-116F9971B87A}"/>
              </c:ext>
            </c:extLst>
          </c:dPt>
          <c:dPt>
            <c:idx val="1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D-7AAC-40D6-B905-116F9971B87A}"/>
              </c:ext>
            </c:extLst>
          </c:dPt>
          <c:dPt>
            <c:idx val="1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F-7AAC-40D6-B905-116F9971B87A}"/>
              </c:ext>
            </c:extLst>
          </c:dPt>
          <c:dPt>
            <c:idx val="1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1-7AAC-40D6-B905-116F9971B87A}"/>
              </c:ext>
            </c:extLst>
          </c:dPt>
          <c:dPt>
            <c:idx val="1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3-7AAC-40D6-B905-116F9971B87A}"/>
              </c:ext>
            </c:extLst>
          </c:dPt>
          <c:dPt>
            <c:idx val="1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5-7AAC-40D6-B905-116F9971B87A}"/>
              </c:ext>
            </c:extLst>
          </c:dPt>
          <c:dPt>
            <c:idx val="1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7-7AAC-40D6-B905-116F9971B87A}"/>
              </c:ext>
            </c:extLst>
          </c:dPt>
          <c:dPt>
            <c:idx val="1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9-7AAC-40D6-B905-116F9971B87A}"/>
              </c:ext>
            </c:extLst>
          </c:dPt>
          <c:dPt>
            <c:idx val="1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B-7AAC-40D6-B905-116F9971B87A}"/>
              </c:ext>
            </c:extLst>
          </c:dPt>
          <c:dPt>
            <c:idx val="1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D-7AAC-40D6-B905-116F9971B87A}"/>
              </c:ext>
            </c:extLst>
          </c:dPt>
          <c:dPt>
            <c:idx val="1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F-7AAC-40D6-B905-116F9971B87A}"/>
              </c:ext>
            </c:extLst>
          </c:dPt>
          <c:dPt>
            <c:idx val="1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1-7AAC-40D6-B905-116F9971B87A}"/>
              </c:ext>
            </c:extLst>
          </c:dPt>
          <c:dPt>
            <c:idx val="1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3-7AAC-40D6-B905-116F9971B87A}"/>
              </c:ext>
            </c:extLst>
          </c:dPt>
          <c:dPt>
            <c:idx val="1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5-7AAC-40D6-B905-116F9971B87A}"/>
              </c:ext>
            </c:extLst>
          </c:dPt>
          <c:dPt>
            <c:idx val="1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7-7AAC-40D6-B905-116F9971B87A}"/>
              </c:ext>
            </c:extLst>
          </c:dPt>
          <c:dPt>
            <c:idx val="13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9-7AAC-40D6-B905-116F9971B87A}"/>
              </c:ext>
            </c:extLst>
          </c:dPt>
          <c:dPt>
            <c:idx val="13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B-7AAC-40D6-B905-116F9971B87A}"/>
              </c:ext>
            </c:extLst>
          </c:dPt>
          <c:dPt>
            <c:idx val="13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D-7AAC-40D6-B905-116F9971B87A}"/>
              </c:ext>
            </c:extLst>
          </c:dPt>
          <c:dPt>
            <c:idx val="13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F-7AAC-40D6-B905-116F9971B87A}"/>
              </c:ext>
            </c:extLst>
          </c:dPt>
          <c:dPt>
            <c:idx val="13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1-7AAC-40D6-B905-116F9971B87A}"/>
              </c:ext>
            </c:extLst>
          </c:dPt>
          <c:dPt>
            <c:idx val="13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3-7AAC-40D6-B905-116F9971B87A}"/>
              </c:ext>
            </c:extLst>
          </c:dPt>
          <c:dPt>
            <c:idx val="1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5-7AAC-40D6-B905-116F9971B87A}"/>
              </c:ext>
            </c:extLst>
          </c:dPt>
          <c:dPt>
            <c:idx val="1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7-7AAC-40D6-B905-116F9971B87A}"/>
              </c:ext>
            </c:extLst>
          </c:dPt>
          <c:dPt>
            <c:idx val="1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9-7AAC-40D6-B905-116F9971B87A}"/>
              </c:ext>
            </c:extLst>
          </c:dPt>
          <c:dPt>
            <c:idx val="1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B-7AAC-40D6-B905-116F9971B87A}"/>
              </c:ext>
            </c:extLst>
          </c:dPt>
          <c:dPt>
            <c:idx val="1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D-7AAC-40D6-B905-116F9971B87A}"/>
              </c:ext>
            </c:extLst>
          </c:dPt>
          <c:dPt>
            <c:idx val="1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F-7AAC-40D6-B905-116F9971B87A}"/>
              </c:ext>
            </c:extLst>
          </c:dPt>
          <c:dPt>
            <c:idx val="1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1-7AAC-40D6-B905-116F9971B87A}"/>
              </c:ext>
            </c:extLst>
          </c:dPt>
          <c:dPt>
            <c:idx val="1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3-7AAC-40D6-B905-116F9971B87A}"/>
              </c:ext>
            </c:extLst>
          </c:dPt>
          <c:dPt>
            <c:idx val="1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5-7AAC-40D6-B905-116F9971B87A}"/>
              </c:ext>
            </c:extLst>
          </c:dPt>
          <c:dPt>
            <c:idx val="1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7-7AAC-40D6-B905-116F9971B87A}"/>
              </c:ext>
            </c:extLst>
          </c:dPt>
          <c:dPt>
            <c:idx val="1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9-7AAC-40D6-B905-116F9971B87A}"/>
              </c:ext>
            </c:extLst>
          </c:dPt>
          <c:dPt>
            <c:idx val="1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B-7AAC-40D6-B905-116F9971B87A}"/>
              </c:ext>
            </c:extLst>
          </c:dPt>
          <c:dPt>
            <c:idx val="1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D-7AAC-40D6-B905-116F9971B87A}"/>
              </c:ext>
            </c:extLst>
          </c:dPt>
          <c:dPt>
            <c:idx val="1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F-7AAC-40D6-B905-116F9971B87A}"/>
              </c:ext>
            </c:extLst>
          </c:dPt>
          <c:dPt>
            <c:idx val="1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1-7AAC-40D6-B905-116F9971B87A}"/>
              </c:ext>
            </c:extLst>
          </c:dPt>
          <c:dPt>
            <c:idx val="1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3-7AAC-40D6-B905-116F9971B87A}"/>
              </c:ext>
            </c:extLst>
          </c:dPt>
          <c:dPt>
            <c:idx val="1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5-7AAC-40D6-B905-116F9971B87A}"/>
              </c:ext>
            </c:extLst>
          </c:dPt>
          <c:dPt>
            <c:idx val="1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7-7AAC-40D6-B905-116F9971B87A}"/>
              </c:ext>
            </c:extLst>
          </c:dPt>
          <c:dPt>
            <c:idx val="15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9-7AAC-40D6-B905-116F9971B87A}"/>
              </c:ext>
            </c:extLst>
          </c:dPt>
          <c:dPt>
            <c:idx val="15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B-7AAC-40D6-B905-116F9971B87A}"/>
              </c:ext>
            </c:extLst>
          </c:dPt>
          <c:dPt>
            <c:idx val="15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D-7AAC-40D6-B905-116F9971B87A}"/>
              </c:ext>
            </c:extLst>
          </c:dPt>
          <c:dPt>
            <c:idx val="15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F-7AAC-40D6-B905-116F9971B87A}"/>
              </c:ext>
            </c:extLst>
          </c:dPt>
          <c:dPt>
            <c:idx val="16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1-7AAC-40D6-B905-116F9971B87A}"/>
              </c:ext>
            </c:extLst>
          </c:dPt>
          <c:dPt>
            <c:idx val="16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3-7AAC-40D6-B905-116F9971B87A}"/>
              </c:ext>
            </c:extLst>
          </c:dPt>
          <c:dPt>
            <c:idx val="16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5-7AAC-40D6-B905-116F9971B87A}"/>
              </c:ext>
            </c:extLst>
          </c:dPt>
          <c:dPt>
            <c:idx val="16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7-7AAC-40D6-B905-116F9971B87A}"/>
              </c:ext>
            </c:extLst>
          </c:dPt>
          <c:dPt>
            <c:idx val="16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9-7AAC-40D6-B905-116F9971B87A}"/>
              </c:ext>
            </c:extLst>
          </c:dPt>
          <c:dPt>
            <c:idx val="16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B-7AAC-40D6-B905-116F9971B87A}"/>
              </c:ext>
            </c:extLst>
          </c:dPt>
          <c:dPt>
            <c:idx val="16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D-7AAC-40D6-B905-116F9971B87A}"/>
              </c:ext>
            </c:extLst>
          </c:dPt>
          <c:dPt>
            <c:idx val="16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F-7AAC-40D6-B905-116F9971B87A}"/>
              </c:ext>
            </c:extLst>
          </c:dPt>
          <c:dPt>
            <c:idx val="1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1-7AAC-40D6-B905-116F9971B87A}"/>
              </c:ext>
            </c:extLst>
          </c:dPt>
          <c:dPt>
            <c:idx val="1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3-7AAC-40D6-B905-116F9971B87A}"/>
              </c:ext>
            </c:extLst>
          </c:dPt>
          <c:dPt>
            <c:idx val="1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5-7AAC-40D6-B905-116F9971B87A}"/>
              </c:ext>
            </c:extLst>
          </c:dPt>
          <c:dPt>
            <c:idx val="1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7-7AAC-40D6-B905-116F9971B87A}"/>
              </c:ext>
            </c:extLst>
          </c:dPt>
          <c:dPt>
            <c:idx val="1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9-7AAC-40D6-B905-116F9971B87A}"/>
              </c:ext>
            </c:extLst>
          </c:dPt>
          <c:dPt>
            <c:idx val="1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B-7AAC-40D6-B905-116F9971B87A}"/>
              </c:ext>
            </c:extLst>
          </c:dPt>
          <c:dPt>
            <c:idx val="1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D-7AAC-40D6-B905-116F9971B87A}"/>
              </c:ext>
            </c:extLst>
          </c:dPt>
          <c:dPt>
            <c:idx val="1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F-7AAC-40D6-B905-116F9971B87A}"/>
              </c:ext>
            </c:extLst>
          </c:dPt>
          <c:dPt>
            <c:idx val="1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1-7AAC-40D6-B905-116F9971B87A}"/>
              </c:ext>
            </c:extLst>
          </c:dPt>
          <c:dPt>
            <c:idx val="1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3-7AAC-40D6-B905-116F9971B87A}"/>
              </c:ext>
            </c:extLst>
          </c:dPt>
          <c:dPt>
            <c:idx val="1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5-7AAC-40D6-B905-116F9971B87A}"/>
              </c:ext>
            </c:extLst>
          </c:dPt>
          <c:dPt>
            <c:idx val="1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7-7AAC-40D6-B905-116F9971B87A}"/>
              </c:ext>
            </c:extLst>
          </c:dPt>
          <c:dPt>
            <c:idx val="1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9-7AAC-40D6-B905-116F9971B87A}"/>
              </c:ext>
            </c:extLst>
          </c:dPt>
          <c:dPt>
            <c:idx val="1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B-7AAC-40D6-B905-116F9971B87A}"/>
              </c:ext>
            </c:extLst>
          </c:dPt>
          <c:dPt>
            <c:idx val="1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D-7AAC-40D6-B905-116F9971B87A}"/>
              </c:ext>
            </c:extLst>
          </c:dPt>
          <c:dPt>
            <c:idx val="1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F-7AAC-40D6-B905-116F9971B87A}"/>
              </c:ext>
            </c:extLst>
          </c:dPt>
          <c:dPt>
            <c:idx val="1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1-7AAC-40D6-B905-116F9971B87A}"/>
              </c:ext>
            </c:extLst>
          </c:dPt>
          <c:dPt>
            <c:idx val="1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3-7AAC-40D6-B905-116F9971B87A}"/>
              </c:ext>
            </c:extLst>
          </c:dPt>
          <c:dPt>
            <c:idx val="18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5-7AAC-40D6-B905-116F9971B87A}"/>
              </c:ext>
            </c:extLst>
          </c:dPt>
          <c:dPt>
            <c:idx val="18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7-7AAC-40D6-B905-116F9971B87A}"/>
              </c:ext>
            </c:extLst>
          </c:dPt>
          <c:dPt>
            <c:idx val="18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9-7AAC-40D6-B905-116F9971B87A}"/>
              </c:ext>
            </c:extLst>
          </c:dPt>
          <c:dPt>
            <c:idx val="18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B-7AAC-40D6-B905-116F9971B87A}"/>
              </c:ext>
            </c:extLst>
          </c:dPt>
          <c:dPt>
            <c:idx val="19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D-7AAC-40D6-B905-116F9971B87A}"/>
              </c:ext>
            </c:extLst>
          </c:dPt>
          <c:dPt>
            <c:idx val="19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F-7AAC-40D6-B905-116F9971B87A}"/>
              </c:ext>
            </c:extLst>
          </c:dPt>
          <c:dPt>
            <c:idx val="1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1-7AAC-40D6-B905-116F9971B87A}"/>
              </c:ext>
            </c:extLst>
          </c:dPt>
          <c:dPt>
            <c:idx val="1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3-7AAC-40D6-B905-116F9971B87A}"/>
              </c:ext>
            </c:extLst>
          </c:dPt>
          <c:dPt>
            <c:idx val="1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5-7AAC-40D6-B905-116F9971B87A}"/>
              </c:ext>
            </c:extLst>
          </c:dPt>
          <c:dPt>
            <c:idx val="1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7-7AAC-40D6-B905-116F9971B87A}"/>
              </c:ext>
            </c:extLst>
          </c:dPt>
          <c:dPt>
            <c:idx val="1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9-7AAC-40D6-B905-116F9971B87A}"/>
              </c:ext>
            </c:extLst>
          </c:dPt>
          <c:dPt>
            <c:idx val="1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B-7AAC-40D6-B905-116F9971B87A}"/>
              </c:ext>
            </c:extLst>
          </c:dPt>
          <c:dPt>
            <c:idx val="1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D-7AAC-40D6-B905-116F9971B87A}"/>
              </c:ext>
            </c:extLst>
          </c:dPt>
          <c:dPt>
            <c:idx val="1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F-7AAC-40D6-B905-116F9971B87A}"/>
              </c:ext>
            </c:extLst>
          </c:dPt>
          <c:dPt>
            <c:idx val="2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1-7AAC-40D6-B905-116F9971B87A}"/>
              </c:ext>
            </c:extLst>
          </c:dPt>
          <c:dPt>
            <c:idx val="2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3-7AAC-40D6-B905-116F9971B87A}"/>
              </c:ext>
            </c:extLst>
          </c:dPt>
          <c:dPt>
            <c:idx val="2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5-7AAC-40D6-B905-116F9971B87A}"/>
              </c:ext>
            </c:extLst>
          </c:dPt>
          <c:dPt>
            <c:idx val="2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7-7AAC-40D6-B905-116F9971B87A}"/>
              </c:ext>
            </c:extLst>
          </c:dPt>
          <c:dPt>
            <c:idx val="2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9-7AAC-40D6-B905-116F9971B87A}"/>
              </c:ext>
            </c:extLst>
          </c:dPt>
          <c:dPt>
            <c:idx val="2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B-7AAC-40D6-B905-116F9971B87A}"/>
              </c:ext>
            </c:extLst>
          </c:dPt>
          <c:dPt>
            <c:idx val="2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D-7AAC-40D6-B905-116F9971B87A}"/>
              </c:ext>
            </c:extLst>
          </c:dPt>
          <c:dPt>
            <c:idx val="2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F-7AAC-40D6-B905-116F9971B87A}"/>
              </c:ext>
            </c:extLst>
          </c:dPt>
          <c:dPt>
            <c:idx val="2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1-7AAC-40D6-B905-116F9971B87A}"/>
              </c:ext>
            </c:extLst>
          </c:dPt>
          <c:dPt>
            <c:idx val="2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3-7AAC-40D6-B905-116F9971B87A}"/>
              </c:ext>
            </c:extLst>
          </c:dPt>
          <c:dPt>
            <c:idx val="21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5-7AAC-40D6-B905-116F9971B87A}"/>
              </c:ext>
            </c:extLst>
          </c:dPt>
          <c:dPt>
            <c:idx val="21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7-7AAC-40D6-B905-116F9971B87A}"/>
              </c:ext>
            </c:extLst>
          </c:dPt>
          <c:dPt>
            <c:idx val="21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9-7AAC-40D6-B905-116F9971B87A}"/>
              </c:ext>
            </c:extLst>
          </c:dPt>
          <c:dPt>
            <c:idx val="21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B-7AAC-40D6-B905-116F9971B87A}"/>
              </c:ext>
            </c:extLst>
          </c:dPt>
          <c:dPt>
            <c:idx val="21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D-7AAC-40D6-B905-116F9971B87A}"/>
              </c:ext>
            </c:extLst>
          </c:dPt>
          <c:dPt>
            <c:idx val="21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F-7AAC-40D6-B905-116F9971B87A}"/>
              </c:ext>
            </c:extLst>
          </c:dPt>
          <c:dPt>
            <c:idx val="21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1-7AAC-40D6-B905-116F9971B87A}"/>
              </c:ext>
            </c:extLst>
          </c:dPt>
          <c:dPt>
            <c:idx val="21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3-7AAC-40D6-B905-116F9971B87A}"/>
              </c:ext>
            </c:extLst>
          </c:dPt>
          <c:dPt>
            <c:idx val="21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5-7AAC-40D6-B905-116F9971B87A}"/>
              </c:ext>
            </c:extLst>
          </c:dPt>
          <c:dPt>
            <c:idx val="21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7-7AAC-40D6-B905-116F9971B87A}"/>
              </c:ext>
            </c:extLst>
          </c:dPt>
          <c:dPt>
            <c:idx val="22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9-7AAC-40D6-B905-116F9971B87A}"/>
              </c:ext>
            </c:extLst>
          </c:dPt>
          <c:dPt>
            <c:idx val="22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B-7AAC-40D6-B905-116F9971B87A}"/>
              </c:ext>
            </c:extLst>
          </c:dPt>
          <c:dPt>
            <c:idx val="2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D-7AAC-40D6-B905-116F9971B87A}"/>
              </c:ext>
            </c:extLst>
          </c:dPt>
          <c:dPt>
            <c:idx val="2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F-7AAC-40D6-B905-116F9971B87A}"/>
              </c:ext>
            </c:extLst>
          </c:dPt>
          <c:dPt>
            <c:idx val="2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1-7AAC-40D6-B905-116F9971B87A}"/>
              </c:ext>
            </c:extLst>
          </c:dPt>
          <c:dPt>
            <c:idx val="2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3-7AAC-40D6-B905-116F9971B87A}"/>
              </c:ext>
            </c:extLst>
          </c:dPt>
          <c:dPt>
            <c:idx val="2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5-7AAC-40D6-B905-116F9971B87A}"/>
              </c:ext>
            </c:extLst>
          </c:dPt>
          <c:dPt>
            <c:idx val="2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7-7AAC-40D6-B905-116F9971B87A}"/>
              </c:ext>
            </c:extLst>
          </c:dPt>
          <c:dPt>
            <c:idx val="2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9-7AAC-40D6-B905-116F9971B87A}"/>
              </c:ext>
            </c:extLst>
          </c:dPt>
          <c:dPt>
            <c:idx val="2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B-7AAC-40D6-B905-116F9971B87A}"/>
              </c:ext>
            </c:extLst>
          </c:dPt>
          <c:dPt>
            <c:idx val="2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D-7AAC-40D6-B905-116F9971B87A}"/>
              </c:ext>
            </c:extLst>
          </c:dPt>
          <c:dPt>
            <c:idx val="2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F-7AAC-40D6-B905-116F9971B87A}"/>
              </c:ext>
            </c:extLst>
          </c:dPt>
          <c:dPt>
            <c:idx val="2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1-7AAC-40D6-B905-116F9971B87A}"/>
              </c:ext>
            </c:extLst>
          </c:dPt>
          <c:dPt>
            <c:idx val="2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3-7AAC-40D6-B905-116F9971B87A}"/>
              </c:ext>
            </c:extLst>
          </c:dPt>
          <c:dPt>
            <c:idx val="2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5-7AAC-40D6-B905-116F9971B87A}"/>
              </c:ext>
            </c:extLst>
          </c:dPt>
          <c:dPt>
            <c:idx val="2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7-7AAC-40D6-B905-116F9971B87A}"/>
              </c:ext>
            </c:extLst>
          </c:dPt>
          <c:dPt>
            <c:idx val="2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9-7AAC-40D6-B905-116F9971B87A}"/>
              </c:ext>
            </c:extLst>
          </c:dPt>
          <c:dPt>
            <c:idx val="2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B-7AAC-40D6-B905-116F9971B87A}"/>
              </c:ext>
            </c:extLst>
          </c:dPt>
          <c:dPt>
            <c:idx val="2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D-7AAC-40D6-B905-116F9971B87A}"/>
              </c:ext>
            </c:extLst>
          </c:dPt>
          <c:dPt>
            <c:idx val="2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F-7AAC-40D6-B905-116F9971B87A}"/>
              </c:ext>
            </c:extLst>
          </c:dPt>
          <c:dPt>
            <c:idx val="24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1-7AAC-40D6-B905-116F9971B87A}"/>
              </c:ext>
            </c:extLst>
          </c:dPt>
          <c:dPt>
            <c:idx val="24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3-7AAC-40D6-B905-116F9971B87A}"/>
              </c:ext>
            </c:extLst>
          </c:dPt>
          <c:dPt>
            <c:idx val="24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5-7AAC-40D6-B905-116F9971B87A}"/>
              </c:ext>
            </c:extLst>
          </c:dPt>
          <c:dPt>
            <c:idx val="24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7-7AAC-40D6-B905-116F9971B87A}"/>
              </c:ext>
            </c:extLst>
          </c:dPt>
          <c:dPt>
            <c:idx val="24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9-7AAC-40D6-B905-116F9971B87A}"/>
              </c:ext>
            </c:extLst>
          </c:dPt>
          <c:dPt>
            <c:idx val="24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B-7AAC-40D6-B905-116F9971B87A}"/>
              </c:ext>
            </c:extLst>
          </c:dPt>
          <c:dPt>
            <c:idx val="2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D-7AAC-40D6-B905-116F9971B87A}"/>
              </c:ext>
            </c:extLst>
          </c:dPt>
          <c:dPt>
            <c:idx val="2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F-7AAC-40D6-B905-116F9971B87A}"/>
              </c:ext>
            </c:extLst>
          </c:dPt>
          <c:dPt>
            <c:idx val="2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1-7AAC-40D6-B905-116F9971B87A}"/>
              </c:ext>
            </c:extLst>
          </c:dPt>
          <c:dPt>
            <c:idx val="2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3-7AAC-40D6-B905-116F9971B87A}"/>
              </c:ext>
            </c:extLst>
          </c:dPt>
          <c:dPt>
            <c:idx val="2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5-7AAC-40D6-B905-116F9971B87A}"/>
              </c:ext>
            </c:extLst>
          </c:dPt>
          <c:dPt>
            <c:idx val="2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7-7AAC-40D6-B905-116F9971B87A}"/>
              </c:ext>
            </c:extLst>
          </c:dPt>
          <c:dPt>
            <c:idx val="2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9-7AAC-40D6-B905-116F9971B87A}"/>
              </c:ext>
            </c:extLst>
          </c:dPt>
          <c:dPt>
            <c:idx val="2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B-7AAC-40D6-B905-116F9971B87A}"/>
              </c:ext>
            </c:extLst>
          </c:dPt>
          <c:dPt>
            <c:idx val="2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D-7AAC-40D6-B905-116F9971B87A}"/>
              </c:ext>
            </c:extLst>
          </c:dPt>
          <c:dPt>
            <c:idx val="2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F-7AAC-40D6-B905-116F9971B87A}"/>
              </c:ext>
            </c:extLst>
          </c:dPt>
          <c:dPt>
            <c:idx val="2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1-7AAC-40D6-B905-116F9971B87A}"/>
              </c:ext>
            </c:extLst>
          </c:dPt>
          <c:dPt>
            <c:idx val="2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3-7AAC-40D6-B905-116F9971B87A}"/>
              </c:ext>
            </c:extLst>
          </c:dPt>
          <c:dPt>
            <c:idx val="2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5-7AAC-40D6-B905-116F9971B87A}"/>
              </c:ext>
            </c:extLst>
          </c:dPt>
          <c:dPt>
            <c:idx val="2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7-7AAC-40D6-B905-116F9971B87A}"/>
              </c:ext>
            </c:extLst>
          </c:dPt>
          <c:dPt>
            <c:idx val="2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9-7AAC-40D6-B905-116F9971B87A}"/>
              </c:ext>
            </c:extLst>
          </c:dPt>
          <c:dPt>
            <c:idx val="2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B-7AAC-40D6-B905-116F9971B87A}"/>
              </c:ext>
            </c:extLst>
          </c:dPt>
          <c:dPt>
            <c:idx val="2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D-7AAC-40D6-B905-116F9971B87A}"/>
              </c:ext>
            </c:extLst>
          </c:dPt>
          <c:dPt>
            <c:idx val="2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F-7AAC-40D6-B905-116F9971B87A}"/>
              </c:ext>
            </c:extLst>
          </c:dPt>
          <c:dPt>
            <c:idx val="26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1-7AAC-40D6-B905-116F9971B87A}"/>
              </c:ext>
            </c:extLst>
          </c:dPt>
          <c:dPt>
            <c:idx val="26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3-7AAC-40D6-B905-116F9971B87A}"/>
              </c:ext>
            </c:extLst>
          </c:dPt>
          <c:dPt>
            <c:idx val="26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5-7AAC-40D6-B905-116F9971B87A}"/>
              </c:ext>
            </c:extLst>
          </c:dPt>
          <c:dPt>
            <c:idx val="26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7-7AAC-40D6-B905-116F9971B87A}"/>
              </c:ext>
            </c:extLst>
          </c:dPt>
          <c:dPt>
            <c:idx val="26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9-7AAC-40D6-B905-116F9971B87A}"/>
              </c:ext>
            </c:extLst>
          </c:dPt>
          <c:dPt>
            <c:idx val="26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B-7AAC-40D6-B905-116F9971B87A}"/>
              </c:ext>
            </c:extLst>
          </c:dPt>
          <c:dPt>
            <c:idx val="27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D-7AAC-40D6-B905-116F9971B87A}"/>
              </c:ext>
            </c:extLst>
          </c:dPt>
          <c:dPt>
            <c:idx val="27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F-7AAC-40D6-B905-116F9971B87A}"/>
              </c:ext>
            </c:extLst>
          </c:dPt>
          <c:dPt>
            <c:idx val="27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1-7AAC-40D6-B905-116F9971B87A}"/>
              </c:ext>
            </c:extLst>
          </c:dPt>
          <c:dPt>
            <c:idx val="27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3-7AAC-40D6-B905-116F9971B87A}"/>
              </c:ext>
            </c:extLst>
          </c:dPt>
          <c:dPt>
            <c:idx val="27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5-7AAC-40D6-B905-116F9971B87A}"/>
              </c:ext>
            </c:extLst>
          </c:dPt>
          <c:dPt>
            <c:idx val="27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7-7AAC-40D6-B905-116F9971B87A}"/>
              </c:ext>
            </c:extLst>
          </c:dPt>
          <c:dPt>
            <c:idx val="2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9-7AAC-40D6-B905-116F9971B87A}"/>
              </c:ext>
            </c:extLst>
          </c:dPt>
          <c:dPt>
            <c:idx val="2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B-7AAC-40D6-B905-116F9971B87A}"/>
              </c:ext>
            </c:extLst>
          </c:dPt>
          <c:dPt>
            <c:idx val="2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D-7AAC-40D6-B905-116F9971B87A}"/>
              </c:ext>
            </c:extLst>
          </c:dPt>
          <c:dPt>
            <c:idx val="2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F-7AAC-40D6-B905-116F9971B87A}"/>
              </c:ext>
            </c:extLst>
          </c:dPt>
          <c:dPt>
            <c:idx val="2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1-7AAC-40D6-B905-116F9971B87A}"/>
              </c:ext>
            </c:extLst>
          </c:dPt>
          <c:dPt>
            <c:idx val="2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3-7AAC-40D6-B905-116F9971B87A}"/>
              </c:ext>
            </c:extLst>
          </c:dPt>
          <c:dPt>
            <c:idx val="2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5-7AAC-40D6-B905-116F9971B87A}"/>
              </c:ext>
            </c:extLst>
          </c:dPt>
          <c:dPt>
            <c:idx val="2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7-7AAC-40D6-B905-116F9971B87A}"/>
              </c:ext>
            </c:extLst>
          </c:dPt>
          <c:dPt>
            <c:idx val="2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9-7AAC-40D6-B905-116F9971B87A}"/>
              </c:ext>
            </c:extLst>
          </c:dPt>
          <c:dPt>
            <c:idx val="2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B-7AAC-40D6-B905-116F9971B87A}"/>
              </c:ext>
            </c:extLst>
          </c:dPt>
          <c:dPt>
            <c:idx val="2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D-7AAC-40D6-B905-116F9971B87A}"/>
              </c:ext>
            </c:extLst>
          </c:dPt>
          <c:dPt>
            <c:idx val="2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F-7AAC-40D6-B905-116F9971B87A}"/>
              </c:ext>
            </c:extLst>
          </c:dPt>
          <c:dPt>
            <c:idx val="2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1-7AAC-40D6-B905-116F9971B87A}"/>
              </c:ext>
            </c:extLst>
          </c:dPt>
          <c:dPt>
            <c:idx val="2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3-7AAC-40D6-B905-116F9971B87A}"/>
              </c:ext>
            </c:extLst>
          </c:dPt>
          <c:dPt>
            <c:idx val="2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5-7AAC-40D6-B905-116F9971B87A}"/>
              </c:ext>
            </c:extLst>
          </c:dPt>
          <c:dPt>
            <c:idx val="2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7-7AAC-40D6-B905-116F9971B87A}"/>
              </c:ext>
            </c:extLst>
          </c:dPt>
          <c:dPt>
            <c:idx val="2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9-7AAC-40D6-B905-116F9971B87A}"/>
              </c:ext>
            </c:extLst>
          </c:dPt>
          <c:dPt>
            <c:idx val="2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B-7AAC-40D6-B905-116F9971B87A}"/>
              </c:ext>
            </c:extLst>
          </c:dPt>
          <c:dPt>
            <c:idx val="29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D-7AAC-40D6-B905-116F9971B87A}"/>
              </c:ext>
            </c:extLst>
          </c:dPt>
          <c:dPt>
            <c:idx val="29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F-7AAC-40D6-B905-116F9971B87A}"/>
              </c:ext>
            </c:extLst>
          </c:dPt>
          <c:dPt>
            <c:idx val="29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1-7AAC-40D6-B905-116F9971B87A}"/>
              </c:ext>
            </c:extLst>
          </c:dPt>
          <c:dPt>
            <c:idx val="29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3-7AAC-40D6-B905-116F9971B87A}"/>
              </c:ext>
            </c:extLst>
          </c:dPt>
          <c:dPt>
            <c:idx val="29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5-7AAC-40D6-B905-116F9971B87A}"/>
              </c:ext>
            </c:extLst>
          </c:dPt>
          <c:dPt>
            <c:idx val="29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7-7AAC-40D6-B905-116F9971B87A}"/>
              </c:ext>
            </c:extLst>
          </c:dPt>
          <c:dPt>
            <c:idx val="3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9-7AAC-40D6-B905-116F9971B87A}"/>
              </c:ext>
            </c:extLst>
          </c:dPt>
          <c:dPt>
            <c:idx val="3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B-7AAC-40D6-B905-116F9971B87A}"/>
              </c:ext>
            </c:extLst>
          </c:dPt>
          <c:dPt>
            <c:idx val="3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D-7AAC-40D6-B905-116F9971B87A}"/>
              </c:ext>
            </c:extLst>
          </c:dPt>
          <c:dPt>
            <c:idx val="3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F-7AAC-40D6-B905-116F9971B87A}"/>
              </c:ext>
            </c:extLst>
          </c:dPt>
          <c:dPt>
            <c:idx val="3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1-7AAC-40D6-B905-116F9971B87A}"/>
              </c:ext>
            </c:extLst>
          </c:dPt>
          <c:dPt>
            <c:idx val="3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3-7AAC-40D6-B905-116F9971B87A}"/>
              </c:ext>
            </c:extLst>
          </c:dPt>
          <c:dPt>
            <c:idx val="3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5-7AAC-40D6-B905-116F9971B87A}"/>
              </c:ext>
            </c:extLst>
          </c:dPt>
          <c:dPt>
            <c:idx val="3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7-7AAC-40D6-B905-116F9971B87A}"/>
              </c:ext>
            </c:extLst>
          </c:dPt>
          <c:dPt>
            <c:idx val="3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9-7AAC-40D6-B905-116F9971B87A}"/>
              </c:ext>
            </c:extLst>
          </c:dPt>
          <c:dPt>
            <c:idx val="3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B-7AAC-40D6-B905-116F9971B87A}"/>
              </c:ext>
            </c:extLst>
          </c:dPt>
          <c:dPt>
            <c:idx val="3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D-7AAC-40D6-B905-116F9971B87A}"/>
              </c:ext>
            </c:extLst>
          </c:dPt>
          <c:dPt>
            <c:idx val="3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F-7AAC-40D6-B905-116F9971B87A}"/>
              </c:ext>
            </c:extLst>
          </c:dPt>
          <c:dPt>
            <c:idx val="3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1-7AAC-40D6-B905-116F9971B87A}"/>
              </c:ext>
            </c:extLst>
          </c:dPt>
          <c:dPt>
            <c:idx val="3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3-7AAC-40D6-B905-116F9971B87A}"/>
              </c:ext>
            </c:extLst>
          </c:dPt>
          <c:dPt>
            <c:idx val="3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5-7AAC-40D6-B905-116F9971B87A}"/>
              </c:ext>
            </c:extLst>
          </c:dPt>
          <c:dPt>
            <c:idx val="3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7-7AAC-40D6-B905-116F9971B87A}"/>
              </c:ext>
            </c:extLst>
          </c:dPt>
          <c:dPt>
            <c:idx val="3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9-7AAC-40D6-B905-116F9971B87A}"/>
              </c:ext>
            </c:extLst>
          </c:dPt>
          <c:dPt>
            <c:idx val="3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B-7AAC-40D6-B905-116F9971B87A}"/>
              </c:ext>
            </c:extLst>
          </c:dPt>
          <c:dPt>
            <c:idx val="3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D-7AAC-40D6-B905-116F9971B87A}"/>
              </c:ext>
            </c:extLst>
          </c:dPt>
          <c:dPt>
            <c:idx val="3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F-7AAC-40D6-B905-116F9971B87A}"/>
              </c:ext>
            </c:extLst>
          </c:dPt>
          <c:dPt>
            <c:idx val="3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1-7AAC-40D6-B905-116F9971B87A}"/>
              </c:ext>
            </c:extLst>
          </c:dPt>
          <c:dPt>
            <c:idx val="3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3-7AAC-40D6-B905-116F9971B87A}"/>
              </c:ext>
            </c:extLst>
          </c:dPt>
          <c:dPt>
            <c:idx val="3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5-7AAC-40D6-B905-116F9971B87A}"/>
              </c:ext>
            </c:extLst>
          </c:dPt>
          <c:dPt>
            <c:idx val="3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7-7AAC-40D6-B905-116F9971B87A}"/>
              </c:ext>
            </c:extLst>
          </c:dPt>
          <c:dPt>
            <c:idx val="32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9-7AAC-40D6-B905-116F9971B87A}"/>
              </c:ext>
            </c:extLst>
          </c:dPt>
          <c:dPt>
            <c:idx val="32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B-7AAC-40D6-B905-116F9971B87A}"/>
              </c:ext>
            </c:extLst>
          </c:dPt>
          <c:dPt>
            <c:idx val="32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D-7AAC-40D6-B905-116F9971B87A}"/>
              </c:ext>
            </c:extLst>
          </c:dPt>
          <c:dPt>
            <c:idx val="32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F-7AAC-40D6-B905-116F9971B87A}"/>
              </c:ext>
            </c:extLst>
          </c:dPt>
          <c:dPt>
            <c:idx val="32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1-7AAC-40D6-B905-116F9971B87A}"/>
              </c:ext>
            </c:extLst>
          </c:dPt>
          <c:dPt>
            <c:idx val="32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3-7AAC-40D6-B905-116F9971B87A}"/>
              </c:ext>
            </c:extLst>
          </c:dPt>
          <c:dPt>
            <c:idx val="3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5-7AAC-40D6-B905-116F9971B87A}"/>
              </c:ext>
            </c:extLst>
          </c:dPt>
          <c:dPt>
            <c:idx val="3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7-7AAC-40D6-B905-116F9971B87A}"/>
              </c:ext>
            </c:extLst>
          </c:dPt>
          <c:dPt>
            <c:idx val="3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9-7AAC-40D6-B905-116F9971B87A}"/>
              </c:ext>
            </c:extLst>
          </c:dPt>
          <c:dPt>
            <c:idx val="3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B-7AAC-40D6-B905-116F9971B87A}"/>
              </c:ext>
            </c:extLst>
          </c:dPt>
          <c:dPt>
            <c:idx val="3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D-7AAC-40D6-B905-116F9971B87A}"/>
              </c:ext>
            </c:extLst>
          </c:dPt>
          <c:dPt>
            <c:idx val="3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F-7AAC-40D6-B905-116F9971B87A}"/>
              </c:ext>
            </c:extLst>
          </c:dPt>
          <c:dPt>
            <c:idx val="3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1-7AAC-40D6-B905-116F9971B87A}"/>
              </c:ext>
            </c:extLst>
          </c:dPt>
          <c:dPt>
            <c:idx val="3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3-7AAC-40D6-B905-116F9971B87A}"/>
              </c:ext>
            </c:extLst>
          </c:dPt>
          <c:dPt>
            <c:idx val="3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5-7AAC-40D6-B905-116F9971B87A}"/>
              </c:ext>
            </c:extLst>
          </c:dPt>
          <c:dPt>
            <c:idx val="3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7-7AAC-40D6-B905-116F9971B87A}"/>
              </c:ext>
            </c:extLst>
          </c:dPt>
          <c:dPt>
            <c:idx val="3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9-7AAC-40D6-B905-116F9971B87A}"/>
              </c:ext>
            </c:extLst>
          </c:dPt>
          <c:dPt>
            <c:idx val="3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B-7AAC-40D6-B905-116F9971B87A}"/>
              </c:ext>
            </c:extLst>
          </c:dPt>
          <c:dPt>
            <c:idx val="3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D-7AAC-40D6-B905-116F9971B87A}"/>
              </c:ext>
            </c:extLst>
          </c:dPt>
          <c:dPt>
            <c:idx val="3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F-7AAC-40D6-B905-116F9971B87A}"/>
              </c:ext>
            </c:extLst>
          </c:dPt>
          <c:dPt>
            <c:idx val="3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1-7AAC-40D6-B905-116F9971B87A}"/>
              </c:ext>
            </c:extLst>
          </c:dPt>
          <c:dPt>
            <c:idx val="3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3-7AAC-40D6-B905-116F9971B87A}"/>
              </c:ext>
            </c:extLst>
          </c:dPt>
          <c:dPt>
            <c:idx val="3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5-7AAC-40D6-B905-116F9971B87A}"/>
              </c:ext>
            </c:extLst>
          </c:dPt>
          <c:dPt>
            <c:idx val="3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7-7AAC-40D6-B905-116F9971B87A}"/>
              </c:ext>
            </c:extLst>
          </c:dPt>
          <c:dPt>
            <c:idx val="3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9-7AAC-40D6-B905-116F9971B87A}"/>
              </c:ext>
            </c:extLst>
          </c:dPt>
          <c:dPt>
            <c:idx val="3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B-7AAC-40D6-B905-116F9971B87A}"/>
              </c:ext>
            </c:extLst>
          </c:dPt>
          <c:dPt>
            <c:idx val="3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D-7AAC-40D6-B905-116F9971B87A}"/>
              </c:ext>
            </c:extLst>
          </c:dPt>
          <c:dPt>
            <c:idx val="3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F-7AAC-40D6-B905-116F9971B87A}"/>
              </c:ext>
            </c:extLst>
          </c:dPt>
          <c:dPt>
            <c:idx val="3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1-7AAC-40D6-B905-116F9971B87A}"/>
              </c:ext>
            </c:extLst>
          </c:dPt>
          <c:dPt>
            <c:idx val="3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3-7AAC-40D6-B905-116F9971B87A}"/>
              </c:ext>
            </c:extLst>
          </c:dPt>
          <c:dPt>
            <c:idx val="3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5-7AAC-40D6-B905-116F9971B87A}"/>
              </c:ext>
            </c:extLst>
          </c:dPt>
          <c:dPt>
            <c:idx val="3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7-7AAC-40D6-B905-116F9971B87A}"/>
              </c:ext>
            </c:extLst>
          </c:dPt>
          <c:dPt>
            <c:idx val="3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9-7AAC-40D6-B905-116F9971B87A}"/>
              </c:ext>
            </c:extLst>
          </c:dPt>
          <c:dPt>
            <c:idx val="3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B-7AAC-40D6-B905-116F9971B87A}"/>
              </c:ext>
            </c:extLst>
          </c:dPt>
          <c:dPt>
            <c:idx val="3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D-7AAC-40D6-B905-116F9971B87A}"/>
              </c:ext>
            </c:extLst>
          </c:dPt>
          <c:dPt>
            <c:idx val="3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F-7AAC-40D6-B905-116F9971B87A}"/>
              </c:ext>
            </c:extLst>
          </c:dPt>
          <c:dPt>
            <c:idx val="3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1-7AAC-40D6-B905-116F9971B87A}"/>
              </c:ext>
            </c:extLst>
          </c:dPt>
          <c:dPt>
            <c:idx val="3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3-7AAC-40D6-B905-116F9971B87A}"/>
              </c:ext>
            </c:extLst>
          </c:dPt>
          <c:dPt>
            <c:idx val="3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5-7AAC-40D6-B905-116F9971B87A}"/>
              </c:ext>
            </c:extLst>
          </c:dPt>
          <c:dPt>
            <c:idx val="3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7-7AAC-40D6-B905-116F9971B87A}"/>
              </c:ext>
            </c:extLst>
          </c:dPt>
          <c:dPt>
            <c:idx val="3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9-7AAC-40D6-B905-116F9971B87A}"/>
              </c:ext>
            </c:extLst>
          </c:dPt>
          <c:dPt>
            <c:idx val="3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B-7AAC-40D6-B905-116F9971B87A}"/>
              </c:ext>
            </c:extLst>
          </c:dPt>
          <c:dPt>
            <c:idx val="3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D-7AAC-40D6-B905-116F9971B87A}"/>
              </c:ext>
            </c:extLst>
          </c:dPt>
          <c:dPt>
            <c:idx val="3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F-7AAC-40D6-B905-116F9971B87A}"/>
              </c:ext>
            </c:extLst>
          </c:dPt>
          <c:dPt>
            <c:idx val="3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1-7AAC-40D6-B905-116F9971B87A}"/>
              </c:ext>
            </c:extLst>
          </c:dPt>
          <c:dPt>
            <c:idx val="3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3-7AAC-40D6-B905-116F9971B87A}"/>
              </c:ext>
            </c:extLst>
          </c:dPt>
          <c:dPt>
            <c:idx val="3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5-7AAC-40D6-B905-116F9971B87A}"/>
              </c:ext>
            </c:extLst>
          </c:dPt>
          <c:dPt>
            <c:idx val="3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7-7AAC-40D6-B905-116F9971B87A}"/>
              </c:ext>
            </c:extLst>
          </c:dPt>
          <c:dPt>
            <c:idx val="3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9-7AAC-40D6-B905-116F9971B87A}"/>
              </c:ext>
            </c:extLst>
          </c:dPt>
          <c:dPt>
            <c:idx val="3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B-7AAC-40D6-B905-116F9971B87A}"/>
              </c:ext>
            </c:extLst>
          </c:dPt>
          <c:dPt>
            <c:idx val="3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D-7AAC-40D6-B905-116F9971B87A}"/>
              </c:ext>
            </c:extLst>
          </c:dPt>
          <c:dPt>
            <c:idx val="3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F-7AAC-40D6-B905-116F9971B87A}"/>
              </c:ext>
            </c:extLst>
          </c:dPt>
          <c:dPt>
            <c:idx val="3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1-7AAC-40D6-B905-116F9971B87A}"/>
              </c:ext>
            </c:extLst>
          </c:dPt>
          <c:dPt>
            <c:idx val="3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3-7AAC-40D6-B905-116F9971B87A}"/>
              </c:ext>
            </c:extLst>
          </c:dPt>
          <c:dPt>
            <c:idx val="37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5-7AAC-40D6-B905-116F9971B87A}"/>
              </c:ext>
            </c:extLst>
          </c:dPt>
          <c:dPt>
            <c:idx val="37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7-7AAC-40D6-B905-116F9971B87A}"/>
              </c:ext>
            </c:extLst>
          </c:dPt>
          <c:dPt>
            <c:idx val="38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9-7AAC-40D6-B905-116F9971B87A}"/>
              </c:ext>
            </c:extLst>
          </c:dPt>
          <c:dPt>
            <c:idx val="38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B-7AAC-40D6-B905-116F9971B87A}"/>
              </c:ext>
            </c:extLst>
          </c:dPt>
          <c:dPt>
            <c:idx val="38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D-7AAC-40D6-B905-116F9971B87A}"/>
              </c:ext>
            </c:extLst>
          </c:dPt>
          <c:dPt>
            <c:idx val="38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F-7AAC-40D6-B905-116F9971B87A}"/>
              </c:ext>
            </c:extLst>
          </c:dPt>
          <c:dPt>
            <c:idx val="3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1-7AAC-40D6-B905-116F9971B87A}"/>
              </c:ext>
            </c:extLst>
          </c:dPt>
          <c:dPt>
            <c:idx val="3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3-7AAC-40D6-B905-116F9971B87A}"/>
              </c:ext>
            </c:extLst>
          </c:dPt>
          <c:dPt>
            <c:idx val="3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5-7AAC-40D6-B905-116F9971B87A}"/>
              </c:ext>
            </c:extLst>
          </c:dPt>
          <c:dPt>
            <c:idx val="3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7-7AAC-40D6-B905-116F9971B87A}"/>
              </c:ext>
            </c:extLst>
          </c:dPt>
          <c:dPt>
            <c:idx val="3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9-7AAC-40D6-B905-116F9971B87A}"/>
              </c:ext>
            </c:extLst>
          </c:dPt>
          <c:dPt>
            <c:idx val="3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B-7AAC-40D6-B905-116F9971B87A}"/>
              </c:ext>
            </c:extLst>
          </c:dPt>
          <c:dPt>
            <c:idx val="3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D-7AAC-40D6-B905-116F9971B87A}"/>
              </c:ext>
            </c:extLst>
          </c:dPt>
          <c:dPt>
            <c:idx val="3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F-7AAC-40D6-B905-116F9971B87A}"/>
              </c:ext>
            </c:extLst>
          </c:dPt>
          <c:dPt>
            <c:idx val="3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1-7AAC-40D6-B905-116F9971B87A}"/>
              </c:ext>
            </c:extLst>
          </c:dPt>
          <c:dPt>
            <c:idx val="3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3-7AAC-40D6-B905-116F9971B87A}"/>
              </c:ext>
            </c:extLst>
          </c:dPt>
          <c:dPt>
            <c:idx val="3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5-7AAC-40D6-B905-116F9971B87A}"/>
              </c:ext>
            </c:extLst>
          </c:dPt>
          <c:dPt>
            <c:idx val="3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7-7AAC-40D6-B905-116F9971B87A}"/>
              </c:ext>
            </c:extLst>
          </c:dPt>
          <c:dPt>
            <c:idx val="3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9-7AAC-40D6-B905-116F9971B87A}"/>
              </c:ext>
            </c:extLst>
          </c:dPt>
          <c:dPt>
            <c:idx val="3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B-7AAC-40D6-B905-116F9971B87A}"/>
              </c:ext>
            </c:extLst>
          </c:dPt>
          <c:dPt>
            <c:idx val="3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D-7AAC-40D6-B905-116F9971B87A}"/>
              </c:ext>
            </c:extLst>
          </c:dPt>
          <c:dPt>
            <c:idx val="3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F-7AAC-40D6-B905-116F9971B87A}"/>
              </c:ext>
            </c:extLst>
          </c:dPt>
          <c:dPt>
            <c:idx val="4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1-7AAC-40D6-B905-116F9971B87A}"/>
              </c:ext>
            </c:extLst>
          </c:dPt>
          <c:dPt>
            <c:idx val="4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3-7AAC-40D6-B905-116F9971B87A}"/>
              </c:ext>
            </c:extLst>
          </c:dPt>
          <c:dPt>
            <c:idx val="40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5-7AAC-40D6-B905-116F9971B87A}"/>
              </c:ext>
            </c:extLst>
          </c:dPt>
          <c:dPt>
            <c:idx val="40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7-7AAC-40D6-B905-116F9971B87A}"/>
              </c:ext>
            </c:extLst>
          </c:dPt>
          <c:dPt>
            <c:idx val="40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9-7AAC-40D6-B905-116F9971B87A}"/>
              </c:ext>
            </c:extLst>
          </c:dPt>
          <c:dPt>
            <c:idx val="40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B-7AAC-40D6-B905-116F9971B87A}"/>
              </c:ext>
            </c:extLst>
          </c:dPt>
          <c:dPt>
            <c:idx val="40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D-7AAC-40D6-B905-116F9971B87A}"/>
              </c:ext>
            </c:extLst>
          </c:dPt>
          <c:dPt>
            <c:idx val="40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F-7AAC-40D6-B905-116F9971B87A}"/>
              </c:ext>
            </c:extLst>
          </c:dPt>
          <c:dPt>
            <c:idx val="40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1-7AAC-40D6-B905-116F9971B87A}"/>
              </c:ext>
            </c:extLst>
          </c:dPt>
          <c:dPt>
            <c:idx val="40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3-7AAC-40D6-B905-116F9971B87A}"/>
              </c:ext>
            </c:extLst>
          </c:dPt>
          <c:dPt>
            <c:idx val="41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5-7AAC-40D6-B905-116F9971B87A}"/>
              </c:ext>
            </c:extLst>
          </c:dPt>
          <c:dPt>
            <c:idx val="41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7-7AAC-40D6-B905-116F9971B87A}"/>
              </c:ext>
            </c:extLst>
          </c:dPt>
          <c:dPt>
            <c:idx val="41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9-7AAC-40D6-B905-116F9971B87A}"/>
              </c:ext>
            </c:extLst>
          </c:dPt>
          <c:dPt>
            <c:idx val="41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B-7AAC-40D6-B905-116F9971B87A}"/>
              </c:ext>
            </c:extLst>
          </c:dPt>
          <c:dPt>
            <c:idx val="4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D-7AAC-40D6-B905-116F9971B87A}"/>
              </c:ext>
            </c:extLst>
          </c:dPt>
          <c:dPt>
            <c:idx val="4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F-7AAC-40D6-B905-116F9971B87A}"/>
              </c:ext>
            </c:extLst>
          </c:dPt>
          <c:dPt>
            <c:idx val="4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1-7AAC-40D6-B905-116F9971B87A}"/>
              </c:ext>
            </c:extLst>
          </c:dPt>
          <c:dPt>
            <c:idx val="4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3-7AAC-40D6-B905-116F9971B87A}"/>
              </c:ext>
            </c:extLst>
          </c:dPt>
          <c:dPt>
            <c:idx val="4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5-7AAC-40D6-B905-116F9971B87A}"/>
              </c:ext>
            </c:extLst>
          </c:dPt>
          <c:dPt>
            <c:idx val="4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7-7AAC-40D6-B905-116F9971B87A}"/>
              </c:ext>
            </c:extLst>
          </c:dPt>
          <c:dPt>
            <c:idx val="4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9-7AAC-40D6-B905-116F9971B87A}"/>
              </c:ext>
            </c:extLst>
          </c:dPt>
          <c:dPt>
            <c:idx val="4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B-7AAC-40D6-B905-116F9971B87A}"/>
              </c:ext>
            </c:extLst>
          </c:dPt>
          <c:dPt>
            <c:idx val="4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D-7AAC-40D6-B905-116F9971B87A}"/>
              </c:ext>
            </c:extLst>
          </c:dPt>
          <c:dPt>
            <c:idx val="4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F-7AAC-40D6-B905-116F9971B87A}"/>
              </c:ext>
            </c:extLst>
          </c:dPt>
          <c:dPt>
            <c:idx val="4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1-7AAC-40D6-B905-116F9971B87A}"/>
              </c:ext>
            </c:extLst>
          </c:dPt>
          <c:dPt>
            <c:idx val="4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3-7AAC-40D6-B905-116F9971B87A}"/>
              </c:ext>
            </c:extLst>
          </c:dPt>
          <c:dPt>
            <c:idx val="4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5-7AAC-40D6-B905-116F9971B87A}"/>
              </c:ext>
            </c:extLst>
          </c:dPt>
          <c:dPt>
            <c:idx val="4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7-7AAC-40D6-B905-116F9971B87A}"/>
              </c:ext>
            </c:extLst>
          </c:dPt>
          <c:dPt>
            <c:idx val="4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9-7AAC-40D6-B905-116F9971B87A}"/>
              </c:ext>
            </c:extLst>
          </c:dPt>
          <c:dPt>
            <c:idx val="4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B-7AAC-40D6-B905-116F9971B87A}"/>
              </c:ext>
            </c:extLst>
          </c:dPt>
          <c:dPt>
            <c:idx val="4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D-7AAC-40D6-B905-116F9971B87A}"/>
              </c:ext>
            </c:extLst>
          </c:dPt>
          <c:dPt>
            <c:idx val="4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F-7AAC-40D6-B905-116F9971B87A}"/>
              </c:ext>
            </c:extLst>
          </c:dPt>
          <c:dPt>
            <c:idx val="43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1-7AAC-40D6-B905-116F9971B87A}"/>
              </c:ext>
            </c:extLst>
          </c:dPt>
          <c:dPt>
            <c:idx val="43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3-7AAC-40D6-B905-116F9971B87A}"/>
              </c:ext>
            </c:extLst>
          </c:dPt>
          <c:dPt>
            <c:idx val="43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5-7AAC-40D6-B905-116F9971B87A}"/>
              </c:ext>
            </c:extLst>
          </c:dPt>
          <c:dPt>
            <c:idx val="43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7-7AAC-40D6-B905-116F9971B87A}"/>
              </c:ext>
            </c:extLst>
          </c:dPt>
          <c:dPt>
            <c:idx val="43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9-7AAC-40D6-B905-116F9971B87A}"/>
              </c:ext>
            </c:extLst>
          </c:dPt>
          <c:dPt>
            <c:idx val="43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B-7AAC-40D6-B905-116F9971B87A}"/>
              </c:ext>
            </c:extLst>
          </c:dPt>
          <c:dPt>
            <c:idx val="4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D-7AAC-40D6-B905-116F9971B87A}"/>
              </c:ext>
            </c:extLst>
          </c:dPt>
          <c:dPt>
            <c:idx val="4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F-7AAC-40D6-B905-116F9971B87A}"/>
              </c:ext>
            </c:extLst>
          </c:dPt>
          <c:dPt>
            <c:idx val="4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1-7AAC-40D6-B905-116F9971B87A}"/>
              </c:ext>
            </c:extLst>
          </c:dPt>
          <c:dPt>
            <c:idx val="4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3-7AAC-40D6-B905-116F9971B87A}"/>
              </c:ext>
            </c:extLst>
          </c:dPt>
          <c:dPt>
            <c:idx val="4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5-7AAC-40D6-B905-116F9971B87A}"/>
              </c:ext>
            </c:extLst>
          </c:dPt>
          <c:dPt>
            <c:idx val="4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7-7AAC-40D6-B905-116F9971B87A}"/>
              </c:ext>
            </c:extLst>
          </c:dPt>
          <c:dPt>
            <c:idx val="4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9-7AAC-40D6-B905-116F9971B87A}"/>
              </c:ext>
            </c:extLst>
          </c:dPt>
          <c:dPt>
            <c:idx val="4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B-7AAC-40D6-B905-116F9971B87A}"/>
              </c:ext>
            </c:extLst>
          </c:dPt>
          <c:dPt>
            <c:idx val="4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D-7AAC-40D6-B905-116F9971B87A}"/>
              </c:ext>
            </c:extLst>
          </c:dPt>
          <c:dPt>
            <c:idx val="4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F-7AAC-40D6-B905-116F9971B87A}"/>
              </c:ext>
            </c:extLst>
          </c:dPt>
          <c:dPt>
            <c:idx val="4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1-7AAC-40D6-B905-116F9971B87A}"/>
              </c:ext>
            </c:extLst>
          </c:dPt>
          <c:dPt>
            <c:idx val="4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3-7AAC-40D6-B905-116F9971B87A}"/>
              </c:ext>
            </c:extLst>
          </c:dPt>
          <c:dPt>
            <c:idx val="4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5-7AAC-40D6-B905-116F9971B87A}"/>
              </c:ext>
            </c:extLst>
          </c:dPt>
          <c:dPt>
            <c:idx val="4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7-7AAC-40D6-B905-116F9971B87A}"/>
              </c:ext>
            </c:extLst>
          </c:dPt>
          <c:dPt>
            <c:idx val="4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9-7AAC-40D6-B905-116F9971B87A}"/>
              </c:ext>
            </c:extLst>
          </c:dPt>
          <c:dPt>
            <c:idx val="4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B-7AAC-40D6-B905-116F9971B87A}"/>
              </c:ext>
            </c:extLst>
          </c:dPt>
          <c:dPt>
            <c:idx val="4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D-7AAC-40D6-B905-116F9971B87A}"/>
              </c:ext>
            </c:extLst>
          </c:dPt>
          <c:dPt>
            <c:idx val="4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F-7AAC-40D6-B905-116F9971B87A}"/>
              </c:ext>
            </c:extLst>
          </c:dPt>
          <c:dPt>
            <c:idx val="45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1-7AAC-40D6-B905-116F9971B87A}"/>
              </c:ext>
            </c:extLst>
          </c:dPt>
          <c:dPt>
            <c:idx val="45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3-7AAC-40D6-B905-116F9971B87A}"/>
              </c:ext>
            </c:extLst>
          </c:dPt>
          <c:dPt>
            <c:idx val="45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5-7AAC-40D6-B905-116F9971B87A}"/>
              </c:ext>
            </c:extLst>
          </c:dPt>
          <c:dPt>
            <c:idx val="45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7-7AAC-40D6-B905-116F9971B87A}"/>
              </c:ext>
            </c:extLst>
          </c:dPt>
          <c:dPt>
            <c:idx val="46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9-7AAC-40D6-B905-116F9971B87A}"/>
              </c:ext>
            </c:extLst>
          </c:dPt>
          <c:dPt>
            <c:idx val="46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B-7AAC-40D6-B905-116F9971B87A}"/>
              </c:ext>
            </c:extLst>
          </c:dPt>
          <c:dPt>
            <c:idx val="46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D-7AAC-40D6-B905-116F9971B87A}"/>
              </c:ext>
            </c:extLst>
          </c:dPt>
          <c:dPt>
            <c:idx val="46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F-7AAC-40D6-B905-116F9971B87A}"/>
              </c:ext>
            </c:extLst>
          </c:dPt>
          <c:dPt>
            <c:idx val="46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1-7AAC-40D6-B905-116F9971B87A}"/>
              </c:ext>
            </c:extLst>
          </c:dPt>
          <c:dPt>
            <c:idx val="46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3-7AAC-40D6-B905-116F9971B87A}"/>
              </c:ext>
            </c:extLst>
          </c:dPt>
          <c:dPt>
            <c:idx val="46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5-7AAC-40D6-B905-116F9971B87A}"/>
              </c:ext>
            </c:extLst>
          </c:dPt>
          <c:dPt>
            <c:idx val="46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7-7AAC-40D6-B905-116F9971B87A}"/>
              </c:ext>
            </c:extLst>
          </c:dPt>
          <c:dPt>
            <c:idx val="4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9-7AAC-40D6-B905-116F9971B87A}"/>
              </c:ext>
            </c:extLst>
          </c:dPt>
          <c:dPt>
            <c:idx val="4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B-7AAC-40D6-B905-116F9971B87A}"/>
              </c:ext>
            </c:extLst>
          </c:dPt>
          <c:dPt>
            <c:idx val="4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D-7AAC-40D6-B905-116F9971B87A}"/>
              </c:ext>
            </c:extLst>
          </c:dPt>
          <c:dPt>
            <c:idx val="4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F-7AAC-40D6-B905-116F9971B87A}"/>
              </c:ext>
            </c:extLst>
          </c:dPt>
          <c:dPt>
            <c:idx val="4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1-7AAC-40D6-B905-116F9971B87A}"/>
              </c:ext>
            </c:extLst>
          </c:dPt>
          <c:dPt>
            <c:idx val="4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3-7AAC-40D6-B905-116F9971B87A}"/>
              </c:ext>
            </c:extLst>
          </c:dPt>
          <c:dPt>
            <c:idx val="4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5-7AAC-40D6-B905-116F9971B87A}"/>
              </c:ext>
            </c:extLst>
          </c:dPt>
          <c:dPt>
            <c:idx val="4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7-7AAC-40D6-B905-116F9971B87A}"/>
              </c:ext>
            </c:extLst>
          </c:dPt>
          <c:dPt>
            <c:idx val="4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9-7AAC-40D6-B905-116F9971B87A}"/>
              </c:ext>
            </c:extLst>
          </c:dPt>
          <c:dPt>
            <c:idx val="4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B-7AAC-40D6-B905-116F9971B87A}"/>
              </c:ext>
            </c:extLst>
          </c:dPt>
          <c:dPt>
            <c:idx val="4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D-7AAC-40D6-B905-116F9971B87A}"/>
              </c:ext>
            </c:extLst>
          </c:dPt>
          <c:dPt>
            <c:idx val="4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F-7AAC-40D6-B905-116F9971B87A}"/>
              </c:ext>
            </c:extLst>
          </c:dPt>
          <c:dPt>
            <c:idx val="4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1-7AAC-40D6-B905-116F9971B87A}"/>
              </c:ext>
            </c:extLst>
          </c:dPt>
          <c:dPt>
            <c:idx val="4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3-7AAC-40D6-B905-116F9971B87A}"/>
              </c:ext>
            </c:extLst>
          </c:dPt>
          <c:dPt>
            <c:idx val="4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5-7AAC-40D6-B905-116F9971B87A}"/>
              </c:ext>
            </c:extLst>
          </c:dPt>
          <c:dPt>
            <c:idx val="4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7-7AAC-40D6-B905-116F9971B87A}"/>
              </c:ext>
            </c:extLst>
          </c:dPt>
          <c:dPt>
            <c:idx val="4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9-7AAC-40D6-B905-116F9971B87A}"/>
              </c:ext>
            </c:extLst>
          </c:dPt>
          <c:dPt>
            <c:idx val="4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B-7AAC-40D6-B905-116F9971B87A}"/>
              </c:ext>
            </c:extLst>
          </c:dPt>
          <c:dPt>
            <c:idx val="48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D-7AAC-40D6-B905-116F9971B87A}"/>
              </c:ext>
            </c:extLst>
          </c:dPt>
          <c:dPt>
            <c:idx val="48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F-7AAC-40D6-B905-116F9971B87A}"/>
              </c:ext>
            </c:extLst>
          </c:dPt>
          <c:dPt>
            <c:idx val="48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1-7AAC-40D6-B905-116F9971B87A}"/>
              </c:ext>
            </c:extLst>
          </c:dPt>
          <c:dPt>
            <c:idx val="48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3-7AAC-40D6-B905-116F9971B87A}"/>
              </c:ext>
            </c:extLst>
          </c:dPt>
          <c:dPt>
            <c:idx val="49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5-7AAC-40D6-B905-116F9971B87A}"/>
              </c:ext>
            </c:extLst>
          </c:dPt>
          <c:dPt>
            <c:idx val="49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7-7AAC-40D6-B905-116F9971B87A}"/>
              </c:ext>
            </c:extLst>
          </c:dPt>
          <c:dPt>
            <c:idx val="4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9-7AAC-40D6-B905-116F9971B87A}"/>
              </c:ext>
            </c:extLst>
          </c:dPt>
          <c:dPt>
            <c:idx val="4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B-7AAC-40D6-B905-116F9971B87A}"/>
              </c:ext>
            </c:extLst>
          </c:dPt>
          <c:dPt>
            <c:idx val="4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D-7AAC-40D6-B905-116F9971B87A}"/>
              </c:ext>
            </c:extLst>
          </c:dPt>
          <c:dPt>
            <c:idx val="4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F-7AAC-40D6-B905-116F9971B87A}"/>
              </c:ext>
            </c:extLst>
          </c:dPt>
          <c:dPt>
            <c:idx val="4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1-7AAC-40D6-B905-116F9971B87A}"/>
              </c:ext>
            </c:extLst>
          </c:dPt>
          <c:dPt>
            <c:idx val="4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3-7AAC-40D6-B905-116F9971B87A}"/>
              </c:ext>
            </c:extLst>
          </c:dPt>
          <c:dPt>
            <c:idx val="4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5-7AAC-40D6-B905-116F9971B87A}"/>
              </c:ext>
            </c:extLst>
          </c:dPt>
          <c:dPt>
            <c:idx val="4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7-7AAC-40D6-B905-116F9971B87A}"/>
              </c:ext>
            </c:extLst>
          </c:dPt>
          <c:dPt>
            <c:idx val="5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9-7AAC-40D6-B905-116F9971B87A}"/>
              </c:ext>
            </c:extLst>
          </c:dPt>
          <c:dPt>
            <c:idx val="5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B-7AAC-40D6-B905-116F9971B87A}"/>
              </c:ext>
            </c:extLst>
          </c:dPt>
          <c:dPt>
            <c:idx val="5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D-7AAC-40D6-B905-116F9971B87A}"/>
              </c:ext>
            </c:extLst>
          </c:dPt>
          <c:dPt>
            <c:idx val="5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F-7AAC-40D6-B905-116F9971B87A}"/>
              </c:ext>
            </c:extLst>
          </c:dPt>
          <c:dPt>
            <c:idx val="5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1-7AAC-40D6-B905-116F9971B87A}"/>
              </c:ext>
            </c:extLst>
          </c:dPt>
          <c:dPt>
            <c:idx val="5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3-7AAC-40D6-B905-116F9971B87A}"/>
              </c:ext>
            </c:extLst>
          </c:dPt>
          <c:dPt>
            <c:idx val="5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5-7AAC-40D6-B905-116F9971B87A}"/>
              </c:ext>
            </c:extLst>
          </c:dPt>
          <c:dPt>
            <c:idx val="5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7-7AAC-40D6-B905-116F9971B87A}"/>
              </c:ext>
            </c:extLst>
          </c:dPt>
          <c:dPt>
            <c:idx val="5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9-7AAC-40D6-B905-116F9971B87A}"/>
              </c:ext>
            </c:extLst>
          </c:dPt>
          <c:dPt>
            <c:idx val="5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B-7AAC-40D6-B905-116F9971B87A}"/>
              </c:ext>
            </c:extLst>
          </c:dPt>
          <c:dPt>
            <c:idx val="51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D-7AAC-40D6-B905-116F9971B87A}"/>
              </c:ext>
            </c:extLst>
          </c:dPt>
          <c:dPt>
            <c:idx val="51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F-7AAC-40D6-B905-116F9971B87A}"/>
              </c:ext>
            </c:extLst>
          </c:dPt>
          <c:dPt>
            <c:idx val="51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1-7AAC-40D6-B905-116F9971B87A}"/>
              </c:ext>
            </c:extLst>
          </c:dPt>
          <c:dPt>
            <c:idx val="51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3-7AAC-40D6-B905-116F9971B87A}"/>
              </c:ext>
            </c:extLst>
          </c:dPt>
          <c:dPt>
            <c:idx val="51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5-7AAC-40D6-B905-116F9971B87A}"/>
              </c:ext>
            </c:extLst>
          </c:dPt>
          <c:dPt>
            <c:idx val="51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7-7AAC-40D6-B905-116F9971B87A}"/>
              </c:ext>
            </c:extLst>
          </c:dPt>
          <c:dPt>
            <c:idx val="51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9-7AAC-40D6-B905-116F9971B87A}"/>
              </c:ext>
            </c:extLst>
          </c:dPt>
          <c:dPt>
            <c:idx val="51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B-7AAC-40D6-B905-116F9971B87A}"/>
              </c:ext>
            </c:extLst>
          </c:dPt>
          <c:dPt>
            <c:idx val="51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D-7AAC-40D6-B905-116F9971B87A}"/>
              </c:ext>
            </c:extLst>
          </c:dPt>
          <c:dPt>
            <c:idx val="51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F-7AAC-40D6-B905-116F9971B87A}"/>
              </c:ext>
            </c:extLst>
          </c:dPt>
          <c:dPt>
            <c:idx val="52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1-7AAC-40D6-B905-116F9971B87A}"/>
              </c:ext>
            </c:extLst>
          </c:dPt>
          <c:dPt>
            <c:idx val="52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3-7AAC-40D6-B905-116F9971B87A}"/>
              </c:ext>
            </c:extLst>
          </c:dPt>
          <c:dPt>
            <c:idx val="5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5-7AAC-40D6-B905-116F9971B87A}"/>
              </c:ext>
            </c:extLst>
          </c:dPt>
          <c:dPt>
            <c:idx val="5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7-7AAC-40D6-B905-116F9971B87A}"/>
              </c:ext>
            </c:extLst>
          </c:dPt>
          <c:dPt>
            <c:idx val="5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9-7AAC-40D6-B905-116F9971B87A}"/>
              </c:ext>
            </c:extLst>
          </c:dPt>
          <c:dPt>
            <c:idx val="5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B-7AAC-40D6-B905-116F9971B87A}"/>
              </c:ext>
            </c:extLst>
          </c:dPt>
          <c:dPt>
            <c:idx val="5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D-7AAC-40D6-B905-116F9971B87A}"/>
              </c:ext>
            </c:extLst>
          </c:dPt>
          <c:dPt>
            <c:idx val="5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F-7AAC-40D6-B905-116F9971B87A}"/>
              </c:ext>
            </c:extLst>
          </c:dPt>
          <c:dPt>
            <c:idx val="5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1-7AAC-40D6-B905-116F9971B87A}"/>
              </c:ext>
            </c:extLst>
          </c:dPt>
          <c:dPt>
            <c:idx val="5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3-7AAC-40D6-B905-116F9971B87A}"/>
              </c:ext>
            </c:extLst>
          </c:dPt>
          <c:dPt>
            <c:idx val="5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5-7AAC-40D6-B905-116F9971B87A}"/>
              </c:ext>
            </c:extLst>
          </c:dPt>
          <c:dPt>
            <c:idx val="5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7-7AAC-40D6-B905-116F9971B87A}"/>
              </c:ext>
            </c:extLst>
          </c:dPt>
          <c:dPt>
            <c:idx val="5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9-7AAC-40D6-B905-116F9971B87A}"/>
              </c:ext>
            </c:extLst>
          </c:dPt>
          <c:dPt>
            <c:idx val="5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B-7AAC-40D6-B905-116F9971B87A}"/>
              </c:ext>
            </c:extLst>
          </c:dPt>
          <c:dPt>
            <c:idx val="5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D-7AAC-40D6-B905-116F9971B87A}"/>
              </c:ext>
            </c:extLst>
          </c:dPt>
          <c:dPt>
            <c:idx val="5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F-7AAC-40D6-B905-116F9971B87A}"/>
              </c:ext>
            </c:extLst>
          </c:dPt>
          <c:dPt>
            <c:idx val="5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1-7AAC-40D6-B905-116F9971B87A}"/>
              </c:ext>
            </c:extLst>
          </c:dPt>
          <c:dPt>
            <c:idx val="5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3-7AAC-40D6-B905-116F9971B87A}"/>
              </c:ext>
            </c:extLst>
          </c:dPt>
          <c:dPt>
            <c:idx val="5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5-7AAC-40D6-B905-116F9971B87A}"/>
              </c:ext>
            </c:extLst>
          </c:dPt>
          <c:dPt>
            <c:idx val="5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7-7AAC-40D6-B905-116F9971B87A}"/>
              </c:ext>
            </c:extLst>
          </c:dPt>
          <c:dPt>
            <c:idx val="54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9-7AAC-40D6-B905-116F9971B87A}"/>
              </c:ext>
            </c:extLst>
          </c:dPt>
          <c:dPt>
            <c:idx val="54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B-7AAC-40D6-B905-116F9971B87A}"/>
              </c:ext>
            </c:extLst>
          </c:dPt>
          <c:dPt>
            <c:idx val="54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D-7AAC-40D6-B905-116F9971B87A}"/>
              </c:ext>
            </c:extLst>
          </c:dPt>
          <c:dPt>
            <c:idx val="54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F-7AAC-40D6-B905-116F9971B87A}"/>
              </c:ext>
            </c:extLst>
          </c:dPt>
          <c:dPt>
            <c:idx val="54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1-7AAC-40D6-B905-116F9971B87A}"/>
              </c:ext>
            </c:extLst>
          </c:dPt>
          <c:dPt>
            <c:idx val="54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3-7AAC-40D6-B905-116F9971B87A}"/>
              </c:ext>
            </c:extLst>
          </c:dPt>
          <c:dPt>
            <c:idx val="5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5-7AAC-40D6-B905-116F9971B87A}"/>
              </c:ext>
            </c:extLst>
          </c:dPt>
          <c:dPt>
            <c:idx val="5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7-7AAC-40D6-B905-116F9971B87A}"/>
              </c:ext>
            </c:extLst>
          </c:dPt>
          <c:dPt>
            <c:idx val="5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9-7AAC-40D6-B905-116F9971B87A}"/>
              </c:ext>
            </c:extLst>
          </c:dPt>
          <c:dPt>
            <c:idx val="5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B-7AAC-40D6-B905-116F9971B87A}"/>
              </c:ext>
            </c:extLst>
          </c:dPt>
          <c:dPt>
            <c:idx val="5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D-7AAC-40D6-B905-116F9971B87A}"/>
              </c:ext>
            </c:extLst>
          </c:dPt>
          <c:dPt>
            <c:idx val="5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F-7AAC-40D6-B905-116F9971B87A}"/>
              </c:ext>
            </c:extLst>
          </c:dPt>
          <c:dPt>
            <c:idx val="5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1-7AAC-40D6-B905-116F9971B87A}"/>
              </c:ext>
            </c:extLst>
          </c:dPt>
          <c:dPt>
            <c:idx val="5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3-7AAC-40D6-B905-116F9971B87A}"/>
              </c:ext>
            </c:extLst>
          </c:dPt>
          <c:dPt>
            <c:idx val="5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5-7AAC-40D6-B905-116F9971B87A}"/>
              </c:ext>
            </c:extLst>
          </c:dPt>
          <c:dPt>
            <c:idx val="5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7-7AAC-40D6-B905-116F9971B87A}"/>
              </c:ext>
            </c:extLst>
          </c:dPt>
          <c:dPt>
            <c:idx val="5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9-7AAC-40D6-B905-116F9971B87A}"/>
              </c:ext>
            </c:extLst>
          </c:dPt>
          <c:dPt>
            <c:idx val="5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B-7AAC-40D6-B905-116F9971B87A}"/>
              </c:ext>
            </c:extLst>
          </c:dPt>
          <c:dPt>
            <c:idx val="5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D-7AAC-40D6-B905-116F9971B87A}"/>
              </c:ext>
            </c:extLst>
          </c:dPt>
          <c:dPt>
            <c:idx val="5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F-7AAC-40D6-B905-116F9971B87A}"/>
              </c:ext>
            </c:extLst>
          </c:dPt>
          <c:dPt>
            <c:idx val="5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1-7AAC-40D6-B905-116F9971B87A}"/>
              </c:ext>
            </c:extLst>
          </c:dPt>
          <c:dPt>
            <c:idx val="5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3-7AAC-40D6-B905-116F9971B87A}"/>
              </c:ext>
            </c:extLst>
          </c:dPt>
          <c:dPt>
            <c:idx val="5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5-7AAC-40D6-B905-116F9971B87A}"/>
              </c:ext>
            </c:extLst>
          </c:dPt>
          <c:dPt>
            <c:idx val="5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7-7AAC-40D6-B905-116F9971B87A}"/>
              </c:ext>
            </c:extLst>
          </c:dPt>
          <c:dPt>
            <c:idx val="56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9-7AAC-40D6-B905-116F9971B87A}"/>
              </c:ext>
            </c:extLst>
          </c:dPt>
          <c:dPt>
            <c:idx val="56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B-7AAC-40D6-B905-116F9971B87A}"/>
              </c:ext>
            </c:extLst>
          </c:dPt>
          <c:dPt>
            <c:idx val="56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D-7AAC-40D6-B905-116F9971B87A}"/>
              </c:ext>
            </c:extLst>
          </c:dPt>
          <c:dPt>
            <c:idx val="56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F-7AAC-40D6-B905-116F9971B87A}"/>
              </c:ext>
            </c:extLst>
          </c:dPt>
          <c:dPt>
            <c:idx val="56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1-7AAC-40D6-B905-116F9971B87A}"/>
              </c:ext>
            </c:extLst>
          </c:dPt>
          <c:dPt>
            <c:idx val="56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3-7AAC-40D6-B905-116F9971B87A}"/>
              </c:ext>
            </c:extLst>
          </c:dPt>
          <c:dPt>
            <c:idx val="57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5-7AAC-40D6-B905-116F9971B87A}"/>
              </c:ext>
            </c:extLst>
          </c:dPt>
          <c:dPt>
            <c:idx val="57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7-7AAC-40D6-B905-116F9971B87A}"/>
              </c:ext>
            </c:extLst>
          </c:dPt>
          <c:dPt>
            <c:idx val="57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9-7AAC-40D6-B905-116F9971B87A}"/>
              </c:ext>
            </c:extLst>
          </c:dPt>
          <c:dPt>
            <c:idx val="57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B-7AAC-40D6-B905-116F9971B87A}"/>
              </c:ext>
            </c:extLst>
          </c:dPt>
          <c:dPt>
            <c:idx val="57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D-7AAC-40D6-B905-116F9971B87A}"/>
              </c:ext>
            </c:extLst>
          </c:dPt>
          <c:dPt>
            <c:idx val="57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F-7AAC-40D6-B905-116F9971B87A}"/>
              </c:ext>
            </c:extLst>
          </c:dPt>
          <c:dPt>
            <c:idx val="5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1-7AAC-40D6-B905-116F9971B87A}"/>
              </c:ext>
            </c:extLst>
          </c:dPt>
          <c:dPt>
            <c:idx val="5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3-7AAC-40D6-B905-116F9971B87A}"/>
              </c:ext>
            </c:extLst>
          </c:dPt>
          <c:dPt>
            <c:idx val="5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5-7AAC-40D6-B905-116F9971B87A}"/>
              </c:ext>
            </c:extLst>
          </c:dPt>
          <c:dPt>
            <c:idx val="5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7-7AAC-40D6-B905-116F9971B87A}"/>
              </c:ext>
            </c:extLst>
          </c:dPt>
          <c:dPt>
            <c:idx val="5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9-7AAC-40D6-B905-116F9971B87A}"/>
              </c:ext>
            </c:extLst>
          </c:dPt>
          <c:dPt>
            <c:idx val="5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B-7AAC-40D6-B905-116F9971B87A}"/>
              </c:ext>
            </c:extLst>
          </c:dPt>
          <c:dPt>
            <c:idx val="5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D-7AAC-40D6-B905-116F9971B87A}"/>
              </c:ext>
            </c:extLst>
          </c:dPt>
          <c:dPt>
            <c:idx val="5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F-7AAC-40D6-B905-116F9971B87A}"/>
              </c:ext>
            </c:extLst>
          </c:dPt>
          <c:dPt>
            <c:idx val="5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1-7AAC-40D6-B905-116F9971B87A}"/>
              </c:ext>
            </c:extLst>
          </c:dPt>
          <c:dPt>
            <c:idx val="5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3-7AAC-40D6-B905-116F9971B87A}"/>
              </c:ext>
            </c:extLst>
          </c:dPt>
          <c:dPt>
            <c:idx val="5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5-7AAC-40D6-B905-116F9971B87A}"/>
              </c:ext>
            </c:extLst>
          </c:dPt>
          <c:dPt>
            <c:idx val="5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7-7AAC-40D6-B905-116F9971B87A}"/>
              </c:ext>
            </c:extLst>
          </c:dPt>
          <c:dPt>
            <c:idx val="5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9-7AAC-40D6-B905-116F9971B87A}"/>
              </c:ext>
            </c:extLst>
          </c:dPt>
          <c:dPt>
            <c:idx val="5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B-7AAC-40D6-B905-116F9971B87A}"/>
              </c:ext>
            </c:extLst>
          </c:dPt>
          <c:dPt>
            <c:idx val="5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D-7AAC-40D6-B905-116F9971B87A}"/>
              </c:ext>
            </c:extLst>
          </c:dPt>
          <c:dPt>
            <c:idx val="5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F-7AAC-40D6-B905-116F9971B87A}"/>
              </c:ext>
            </c:extLst>
          </c:dPt>
          <c:dPt>
            <c:idx val="5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1-7AAC-40D6-B905-116F9971B87A}"/>
              </c:ext>
            </c:extLst>
          </c:dPt>
          <c:dPt>
            <c:idx val="5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3-7AAC-40D6-B905-116F9971B87A}"/>
              </c:ext>
            </c:extLst>
          </c:dPt>
          <c:dPt>
            <c:idx val="59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5-7AAC-40D6-B905-116F9971B87A}"/>
              </c:ext>
            </c:extLst>
          </c:dPt>
          <c:dPt>
            <c:idx val="59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7-7AAC-40D6-B905-116F9971B87A}"/>
              </c:ext>
            </c:extLst>
          </c:dPt>
          <c:dPt>
            <c:idx val="59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9-7AAC-40D6-B905-116F9971B87A}"/>
              </c:ext>
            </c:extLst>
          </c:dPt>
          <c:dPt>
            <c:idx val="59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B-7AAC-40D6-B905-116F9971B87A}"/>
              </c:ext>
            </c:extLst>
          </c:dPt>
          <c:dPt>
            <c:idx val="59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D-7AAC-40D6-B905-116F9971B87A}"/>
              </c:ext>
            </c:extLst>
          </c:dPt>
          <c:dPt>
            <c:idx val="59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F-7AAC-40D6-B905-116F9971B87A}"/>
              </c:ext>
            </c:extLst>
          </c:dPt>
          <c:dPt>
            <c:idx val="6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1-7AAC-40D6-B905-116F9971B87A}"/>
              </c:ext>
            </c:extLst>
          </c:dPt>
          <c:dPt>
            <c:idx val="6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3-7AAC-40D6-B905-116F9971B87A}"/>
              </c:ext>
            </c:extLst>
          </c:dPt>
          <c:dPt>
            <c:idx val="6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5-7AAC-40D6-B905-116F9971B87A}"/>
              </c:ext>
            </c:extLst>
          </c:dPt>
          <c:dPt>
            <c:idx val="6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7-7AAC-40D6-B905-116F9971B87A}"/>
              </c:ext>
            </c:extLst>
          </c:dPt>
          <c:dPt>
            <c:idx val="6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9-7AAC-40D6-B905-116F9971B87A}"/>
              </c:ext>
            </c:extLst>
          </c:dPt>
          <c:dPt>
            <c:idx val="6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B-7AAC-40D6-B905-116F9971B87A}"/>
              </c:ext>
            </c:extLst>
          </c:dPt>
          <c:dPt>
            <c:idx val="6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D-7AAC-40D6-B905-116F9971B87A}"/>
              </c:ext>
            </c:extLst>
          </c:dPt>
          <c:dPt>
            <c:idx val="6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F-7AAC-40D6-B905-116F9971B87A}"/>
              </c:ext>
            </c:extLst>
          </c:dPt>
          <c:dPt>
            <c:idx val="6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1-7AAC-40D6-B905-116F9971B87A}"/>
              </c:ext>
            </c:extLst>
          </c:dPt>
          <c:dPt>
            <c:idx val="6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3-7AAC-40D6-B905-116F9971B87A}"/>
              </c:ext>
            </c:extLst>
          </c:dPt>
          <c:dPt>
            <c:idx val="6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5-7AAC-40D6-B905-116F9971B87A}"/>
              </c:ext>
            </c:extLst>
          </c:dPt>
          <c:dPt>
            <c:idx val="6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7-7AAC-40D6-B905-116F9971B87A}"/>
              </c:ext>
            </c:extLst>
          </c:dPt>
          <c:dPt>
            <c:idx val="6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9-7AAC-40D6-B905-116F9971B87A}"/>
              </c:ext>
            </c:extLst>
          </c:dPt>
          <c:dPt>
            <c:idx val="6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B-7AAC-40D6-B905-116F9971B87A}"/>
              </c:ext>
            </c:extLst>
          </c:dPt>
          <c:dPt>
            <c:idx val="6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D-7AAC-40D6-B905-116F9971B87A}"/>
              </c:ext>
            </c:extLst>
          </c:dPt>
          <c:dPt>
            <c:idx val="6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F-7AAC-40D6-B905-116F9971B87A}"/>
              </c:ext>
            </c:extLst>
          </c:dPt>
          <c:dPt>
            <c:idx val="6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1-7AAC-40D6-B905-116F9971B87A}"/>
              </c:ext>
            </c:extLst>
          </c:dPt>
          <c:dPt>
            <c:idx val="6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3-7AAC-40D6-B905-116F9971B87A}"/>
              </c:ext>
            </c:extLst>
          </c:dPt>
          <c:dPt>
            <c:idx val="6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5-7AAC-40D6-B905-116F9971B87A}"/>
              </c:ext>
            </c:extLst>
          </c:dPt>
          <c:dPt>
            <c:idx val="6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7-7AAC-40D6-B905-116F9971B87A}"/>
              </c:ext>
            </c:extLst>
          </c:dPt>
          <c:dPt>
            <c:idx val="6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9-7AAC-40D6-B905-116F9971B87A}"/>
              </c:ext>
            </c:extLst>
          </c:dPt>
          <c:dPt>
            <c:idx val="6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B-7AAC-40D6-B905-116F9971B87A}"/>
              </c:ext>
            </c:extLst>
          </c:dPt>
          <c:dPt>
            <c:idx val="6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D-7AAC-40D6-B905-116F9971B87A}"/>
              </c:ext>
            </c:extLst>
          </c:dPt>
          <c:dPt>
            <c:idx val="6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F-7AAC-40D6-B905-116F9971B87A}"/>
              </c:ext>
            </c:extLst>
          </c:dPt>
          <c:dPt>
            <c:idx val="6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1-7AAC-40D6-B905-116F9971B87A}"/>
              </c:ext>
            </c:extLst>
          </c:dPt>
          <c:dPt>
            <c:idx val="6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3-7AAC-40D6-B905-116F9971B87A}"/>
              </c:ext>
            </c:extLst>
          </c:dPt>
          <c:dPt>
            <c:idx val="6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5-7AAC-40D6-B905-116F9971B87A}"/>
              </c:ext>
            </c:extLst>
          </c:dPt>
          <c:dPt>
            <c:idx val="6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7-7AAC-40D6-B905-116F9971B87A}"/>
              </c:ext>
            </c:extLst>
          </c:dPt>
          <c:dPt>
            <c:idx val="6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9-7AAC-40D6-B905-116F9971B87A}"/>
              </c:ext>
            </c:extLst>
          </c:dPt>
          <c:dPt>
            <c:idx val="6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B-7AAC-40D6-B905-116F9971B87A}"/>
              </c:ext>
            </c:extLst>
          </c:dPt>
          <c:dPt>
            <c:idx val="6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D-7AAC-40D6-B905-116F9971B87A}"/>
              </c:ext>
            </c:extLst>
          </c:dPt>
          <c:dPt>
            <c:idx val="6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F-7AAC-40D6-B905-116F9971B87A}"/>
              </c:ext>
            </c:extLst>
          </c:dPt>
          <c:dPt>
            <c:idx val="6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1-7AAC-40D6-B905-116F9971B87A}"/>
              </c:ext>
            </c:extLst>
          </c:dPt>
          <c:dPt>
            <c:idx val="6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3-7AAC-40D6-B905-116F9971B87A}"/>
              </c:ext>
            </c:extLst>
          </c:dPt>
          <c:dPt>
            <c:idx val="6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5-7AAC-40D6-B905-116F9971B87A}"/>
              </c:ext>
            </c:extLst>
          </c:dPt>
          <c:dPt>
            <c:idx val="6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7-7AAC-40D6-B905-116F9971B87A}"/>
              </c:ext>
            </c:extLst>
          </c:dPt>
          <c:dPt>
            <c:idx val="6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9-7AAC-40D6-B905-116F9971B87A}"/>
              </c:ext>
            </c:extLst>
          </c:dPt>
          <c:dPt>
            <c:idx val="6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B-7AAC-40D6-B905-116F9971B87A}"/>
              </c:ext>
            </c:extLst>
          </c:dPt>
          <c:dPt>
            <c:idx val="6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D-7AAC-40D6-B905-116F9971B87A}"/>
              </c:ext>
            </c:extLst>
          </c:dPt>
          <c:dPt>
            <c:idx val="6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F-7AAC-40D6-B905-116F9971B87A}"/>
              </c:ext>
            </c:extLst>
          </c:dPt>
          <c:dPt>
            <c:idx val="6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1-7AAC-40D6-B905-116F9971B87A}"/>
              </c:ext>
            </c:extLst>
          </c:dPt>
          <c:dPt>
            <c:idx val="6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3-7AAC-40D6-B905-116F9971B87A}"/>
              </c:ext>
            </c:extLst>
          </c:dPt>
          <c:dPt>
            <c:idx val="6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5-7AAC-40D6-B905-116F9971B87A}"/>
              </c:ext>
            </c:extLst>
          </c:dPt>
          <c:dPt>
            <c:idx val="6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7-7AAC-40D6-B905-116F9971B87A}"/>
              </c:ext>
            </c:extLst>
          </c:dPt>
          <c:dPt>
            <c:idx val="6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9-7AAC-40D6-B905-116F9971B87A}"/>
              </c:ext>
            </c:extLst>
          </c:dPt>
          <c:dPt>
            <c:idx val="6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B-7AAC-40D6-B905-116F9971B87A}"/>
              </c:ext>
            </c:extLst>
          </c:dPt>
          <c:dPt>
            <c:idx val="6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D-7AAC-40D6-B905-116F9971B87A}"/>
              </c:ext>
            </c:extLst>
          </c:dPt>
          <c:dPt>
            <c:idx val="6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F-7AAC-40D6-B905-116F9971B87A}"/>
              </c:ext>
            </c:extLst>
          </c:dPt>
          <c:dPt>
            <c:idx val="64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1-7AAC-40D6-B905-116F9971B87A}"/>
              </c:ext>
            </c:extLst>
          </c:dPt>
          <c:dPt>
            <c:idx val="64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3-7AAC-40D6-B905-116F9971B87A}"/>
              </c:ext>
            </c:extLst>
          </c:dPt>
          <c:dPt>
            <c:idx val="65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5-7AAC-40D6-B905-116F9971B87A}"/>
              </c:ext>
            </c:extLst>
          </c:dPt>
          <c:dPt>
            <c:idx val="65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7-7AAC-40D6-B905-116F9971B87A}"/>
              </c:ext>
            </c:extLst>
          </c:dPt>
          <c:dPt>
            <c:idx val="65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9-7AAC-40D6-B905-116F9971B87A}"/>
              </c:ext>
            </c:extLst>
          </c:dPt>
          <c:dPt>
            <c:idx val="65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B-7AAC-40D6-B905-116F9971B87A}"/>
              </c:ext>
            </c:extLst>
          </c:dPt>
          <c:dPt>
            <c:idx val="6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D-7AAC-40D6-B905-116F9971B87A}"/>
              </c:ext>
            </c:extLst>
          </c:dPt>
          <c:dPt>
            <c:idx val="6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F-7AAC-40D6-B905-116F9971B87A}"/>
              </c:ext>
            </c:extLst>
          </c:dPt>
          <c:dPt>
            <c:idx val="6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1-7AAC-40D6-B905-116F9971B87A}"/>
              </c:ext>
            </c:extLst>
          </c:dPt>
          <c:dPt>
            <c:idx val="6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3-7AAC-40D6-B905-116F9971B87A}"/>
              </c:ext>
            </c:extLst>
          </c:dPt>
          <c:dPt>
            <c:idx val="6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5-7AAC-40D6-B905-116F9971B87A}"/>
              </c:ext>
            </c:extLst>
          </c:dPt>
          <c:dPt>
            <c:idx val="6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7-7AAC-40D6-B905-116F9971B87A}"/>
              </c:ext>
            </c:extLst>
          </c:dPt>
          <c:dPt>
            <c:idx val="6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9-7AAC-40D6-B905-116F9971B87A}"/>
              </c:ext>
            </c:extLst>
          </c:dPt>
          <c:dPt>
            <c:idx val="6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B-7AAC-40D6-B905-116F9971B87A}"/>
              </c:ext>
            </c:extLst>
          </c:dPt>
          <c:dPt>
            <c:idx val="6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D-7AAC-40D6-B905-116F9971B87A}"/>
              </c:ext>
            </c:extLst>
          </c:dPt>
          <c:dPt>
            <c:idx val="6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F-7AAC-40D6-B905-116F9971B87A}"/>
              </c:ext>
            </c:extLst>
          </c:dPt>
          <c:dPt>
            <c:idx val="6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1-7AAC-40D6-B905-116F9971B87A}"/>
              </c:ext>
            </c:extLst>
          </c:dPt>
          <c:dPt>
            <c:idx val="6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3-7AAC-40D6-B905-116F9971B87A}"/>
              </c:ext>
            </c:extLst>
          </c:dPt>
          <c:dPt>
            <c:idx val="6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5-7AAC-40D6-B905-116F9971B87A}"/>
              </c:ext>
            </c:extLst>
          </c:dPt>
          <c:dPt>
            <c:idx val="6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7-7AAC-40D6-B905-116F9971B87A}"/>
              </c:ext>
            </c:extLst>
          </c:dPt>
          <c:dPt>
            <c:idx val="6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9-7AAC-40D6-B905-116F9971B87A}"/>
              </c:ext>
            </c:extLst>
          </c:dPt>
          <c:dPt>
            <c:idx val="6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B-7AAC-40D6-B905-116F9971B87A}"/>
              </c:ext>
            </c:extLst>
          </c:dPt>
          <c:dPt>
            <c:idx val="6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D-7AAC-40D6-B905-116F9971B87A}"/>
              </c:ext>
            </c:extLst>
          </c:dPt>
          <c:dPt>
            <c:idx val="6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F-7AAC-40D6-B905-116F9971B87A}"/>
              </c:ext>
            </c:extLst>
          </c:dPt>
          <c:dPt>
            <c:idx val="6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1-7AAC-40D6-B905-116F9971B87A}"/>
              </c:ext>
            </c:extLst>
          </c:dPt>
          <c:dPt>
            <c:idx val="6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3-7AAC-40D6-B905-116F9971B87A}"/>
              </c:ext>
            </c:extLst>
          </c:dPt>
          <c:dPt>
            <c:idx val="6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5-7AAC-40D6-B905-116F9971B87A}"/>
              </c:ext>
            </c:extLst>
          </c:dPt>
          <c:dPt>
            <c:idx val="6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7-7AAC-40D6-B905-116F9971B87A}"/>
              </c:ext>
            </c:extLst>
          </c:dPt>
          <c:dPt>
            <c:idx val="6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9-7AAC-40D6-B905-116F9971B87A}"/>
              </c:ext>
            </c:extLst>
          </c:dPt>
          <c:dPt>
            <c:idx val="6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B-7AAC-40D6-B905-116F9971B87A}"/>
              </c:ext>
            </c:extLst>
          </c:dPt>
          <c:dPt>
            <c:idx val="6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D-7AAC-40D6-B905-116F9971B87A}"/>
              </c:ext>
            </c:extLst>
          </c:dPt>
          <c:dPt>
            <c:idx val="6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F-7AAC-40D6-B905-116F9971B87A}"/>
              </c:ext>
            </c:extLst>
          </c:dPt>
          <c:dPt>
            <c:idx val="6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1-7AAC-40D6-B905-116F9971B87A}"/>
              </c:ext>
            </c:extLst>
          </c:dPt>
          <c:dPt>
            <c:idx val="6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3-7AAC-40D6-B905-116F9971B87A}"/>
              </c:ext>
            </c:extLst>
          </c:dPt>
          <c:dPt>
            <c:idx val="6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5-7AAC-40D6-B905-116F9971B87A}"/>
              </c:ext>
            </c:extLst>
          </c:dPt>
          <c:dPt>
            <c:idx val="6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7-7AAC-40D6-B905-116F9971B87A}"/>
              </c:ext>
            </c:extLst>
          </c:dPt>
          <c:dPt>
            <c:idx val="6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9-7AAC-40D6-B905-116F9971B87A}"/>
              </c:ext>
            </c:extLst>
          </c:dPt>
          <c:dPt>
            <c:idx val="6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B-7AAC-40D6-B905-116F9971B87A}"/>
              </c:ext>
            </c:extLst>
          </c:dPt>
          <c:dPt>
            <c:idx val="6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D-7AAC-40D6-B905-116F9971B87A}"/>
              </c:ext>
            </c:extLst>
          </c:dPt>
          <c:dPt>
            <c:idx val="6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F-7AAC-40D6-B905-116F9971B87A}"/>
              </c:ext>
            </c:extLst>
          </c:dPt>
          <c:dPt>
            <c:idx val="6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1-7AAC-40D6-B905-116F9971B87A}"/>
              </c:ext>
            </c:extLst>
          </c:dPt>
          <c:dPt>
            <c:idx val="6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3-7AAC-40D6-B905-116F9971B87A}"/>
              </c:ext>
            </c:extLst>
          </c:dPt>
          <c:dPt>
            <c:idx val="6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5-7AAC-40D6-B905-116F9971B87A}"/>
              </c:ext>
            </c:extLst>
          </c:dPt>
          <c:dPt>
            <c:idx val="6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7-7AAC-40D6-B905-116F9971B87A}"/>
              </c:ext>
            </c:extLst>
          </c:dPt>
          <c:dPt>
            <c:idx val="6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9-7AAC-40D6-B905-116F9971B87A}"/>
              </c:ext>
            </c:extLst>
          </c:dPt>
          <c:dPt>
            <c:idx val="6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B-7AAC-40D6-B905-116F9971B87A}"/>
              </c:ext>
            </c:extLst>
          </c:dPt>
          <c:dPt>
            <c:idx val="6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D-7AAC-40D6-B905-116F9971B87A}"/>
              </c:ext>
            </c:extLst>
          </c:dPt>
          <c:dPt>
            <c:idx val="6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F-7AAC-40D6-B905-116F9971B87A}"/>
              </c:ext>
            </c:extLst>
          </c:dPt>
          <c:dPt>
            <c:idx val="6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1-7AAC-40D6-B905-116F9971B87A}"/>
              </c:ext>
            </c:extLst>
          </c:dPt>
          <c:dPt>
            <c:idx val="6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3-7AAC-40D6-B905-116F9971B87A}"/>
              </c:ext>
            </c:extLst>
          </c:dPt>
          <c:dPt>
            <c:idx val="6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5-7AAC-40D6-B905-116F9971B87A}"/>
              </c:ext>
            </c:extLst>
          </c:dPt>
          <c:dPt>
            <c:idx val="6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7-7AAC-40D6-B905-116F9971B87A}"/>
              </c:ext>
            </c:extLst>
          </c:dPt>
          <c:dPt>
            <c:idx val="7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9-7AAC-40D6-B905-116F9971B87A}"/>
              </c:ext>
            </c:extLst>
          </c:dPt>
          <c:dPt>
            <c:idx val="7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B-7AAC-40D6-B905-116F9971B87A}"/>
              </c:ext>
            </c:extLst>
          </c:dPt>
          <c:dPt>
            <c:idx val="70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D-7AAC-40D6-B905-116F9971B87A}"/>
              </c:ext>
            </c:extLst>
          </c:dPt>
          <c:dPt>
            <c:idx val="70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F-7AAC-40D6-B905-116F9971B87A}"/>
              </c:ext>
            </c:extLst>
          </c:dPt>
          <c:dPt>
            <c:idx val="70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1-7AAC-40D6-B905-116F9971B87A}"/>
              </c:ext>
            </c:extLst>
          </c:dPt>
          <c:dPt>
            <c:idx val="70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3-7AAC-40D6-B905-116F9971B87A}"/>
              </c:ext>
            </c:extLst>
          </c:dPt>
          <c:dPt>
            <c:idx val="70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5-7AAC-40D6-B905-116F9971B87A}"/>
              </c:ext>
            </c:extLst>
          </c:dPt>
          <c:dPt>
            <c:idx val="70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7-7AAC-40D6-B905-116F9971B87A}"/>
              </c:ext>
            </c:extLst>
          </c:dPt>
          <c:dPt>
            <c:idx val="70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9-7AAC-40D6-B905-116F9971B87A}"/>
              </c:ext>
            </c:extLst>
          </c:dPt>
          <c:dPt>
            <c:idx val="70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B-7AAC-40D6-B905-116F9971B87A}"/>
              </c:ext>
            </c:extLst>
          </c:dPt>
          <c:dPt>
            <c:idx val="71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D-7AAC-40D6-B905-116F9971B87A}"/>
              </c:ext>
            </c:extLst>
          </c:dPt>
          <c:dPt>
            <c:idx val="71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F-7AAC-40D6-B905-116F9971B87A}"/>
              </c:ext>
            </c:extLst>
          </c:dPt>
          <c:dPt>
            <c:idx val="71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1-7AAC-40D6-B905-116F9971B87A}"/>
              </c:ext>
            </c:extLst>
          </c:dPt>
          <c:dPt>
            <c:idx val="71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3-7AAC-40D6-B905-116F9971B87A}"/>
              </c:ext>
            </c:extLst>
          </c:dPt>
          <c:dPt>
            <c:idx val="7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5-7AAC-40D6-B905-116F9971B87A}"/>
              </c:ext>
            </c:extLst>
          </c:dPt>
          <c:dPt>
            <c:idx val="7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7-7AAC-40D6-B905-116F9971B87A}"/>
              </c:ext>
            </c:extLst>
          </c:dPt>
          <c:dPt>
            <c:idx val="7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9-7AAC-40D6-B905-116F9971B87A}"/>
              </c:ext>
            </c:extLst>
          </c:dPt>
          <c:dPt>
            <c:idx val="7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B-7AAC-40D6-B905-116F9971B87A}"/>
              </c:ext>
            </c:extLst>
          </c:dPt>
          <c:dPt>
            <c:idx val="7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D-7AAC-40D6-B905-116F9971B87A}"/>
              </c:ext>
            </c:extLst>
          </c:dPt>
          <c:dPt>
            <c:idx val="7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F-7AAC-40D6-B905-116F9971B87A}"/>
              </c:ext>
            </c:extLst>
          </c:dPt>
          <c:dPt>
            <c:idx val="7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1-7AAC-40D6-B905-116F9971B87A}"/>
              </c:ext>
            </c:extLst>
          </c:dPt>
          <c:dPt>
            <c:idx val="7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3-7AAC-40D6-B905-116F9971B87A}"/>
              </c:ext>
            </c:extLst>
          </c:dPt>
          <c:dPt>
            <c:idx val="7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5-7AAC-40D6-B905-116F9971B87A}"/>
              </c:ext>
            </c:extLst>
          </c:dPt>
          <c:dPt>
            <c:idx val="7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7-7AAC-40D6-B905-116F9971B87A}"/>
              </c:ext>
            </c:extLst>
          </c:dPt>
          <c:dPt>
            <c:idx val="7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9-7AAC-40D6-B905-116F9971B87A}"/>
              </c:ext>
            </c:extLst>
          </c:dPt>
          <c:dPt>
            <c:idx val="7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B-7AAC-40D6-B905-116F9971B87A}"/>
              </c:ext>
            </c:extLst>
          </c:dPt>
          <c:dPt>
            <c:idx val="7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D-7AAC-40D6-B905-116F9971B87A}"/>
              </c:ext>
            </c:extLst>
          </c:dPt>
          <c:dPt>
            <c:idx val="7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F-7AAC-40D6-B905-116F9971B87A}"/>
              </c:ext>
            </c:extLst>
          </c:dPt>
          <c:dPt>
            <c:idx val="7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1-7AAC-40D6-B905-116F9971B87A}"/>
              </c:ext>
            </c:extLst>
          </c:dPt>
          <c:dPt>
            <c:idx val="7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3-7AAC-40D6-B905-116F9971B87A}"/>
              </c:ext>
            </c:extLst>
          </c:dPt>
          <c:dPt>
            <c:idx val="7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5-7AAC-40D6-B905-116F9971B87A}"/>
              </c:ext>
            </c:extLst>
          </c:dPt>
          <c:dPt>
            <c:idx val="7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7-7AAC-40D6-B905-116F9971B87A}"/>
              </c:ext>
            </c:extLst>
          </c:dPt>
          <c:dPt>
            <c:idx val="73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9-7AAC-40D6-B905-116F9971B87A}"/>
              </c:ext>
            </c:extLst>
          </c:dPt>
          <c:dPt>
            <c:idx val="73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B-7AAC-40D6-B905-116F9971B87A}"/>
              </c:ext>
            </c:extLst>
          </c:dPt>
          <c:dPt>
            <c:idx val="73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D-7AAC-40D6-B905-116F9971B87A}"/>
              </c:ext>
            </c:extLst>
          </c:dPt>
          <c:dPt>
            <c:idx val="73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F-7AAC-40D6-B905-116F9971B87A}"/>
              </c:ext>
            </c:extLst>
          </c:dPt>
          <c:dPt>
            <c:idx val="73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1-7AAC-40D6-B905-116F9971B87A}"/>
              </c:ext>
            </c:extLst>
          </c:dPt>
          <c:dPt>
            <c:idx val="73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3-7AAC-40D6-B905-116F9971B87A}"/>
              </c:ext>
            </c:extLst>
          </c:dPt>
          <c:dPt>
            <c:idx val="7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5-7AAC-40D6-B905-116F9971B87A}"/>
              </c:ext>
            </c:extLst>
          </c:dPt>
          <c:dPt>
            <c:idx val="7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7-7AAC-40D6-B905-116F9971B87A}"/>
              </c:ext>
            </c:extLst>
          </c:dPt>
          <c:dPt>
            <c:idx val="7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9-7AAC-40D6-B905-116F9971B87A}"/>
              </c:ext>
            </c:extLst>
          </c:dPt>
          <c:dPt>
            <c:idx val="7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B-7AAC-40D6-B905-116F9971B87A}"/>
              </c:ext>
            </c:extLst>
          </c:dPt>
          <c:dPt>
            <c:idx val="7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D-7AAC-40D6-B905-116F9971B87A}"/>
              </c:ext>
            </c:extLst>
          </c:dPt>
          <c:dPt>
            <c:idx val="7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F-7AAC-40D6-B905-116F9971B87A}"/>
              </c:ext>
            </c:extLst>
          </c:dPt>
          <c:dPt>
            <c:idx val="7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1-7AAC-40D6-B905-116F9971B87A}"/>
              </c:ext>
            </c:extLst>
          </c:dPt>
          <c:dPt>
            <c:idx val="7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3-7AAC-40D6-B905-116F9971B87A}"/>
              </c:ext>
            </c:extLst>
          </c:dPt>
          <c:dPt>
            <c:idx val="7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5-7AAC-40D6-B905-116F9971B87A}"/>
              </c:ext>
            </c:extLst>
          </c:dPt>
          <c:dPt>
            <c:idx val="7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7-7AAC-40D6-B905-116F9971B87A}"/>
              </c:ext>
            </c:extLst>
          </c:dPt>
          <c:dPt>
            <c:idx val="7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9-7AAC-40D6-B905-116F9971B87A}"/>
              </c:ext>
            </c:extLst>
          </c:dPt>
          <c:dPt>
            <c:idx val="7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B-7AAC-40D6-B905-116F9971B87A}"/>
              </c:ext>
            </c:extLst>
          </c:dPt>
          <c:dPt>
            <c:idx val="7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D-7AAC-40D6-B905-116F9971B87A}"/>
              </c:ext>
            </c:extLst>
          </c:dPt>
          <c:dPt>
            <c:idx val="7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F-7AAC-40D6-B905-116F9971B87A}"/>
              </c:ext>
            </c:extLst>
          </c:dPt>
          <c:dPt>
            <c:idx val="7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1-7AAC-40D6-B905-116F9971B87A}"/>
              </c:ext>
            </c:extLst>
          </c:dPt>
          <c:dPt>
            <c:idx val="7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3-7AAC-40D6-B905-116F9971B87A}"/>
              </c:ext>
            </c:extLst>
          </c:dPt>
          <c:dPt>
            <c:idx val="7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5-7AAC-40D6-B905-116F9971B87A}"/>
              </c:ext>
            </c:extLst>
          </c:dPt>
          <c:dPt>
            <c:idx val="7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7-7AAC-40D6-B905-116F9971B87A}"/>
              </c:ext>
            </c:extLst>
          </c:dPt>
          <c:dPt>
            <c:idx val="75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9-7AAC-40D6-B905-116F9971B87A}"/>
              </c:ext>
            </c:extLst>
          </c:dPt>
          <c:dPt>
            <c:idx val="75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B-7AAC-40D6-B905-116F9971B87A}"/>
              </c:ext>
            </c:extLst>
          </c:dPt>
          <c:dPt>
            <c:idx val="75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D-7AAC-40D6-B905-116F9971B87A}"/>
              </c:ext>
            </c:extLst>
          </c:dPt>
          <c:dPt>
            <c:idx val="75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F-7AAC-40D6-B905-116F9971B87A}"/>
              </c:ext>
            </c:extLst>
          </c:dPt>
          <c:dPt>
            <c:idx val="76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1-7AAC-40D6-B905-116F9971B87A}"/>
              </c:ext>
            </c:extLst>
          </c:dPt>
          <c:dPt>
            <c:idx val="76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3-7AAC-40D6-B905-116F9971B87A}"/>
              </c:ext>
            </c:extLst>
          </c:dPt>
          <c:dPt>
            <c:idx val="76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5-7AAC-40D6-B905-116F9971B87A}"/>
              </c:ext>
            </c:extLst>
          </c:dPt>
          <c:dPt>
            <c:idx val="76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7-7AAC-40D6-B905-116F9971B87A}"/>
              </c:ext>
            </c:extLst>
          </c:dPt>
          <c:dPt>
            <c:idx val="76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9-7AAC-40D6-B905-116F9971B87A}"/>
              </c:ext>
            </c:extLst>
          </c:dPt>
          <c:dPt>
            <c:idx val="76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B-7AAC-40D6-B905-116F9971B87A}"/>
              </c:ext>
            </c:extLst>
          </c:dPt>
          <c:dPt>
            <c:idx val="76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D-7AAC-40D6-B905-116F9971B87A}"/>
              </c:ext>
            </c:extLst>
          </c:dPt>
          <c:dPt>
            <c:idx val="76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F-7AAC-40D6-B905-116F9971B87A}"/>
              </c:ext>
            </c:extLst>
          </c:dPt>
          <c:dPt>
            <c:idx val="7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1-7AAC-40D6-B905-116F9971B87A}"/>
              </c:ext>
            </c:extLst>
          </c:dPt>
          <c:dPt>
            <c:idx val="7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3-7AAC-40D6-B905-116F9971B87A}"/>
              </c:ext>
            </c:extLst>
          </c:dPt>
          <c:dPt>
            <c:idx val="7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5-7AAC-40D6-B905-116F9971B87A}"/>
              </c:ext>
            </c:extLst>
          </c:dPt>
          <c:dPt>
            <c:idx val="7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7-7AAC-40D6-B905-116F9971B87A}"/>
              </c:ext>
            </c:extLst>
          </c:dPt>
          <c:dPt>
            <c:idx val="7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9-7AAC-40D6-B905-116F9971B87A}"/>
              </c:ext>
            </c:extLst>
          </c:dPt>
          <c:dPt>
            <c:idx val="7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B-7AAC-40D6-B905-116F9971B87A}"/>
              </c:ext>
            </c:extLst>
          </c:dPt>
          <c:dPt>
            <c:idx val="7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D-7AAC-40D6-B905-116F9971B87A}"/>
              </c:ext>
            </c:extLst>
          </c:dPt>
          <c:dPt>
            <c:idx val="7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F-7AAC-40D6-B905-116F9971B87A}"/>
              </c:ext>
            </c:extLst>
          </c:dPt>
          <c:dPt>
            <c:idx val="7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1-7AAC-40D6-B905-116F9971B87A}"/>
              </c:ext>
            </c:extLst>
          </c:dPt>
          <c:dPt>
            <c:idx val="7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3-7AAC-40D6-B905-116F9971B87A}"/>
              </c:ext>
            </c:extLst>
          </c:dPt>
          <c:dPt>
            <c:idx val="7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5-7AAC-40D6-B905-116F9971B87A}"/>
              </c:ext>
            </c:extLst>
          </c:dPt>
          <c:dPt>
            <c:idx val="7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7-7AAC-40D6-B905-116F9971B87A}"/>
              </c:ext>
            </c:extLst>
          </c:dPt>
          <c:dPt>
            <c:idx val="7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9-7AAC-40D6-B905-116F9971B87A}"/>
              </c:ext>
            </c:extLst>
          </c:dPt>
          <c:dPt>
            <c:idx val="7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B-7AAC-40D6-B905-116F9971B87A}"/>
              </c:ext>
            </c:extLst>
          </c:dPt>
          <c:dPt>
            <c:idx val="7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D-7AAC-40D6-B905-116F9971B87A}"/>
              </c:ext>
            </c:extLst>
          </c:dPt>
          <c:dPt>
            <c:idx val="7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F-7AAC-40D6-B905-116F9971B87A}"/>
              </c:ext>
            </c:extLst>
          </c:dPt>
          <c:dPt>
            <c:idx val="7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1-7AAC-40D6-B905-116F9971B87A}"/>
              </c:ext>
            </c:extLst>
          </c:dPt>
          <c:dPt>
            <c:idx val="7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3-7AAC-40D6-B905-116F9971B87A}"/>
              </c:ext>
            </c:extLst>
          </c:dPt>
          <c:dPt>
            <c:idx val="78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5-7AAC-40D6-B905-116F9971B87A}"/>
              </c:ext>
            </c:extLst>
          </c:dPt>
          <c:dPt>
            <c:idx val="78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7-7AAC-40D6-B905-116F9971B87A}"/>
              </c:ext>
            </c:extLst>
          </c:dPt>
          <c:dPt>
            <c:idx val="78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9-7AAC-40D6-B905-116F9971B87A}"/>
              </c:ext>
            </c:extLst>
          </c:dPt>
          <c:dPt>
            <c:idx val="78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B-7AAC-40D6-B905-116F9971B87A}"/>
              </c:ext>
            </c:extLst>
          </c:dPt>
          <c:dPt>
            <c:idx val="79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D-7AAC-40D6-B905-116F9971B87A}"/>
              </c:ext>
            </c:extLst>
          </c:dPt>
          <c:dPt>
            <c:idx val="79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F-7AAC-40D6-B905-116F9971B87A}"/>
              </c:ext>
            </c:extLst>
          </c:dPt>
          <c:dPt>
            <c:idx val="7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1-7AAC-40D6-B905-116F9971B87A}"/>
              </c:ext>
            </c:extLst>
          </c:dPt>
          <c:dPt>
            <c:idx val="7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3-7AAC-40D6-B905-116F9971B87A}"/>
              </c:ext>
            </c:extLst>
          </c:dPt>
          <c:dPt>
            <c:idx val="7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5-7AAC-40D6-B905-116F9971B87A}"/>
              </c:ext>
            </c:extLst>
          </c:dPt>
          <c:dPt>
            <c:idx val="7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7-7AAC-40D6-B905-116F9971B87A}"/>
              </c:ext>
            </c:extLst>
          </c:dPt>
          <c:dPt>
            <c:idx val="7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9-7AAC-40D6-B905-116F9971B87A}"/>
              </c:ext>
            </c:extLst>
          </c:dPt>
          <c:dPt>
            <c:idx val="7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B-7AAC-40D6-B905-116F9971B87A}"/>
              </c:ext>
            </c:extLst>
          </c:dPt>
          <c:dPt>
            <c:idx val="7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D-7AAC-40D6-B905-116F9971B87A}"/>
              </c:ext>
            </c:extLst>
          </c:dPt>
          <c:dPt>
            <c:idx val="7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F-7AAC-40D6-B905-116F9971B87A}"/>
              </c:ext>
            </c:extLst>
          </c:dPt>
          <c:dPt>
            <c:idx val="8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1-7AAC-40D6-B905-116F9971B87A}"/>
              </c:ext>
            </c:extLst>
          </c:dPt>
          <c:dPt>
            <c:idx val="8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3-7AAC-40D6-B905-116F9971B87A}"/>
              </c:ext>
            </c:extLst>
          </c:dPt>
          <c:dPt>
            <c:idx val="8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5-7AAC-40D6-B905-116F9971B87A}"/>
              </c:ext>
            </c:extLst>
          </c:dPt>
          <c:dPt>
            <c:idx val="8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7-7AAC-40D6-B905-116F9971B87A}"/>
              </c:ext>
            </c:extLst>
          </c:dPt>
          <c:dPt>
            <c:idx val="8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9-7AAC-40D6-B905-116F9971B87A}"/>
              </c:ext>
            </c:extLst>
          </c:dPt>
          <c:dPt>
            <c:idx val="8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B-7AAC-40D6-B905-116F9971B87A}"/>
              </c:ext>
            </c:extLst>
          </c:dPt>
          <c:dPt>
            <c:idx val="8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D-7AAC-40D6-B905-116F9971B87A}"/>
              </c:ext>
            </c:extLst>
          </c:dPt>
          <c:dPt>
            <c:idx val="8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F-7AAC-40D6-B905-116F9971B87A}"/>
              </c:ext>
            </c:extLst>
          </c:dPt>
          <c:dPt>
            <c:idx val="8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1-7AAC-40D6-B905-116F9971B87A}"/>
              </c:ext>
            </c:extLst>
          </c:dPt>
          <c:dPt>
            <c:idx val="8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3-7AAC-40D6-B905-116F9971B87A}"/>
              </c:ext>
            </c:extLst>
          </c:dPt>
          <c:dPt>
            <c:idx val="81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5-7AAC-40D6-B905-116F9971B87A}"/>
              </c:ext>
            </c:extLst>
          </c:dPt>
          <c:dPt>
            <c:idx val="81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7-7AAC-40D6-B905-116F9971B87A}"/>
              </c:ext>
            </c:extLst>
          </c:dPt>
          <c:dPt>
            <c:idx val="81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9-7AAC-40D6-B905-116F9971B87A}"/>
              </c:ext>
            </c:extLst>
          </c:dPt>
          <c:dPt>
            <c:idx val="81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B-7AAC-40D6-B905-116F9971B87A}"/>
              </c:ext>
            </c:extLst>
          </c:dPt>
          <c:dPt>
            <c:idx val="81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D-7AAC-40D6-B905-116F9971B87A}"/>
              </c:ext>
            </c:extLst>
          </c:dPt>
          <c:dPt>
            <c:idx val="81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F-7AAC-40D6-B905-116F9971B87A}"/>
              </c:ext>
            </c:extLst>
          </c:dPt>
          <c:dPt>
            <c:idx val="81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1-7AAC-40D6-B905-116F9971B87A}"/>
              </c:ext>
            </c:extLst>
          </c:dPt>
          <c:dPt>
            <c:idx val="81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3-7AAC-40D6-B905-116F9971B87A}"/>
              </c:ext>
            </c:extLst>
          </c:dPt>
          <c:dPt>
            <c:idx val="81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5-7AAC-40D6-B905-116F9971B87A}"/>
              </c:ext>
            </c:extLst>
          </c:dPt>
          <c:dPt>
            <c:idx val="81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7-7AAC-40D6-B905-116F9971B87A}"/>
              </c:ext>
            </c:extLst>
          </c:dPt>
          <c:dPt>
            <c:idx val="82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9-7AAC-40D6-B905-116F9971B87A}"/>
              </c:ext>
            </c:extLst>
          </c:dPt>
          <c:dPt>
            <c:idx val="82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B-7AAC-40D6-B905-116F9971B87A}"/>
              </c:ext>
            </c:extLst>
          </c:dPt>
          <c:dPt>
            <c:idx val="8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D-7AAC-40D6-B905-116F9971B87A}"/>
              </c:ext>
            </c:extLst>
          </c:dPt>
          <c:dPt>
            <c:idx val="8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F-7AAC-40D6-B905-116F9971B87A}"/>
              </c:ext>
            </c:extLst>
          </c:dPt>
          <c:dPt>
            <c:idx val="8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1-7AAC-40D6-B905-116F9971B87A}"/>
              </c:ext>
            </c:extLst>
          </c:dPt>
          <c:dPt>
            <c:idx val="8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3-7AAC-40D6-B905-116F9971B87A}"/>
              </c:ext>
            </c:extLst>
          </c:dPt>
          <c:dPt>
            <c:idx val="8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5-7AAC-40D6-B905-116F9971B87A}"/>
              </c:ext>
            </c:extLst>
          </c:dPt>
          <c:dPt>
            <c:idx val="8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7-7AAC-40D6-B905-116F9971B87A}"/>
              </c:ext>
            </c:extLst>
          </c:dPt>
          <c:dPt>
            <c:idx val="8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9-7AAC-40D6-B905-116F9971B87A}"/>
              </c:ext>
            </c:extLst>
          </c:dPt>
          <c:dPt>
            <c:idx val="8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B-7AAC-40D6-B905-116F9971B87A}"/>
              </c:ext>
            </c:extLst>
          </c:dPt>
          <c:dPt>
            <c:idx val="8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D-7AAC-40D6-B905-116F9971B87A}"/>
              </c:ext>
            </c:extLst>
          </c:dPt>
          <c:dPt>
            <c:idx val="8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F-7AAC-40D6-B905-116F9971B87A}"/>
              </c:ext>
            </c:extLst>
          </c:dPt>
          <c:dPt>
            <c:idx val="8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1-7AAC-40D6-B905-116F9971B87A}"/>
              </c:ext>
            </c:extLst>
          </c:dPt>
          <c:dPt>
            <c:idx val="8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3-7AAC-40D6-B905-116F9971B87A}"/>
              </c:ext>
            </c:extLst>
          </c:dPt>
          <c:dPt>
            <c:idx val="8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5-7AAC-40D6-B905-116F9971B87A}"/>
              </c:ext>
            </c:extLst>
          </c:dPt>
          <c:dPt>
            <c:idx val="8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7-7AAC-40D6-B905-116F9971B87A}"/>
              </c:ext>
            </c:extLst>
          </c:dPt>
          <c:dPt>
            <c:idx val="8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9-7AAC-40D6-B905-116F9971B87A}"/>
              </c:ext>
            </c:extLst>
          </c:dPt>
          <c:dPt>
            <c:idx val="8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B-7AAC-40D6-B905-116F9971B87A}"/>
              </c:ext>
            </c:extLst>
          </c:dPt>
          <c:dPt>
            <c:idx val="8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D-7AAC-40D6-B905-116F9971B87A}"/>
              </c:ext>
            </c:extLst>
          </c:dPt>
          <c:dPt>
            <c:idx val="8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F-7AAC-40D6-B905-116F9971B87A}"/>
              </c:ext>
            </c:extLst>
          </c:dPt>
          <c:dPt>
            <c:idx val="84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1-7AAC-40D6-B905-116F9971B87A}"/>
              </c:ext>
            </c:extLst>
          </c:dPt>
          <c:dPt>
            <c:idx val="84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3-7AAC-40D6-B905-116F9971B87A}"/>
              </c:ext>
            </c:extLst>
          </c:dPt>
          <c:dPt>
            <c:idx val="84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5-7AAC-40D6-B905-116F9971B87A}"/>
              </c:ext>
            </c:extLst>
          </c:dPt>
          <c:dPt>
            <c:idx val="84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7-7AAC-40D6-B905-116F9971B87A}"/>
              </c:ext>
            </c:extLst>
          </c:dPt>
          <c:dPt>
            <c:idx val="84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9-7AAC-40D6-B905-116F9971B87A}"/>
              </c:ext>
            </c:extLst>
          </c:dPt>
          <c:dPt>
            <c:idx val="84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B-7AAC-40D6-B905-116F9971B87A}"/>
              </c:ext>
            </c:extLst>
          </c:dPt>
          <c:dPt>
            <c:idx val="8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D-7AAC-40D6-B905-116F9971B87A}"/>
              </c:ext>
            </c:extLst>
          </c:dPt>
          <c:dPt>
            <c:idx val="8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F-7AAC-40D6-B905-116F9971B87A}"/>
              </c:ext>
            </c:extLst>
          </c:dPt>
          <c:dPt>
            <c:idx val="8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1-7AAC-40D6-B905-116F9971B87A}"/>
              </c:ext>
            </c:extLst>
          </c:dPt>
          <c:dPt>
            <c:idx val="8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3-7AAC-40D6-B905-116F9971B87A}"/>
              </c:ext>
            </c:extLst>
          </c:dPt>
          <c:dPt>
            <c:idx val="8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5-7AAC-40D6-B905-116F9971B87A}"/>
              </c:ext>
            </c:extLst>
          </c:dPt>
          <c:dPt>
            <c:idx val="8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7-7AAC-40D6-B905-116F9971B87A}"/>
              </c:ext>
            </c:extLst>
          </c:dPt>
          <c:dPt>
            <c:idx val="8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9-7AAC-40D6-B905-116F9971B87A}"/>
              </c:ext>
            </c:extLst>
          </c:dPt>
          <c:dPt>
            <c:idx val="8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B-7AAC-40D6-B905-116F9971B87A}"/>
              </c:ext>
            </c:extLst>
          </c:dPt>
          <c:dPt>
            <c:idx val="8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D-7AAC-40D6-B905-116F9971B87A}"/>
              </c:ext>
            </c:extLst>
          </c:dPt>
          <c:dPt>
            <c:idx val="8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F-7AAC-40D6-B905-116F9971B87A}"/>
              </c:ext>
            </c:extLst>
          </c:dPt>
          <c:dPt>
            <c:idx val="8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1-7AAC-40D6-B905-116F9971B87A}"/>
              </c:ext>
            </c:extLst>
          </c:dPt>
          <c:dPt>
            <c:idx val="8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3-7AAC-40D6-B905-116F9971B87A}"/>
              </c:ext>
            </c:extLst>
          </c:dPt>
          <c:dPt>
            <c:idx val="8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5-7AAC-40D6-B905-116F9971B87A}"/>
              </c:ext>
            </c:extLst>
          </c:dPt>
          <c:dPt>
            <c:idx val="8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7-7AAC-40D6-B905-116F9971B87A}"/>
              </c:ext>
            </c:extLst>
          </c:dPt>
          <c:dPt>
            <c:idx val="8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9-7AAC-40D6-B905-116F9971B87A}"/>
              </c:ext>
            </c:extLst>
          </c:dPt>
          <c:dPt>
            <c:idx val="8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B-7AAC-40D6-B905-116F9971B87A}"/>
              </c:ext>
            </c:extLst>
          </c:dPt>
          <c:dPt>
            <c:idx val="8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D-7AAC-40D6-B905-116F9971B87A}"/>
              </c:ext>
            </c:extLst>
          </c:dPt>
          <c:dPt>
            <c:idx val="8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F-7AAC-40D6-B905-116F9971B87A}"/>
              </c:ext>
            </c:extLst>
          </c:dPt>
          <c:dPt>
            <c:idx val="86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1-7AAC-40D6-B905-116F9971B87A}"/>
              </c:ext>
            </c:extLst>
          </c:dPt>
          <c:dPt>
            <c:idx val="86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3-7AAC-40D6-B905-116F9971B87A}"/>
              </c:ext>
            </c:extLst>
          </c:dPt>
          <c:dPt>
            <c:idx val="86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5-7AAC-40D6-B905-116F9971B87A}"/>
              </c:ext>
            </c:extLst>
          </c:dPt>
          <c:dPt>
            <c:idx val="86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7-7AAC-40D6-B905-116F9971B87A}"/>
              </c:ext>
            </c:extLst>
          </c:dPt>
          <c:dPt>
            <c:idx val="86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9-7AAC-40D6-B905-116F9971B87A}"/>
              </c:ext>
            </c:extLst>
          </c:dPt>
          <c:dPt>
            <c:idx val="86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B-7AAC-40D6-B905-116F9971B87A}"/>
              </c:ext>
            </c:extLst>
          </c:dPt>
          <c:dPt>
            <c:idx val="87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D-7AAC-40D6-B905-116F9971B87A}"/>
              </c:ext>
            </c:extLst>
          </c:dPt>
          <c:dPt>
            <c:idx val="87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F-7AAC-40D6-B905-116F9971B87A}"/>
              </c:ext>
            </c:extLst>
          </c:dPt>
          <c:dPt>
            <c:idx val="87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1-7AAC-40D6-B905-116F9971B87A}"/>
              </c:ext>
            </c:extLst>
          </c:dPt>
          <c:dPt>
            <c:idx val="87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3-7AAC-40D6-B905-116F9971B87A}"/>
              </c:ext>
            </c:extLst>
          </c:dPt>
          <c:dPt>
            <c:idx val="87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5-7AAC-40D6-B905-116F9971B87A}"/>
              </c:ext>
            </c:extLst>
          </c:dPt>
          <c:dPt>
            <c:idx val="87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7-7AAC-40D6-B905-116F9971B87A}"/>
              </c:ext>
            </c:extLst>
          </c:dPt>
          <c:dPt>
            <c:idx val="8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9-7AAC-40D6-B905-116F9971B87A}"/>
              </c:ext>
            </c:extLst>
          </c:dPt>
          <c:dPt>
            <c:idx val="8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B-7AAC-40D6-B905-116F9971B87A}"/>
              </c:ext>
            </c:extLst>
          </c:dPt>
          <c:dPt>
            <c:idx val="8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D-7AAC-40D6-B905-116F9971B87A}"/>
              </c:ext>
            </c:extLst>
          </c:dPt>
          <c:dPt>
            <c:idx val="8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F-7AAC-40D6-B905-116F9971B87A}"/>
              </c:ext>
            </c:extLst>
          </c:dPt>
          <c:dPt>
            <c:idx val="8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1-7AAC-40D6-B905-116F9971B87A}"/>
              </c:ext>
            </c:extLst>
          </c:dPt>
          <c:dPt>
            <c:idx val="8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3-7AAC-40D6-B905-116F9971B87A}"/>
              </c:ext>
            </c:extLst>
          </c:dPt>
          <c:dPt>
            <c:idx val="8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5-7AAC-40D6-B905-116F9971B87A}"/>
              </c:ext>
            </c:extLst>
          </c:dPt>
          <c:dPt>
            <c:idx val="8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7-7AAC-40D6-B905-116F9971B87A}"/>
              </c:ext>
            </c:extLst>
          </c:dPt>
          <c:dPt>
            <c:idx val="8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9-7AAC-40D6-B905-116F9971B87A}"/>
              </c:ext>
            </c:extLst>
          </c:dPt>
          <c:dPt>
            <c:idx val="8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B-7AAC-40D6-B905-116F9971B87A}"/>
              </c:ext>
            </c:extLst>
          </c:dPt>
          <c:dPt>
            <c:idx val="8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D-7AAC-40D6-B905-116F9971B87A}"/>
              </c:ext>
            </c:extLst>
          </c:dPt>
          <c:dPt>
            <c:idx val="8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F-7AAC-40D6-B905-116F9971B87A}"/>
              </c:ext>
            </c:extLst>
          </c:dPt>
          <c:dPt>
            <c:idx val="8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1-7AAC-40D6-B905-116F9971B87A}"/>
              </c:ext>
            </c:extLst>
          </c:dPt>
          <c:dPt>
            <c:idx val="8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3-7AAC-40D6-B905-116F9971B87A}"/>
              </c:ext>
            </c:extLst>
          </c:dPt>
          <c:dPt>
            <c:idx val="8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5-7AAC-40D6-B905-116F9971B87A}"/>
              </c:ext>
            </c:extLst>
          </c:dPt>
          <c:dPt>
            <c:idx val="8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7-7AAC-40D6-B905-116F9971B87A}"/>
              </c:ext>
            </c:extLst>
          </c:dPt>
          <c:dPt>
            <c:idx val="8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9-7AAC-40D6-B905-116F9971B87A}"/>
              </c:ext>
            </c:extLst>
          </c:dPt>
          <c:dPt>
            <c:idx val="8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B-7AAC-40D6-B905-116F9971B87A}"/>
              </c:ext>
            </c:extLst>
          </c:dPt>
          <c:dPt>
            <c:idx val="89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D-7AAC-40D6-B905-116F9971B87A}"/>
              </c:ext>
            </c:extLst>
          </c:dPt>
          <c:dPt>
            <c:idx val="89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F-7AAC-40D6-B905-116F9971B87A}"/>
              </c:ext>
            </c:extLst>
          </c:dPt>
          <c:dPt>
            <c:idx val="89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1-7AAC-40D6-B905-116F9971B87A}"/>
              </c:ext>
            </c:extLst>
          </c:dPt>
          <c:dPt>
            <c:idx val="89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3-7AAC-40D6-B905-116F9971B87A}"/>
              </c:ext>
            </c:extLst>
          </c:dPt>
          <c:dPt>
            <c:idx val="89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5-7AAC-40D6-B905-116F9971B87A}"/>
              </c:ext>
            </c:extLst>
          </c:dPt>
          <c:dPt>
            <c:idx val="89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7-7AAC-40D6-B905-116F9971B87A}"/>
              </c:ext>
            </c:extLst>
          </c:dPt>
          <c:dPt>
            <c:idx val="9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9-7AAC-40D6-B905-116F9971B87A}"/>
              </c:ext>
            </c:extLst>
          </c:dPt>
          <c:dPt>
            <c:idx val="9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B-7AAC-40D6-B905-116F9971B87A}"/>
              </c:ext>
            </c:extLst>
          </c:dPt>
          <c:dPt>
            <c:idx val="9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D-7AAC-40D6-B905-116F9971B87A}"/>
              </c:ext>
            </c:extLst>
          </c:dPt>
          <c:dPt>
            <c:idx val="9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F-7AAC-40D6-B905-116F9971B87A}"/>
              </c:ext>
            </c:extLst>
          </c:dPt>
          <c:dPt>
            <c:idx val="9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1-7AAC-40D6-B905-116F9971B87A}"/>
              </c:ext>
            </c:extLst>
          </c:dPt>
          <c:dPt>
            <c:idx val="9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3-7AAC-40D6-B905-116F9971B87A}"/>
              </c:ext>
            </c:extLst>
          </c:dPt>
          <c:dPt>
            <c:idx val="9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5-7AAC-40D6-B905-116F9971B87A}"/>
              </c:ext>
            </c:extLst>
          </c:dPt>
          <c:dPt>
            <c:idx val="9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7-7AAC-40D6-B905-116F9971B87A}"/>
              </c:ext>
            </c:extLst>
          </c:dPt>
          <c:dPt>
            <c:idx val="9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9-7AAC-40D6-B905-116F9971B87A}"/>
              </c:ext>
            </c:extLst>
          </c:dPt>
          <c:dPt>
            <c:idx val="9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B-7AAC-40D6-B905-116F9971B87A}"/>
              </c:ext>
            </c:extLst>
          </c:dPt>
          <c:dPt>
            <c:idx val="9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D-7AAC-40D6-B905-116F9971B87A}"/>
              </c:ext>
            </c:extLst>
          </c:dPt>
          <c:dPt>
            <c:idx val="9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F-7AAC-40D6-B905-116F9971B87A}"/>
              </c:ext>
            </c:extLst>
          </c:dPt>
          <c:dPt>
            <c:idx val="9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1-7AAC-40D6-B905-116F9971B87A}"/>
              </c:ext>
            </c:extLst>
          </c:dPt>
          <c:dPt>
            <c:idx val="9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3-7AAC-40D6-B905-116F9971B87A}"/>
              </c:ext>
            </c:extLst>
          </c:dPt>
          <c:dPt>
            <c:idx val="9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5-7AAC-40D6-B905-116F9971B87A}"/>
              </c:ext>
            </c:extLst>
          </c:dPt>
          <c:dPt>
            <c:idx val="9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7-7AAC-40D6-B905-116F9971B87A}"/>
              </c:ext>
            </c:extLst>
          </c:dPt>
          <c:dPt>
            <c:idx val="9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9-7AAC-40D6-B905-116F9971B87A}"/>
              </c:ext>
            </c:extLst>
          </c:dPt>
          <c:dPt>
            <c:idx val="9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B-7AAC-40D6-B905-116F9971B87A}"/>
              </c:ext>
            </c:extLst>
          </c:dPt>
          <c:dPt>
            <c:idx val="91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D-7AAC-40D6-B905-116F9971B87A}"/>
              </c:ext>
            </c:extLst>
          </c:dPt>
          <c:dPt>
            <c:idx val="91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F-7AAC-40D6-B905-116F9971B87A}"/>
              </c:ext>
            </c:extLst>
          </c:dPt>
          <c:dPt>
            <c:idx val="92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1-7AAC-40D6-B905-116F9971B87A}"/>
              </c:ext>
            </c:extLst>
          </c:dPt>
          <c:dPt>
            <c:idx val="92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3-7AAC-40D6-B905-116F9971B87A}"/>
              </c:ext>
            </c:extLst>
          </c:dPt>
          <c:dPt>
            <c:idx val="92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5-7AAC-40D6-B905-116F9971B87A}"/>
              </c:ext>
            </c:extLst>
          </c:dPt>
          <c:dPt>
            <c:idx val="92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7-7AAC-40D6-B905-116F9971B87A}"/>
              </c:ext>
            </c:extLst>
          </c:dPt>
          <c:dPt>
            <c:idx val="9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9-7AAC-40D6-B905-116F9971B87A}"/>
              </c:ext>
            </c:extLst>
          </c:dPt>
          <c:dPt>
            <c:idx val="9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B-7AAC-40D6-B905-116F9971B87A}"/>
              </c:ext>
            </c:extLst>
          </c:dPt>
          <c:dPt>
            <c:idx val="9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D-7AAC-40D6-B905-116F9971B87A}"/>
              </c:ext>
            </c:extLst>
          </c:dPt>
          <c:dPt>
            <c:idx val="9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F-7AAC-40D6-B905-116F9971B87A}"/>
              </c:ext>
            </c:extLst>
          </c:dPt>
          <c:dPt>
            <c:idx val="9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1-7AAC-40D6-B905-116F9971B87A}"/>
              </c:ext>
            </c:extLst>
          </c:dPt>
          <c:dPt>
            <c:idx val="9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3-7AAC-40D6-B905-116F9971B87A}"/>
              </c:ext>
            </c:extLst>
          </c:dPt>
          <c:dPt>
            <c:idx val="9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5-7AAC-40D6-B905-116F9971B87A}"/>
              </c:ext>
            </c:extLst>
          </c:dPt>
          <c:dPt>
            <c:idx val="9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7-7AAC-40D6-B905-116F9971B87A}"/>
              </c:ext>
            </c:extLst>
          </c:dPt>
          <c:dPt>
            <c:idx val="9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9-7AAC-40D6-B905-116F9971B87A}"/>
              </c:ext>
            </c:extLst>
          </c:dPt>
          <c:dPt>
            <c:idx val="9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B-7AAC-40D6-B905-116F9971B87A}"/>
              </c:ext>
            </c:extLst>
          </c:dPt>
          <c:dPt>
            <c:idx val="9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D-7AAC-40D6-B905-116F9971B87A}"/>
              </c:ext>
            </c:extLst>
          </c:dPt>
          <c:dPt>
            <c:idx val="9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F-7AAC-40D6-B905-116F9971B87A}"/>
              </c:ext>
            </c:extLst>
          </c:dPt>
          <c:dPt>
            <c:idx val="9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1-7AAC-40D6-B905-116F9971B87A}"/>
              </c:ext>
            </c:extLst>
          </c:dPt>
          <c:dPt>
            <c:idx val="9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3-7AAC-40D6-B905-116F9971B87A}"/>
              </c:ext>
            </c:extLst>
          </c:dPt>
          <c:dPt>
            <c:idx val="9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5-7AAC-40D6-B905-116F9971B87A}"/>
              </c:ext>
            </c:extLst>
          </c:dPt>
          <c:dPt>
            <c:idx val="9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7-7AAC-40D6-B905-116F9971B87A}"/>
              </c:ext>
            </c:extLst>
          </c:dPt>
          <c:dPt>
            <c:idx val="9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9-7AAC-40D6-B905-116F9971B87A}"/>
              </c:ext>
            </c:extLst>
          </c:dPt>
          <c:dPt>
            <c:idx val="9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B-7AAC-40D6-B905-116F9971B87A}"/>
              </c:ext>
            </c:extLst>
          </c:dPt>
          <c:dPt>
            <c:idx val="9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D-7AAC-40D6-B905-116F9971B87A}"/>
              </c:ext>
            </c:extLst>
          </c:dPt>
          <c:dPt>
            <c:idx val="9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F-7AAC-40D6-B905-116F9971B87A}"/>
              </c:ext>
            </c:extLst>
          </c:dPt>
          <c:dPt>
            <c:idx val="9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1-7AAC-40D6-B905-116F9971B87A}"/>
              </c:ext>
            </c:extLst>
          </c:dPt>
          <c:dPt>
            <c:idx val="9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3-7AAC-40D6-B905-116F9971B87A}"/>
              </c:ext>
            </c:extLst>
          </c:dPt>
          <c:dPt>
            <c:idx val="9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5-7AAC-40D6-B905-116F9971B87A}"/>
              </c:ext>
            </c:extLst>
          </c:dPt>
          <c:dPt>
            <c:idx val="9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7-7AAC-40D6-B905-116F9971B87A}"/>
              </c:ext>
            </c:extLst>
          </c:dPt>
          <c:dPt>
            <c:idx val="9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9-7AAC-40D6-B905-116F9971B87A}"/>
              </c:ext>
            </c:extLst>
          </c:dPt>
          <c:dPt>
            <c:idx val="9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B-7AAC-40D6-B905-116F9971B87A}"/>
              </c:ext>
            </c:extLst>
          </c:dPt>
          <c:dPt>
            <c:idx val="9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D-7AAC-40D6-B905-116F9971B87A}"/>
              </c:ext>
            </c:extLst>
          </c:dPt>
          <c:dPt>
            <c:idx val="9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F-7AAC-40D6-B905-116F9971B87A}"/>
              </c:ext>
            </c:extLst>
          </c:dPt>
          <c:dPt>
            <c:idx val="9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1-7AAC-40D6-B905-116F9971B87A}"/>
              </c:ext>
            </c:extLst>
          </c:dPt>
          <c:dPt>
            <c:idx val="9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3-7AAC-40D6-B905-116F9971B87A}"/>
              </c:ext>
            </c:extLst>
          </c:dPt>
          <c:dPt>
            <c:idx val="9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5-7AAC-40D6-B905-116F9971B87A}"/>
              </c:ext>
            </c:extLst>
          </c:dPt>
          <c:dPt>
            <c:idx val="9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7-7AAC-40D6-B905-116F9971B87A}"/>
              </c:ext>
            </c:extLst>
          </c:dPt>
          <c:dPt>
            <c:idx val="9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9-7AAC-40D6-B905-116F9971B87A}"/>
              </c:ext>
            </c:extLst>
          </c:dPt>
          <c:dPt>
            <c:idx val="9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B-7AAC-40D6-B905-116F9971B87A}"/>
              </c:ext>
            </c:extLst>
          </c:dPt>
          <c:dPt>
            <c:idx val="9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D-7AAC-40D6-B905-116F9971B87A}"/>
              </c:ext>
            </c:extLst>
          </c:dPt>
          <c:dPt>
            <c:idx val="9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F-7AAC-40D6-B905-116F9971B87A}"/>
              </c:ext>
            </c:extLst>
          </c:dPt>
          <c:dPt>
            <c:idx val="9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1-7AAC-40D6-B905-116F9971B87A}"/>
              </c:ext>
            </c:extLst>
          </c:dPt>
          <c:dPt>
            <c:idx val="9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3-7AAC-40D6-B905-116F9971B87A}"/>
              </c:ext>
            </c:extLst>
          </c:dPt>
          <c:dPt>
            <c:idx val="9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5-7AAC-40D6-B905-116F9971B87A}"/>
              </c:ext>
            </c:extLst>
          </c:dPt>
          <c:dPt>
            <c:idx val="9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7-7AAC-40D6-B905-116F9971B87A}"/>
              </c:ext>
            </c:extLst>
          </c:dPt>
          <c:dPt>
            <c:idx val="9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9-7AAC-40D6-B905-116F9971B87A}"/>
              </c:ext>
            </c:extLst>
          </c:dPt>
          <c:dPt>
            <c:idx val="9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B-7AAC-40D6-B905-116F9971B87A}"/>
              </c:ext>
            </c:extLst>
          </c:dPt>
          <c:dPt>
            <c:idx val="9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D-7AAC-40D6-B905-116F9971B87A}"/>
              </c:ext>
            </c:extLst>
          </c:dPt>
          <c:dPt>
            <c:idx val="9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F-7AAC-40D6-B905-116F9971B87A}"/>
              </c:ext>
            </c:extLst>
          </c:dPt>
          <c:dPt>
            <c:idx val="9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1-7AAC-40D6-B905-116F9971B87A}"/>
              </c:ext>
            </c:extLst>
          </c:dPt>
          <c:dPt>
            <c:idx val="9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3-7AAC-40D6-B905-116F9971B87A}"/>
              </c:ext>
            </c:extLst>
          </c:dPt>
          <c:dPt>
            <c:idx val="9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5-7AAC-40D6-B905-116F9971B87A}"/>
              </c:ext>
            </c:extLst>
          </c:dPt>
          <c:dPt>
            <c:idx val="9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7-7AAC-40D6-B905-116F9971B87A}"/>
              </c:ext>
            </c:extLst>
          </c:dPt>
          <c:dPt>
            <c:idx val="97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9-7AAC-40D6-B905-116F9971B87A}"/>
              </c:ext>
            </c:extLst>
          </c:dPt>
          <c:dPt>
            <c:idx val="97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B-7AAC-40D6-B905-116F9971B87A}"/>
              </c:ext>
            </c:extLst>
          </c:dPt>
          <c:dPt>
            <c:idx val="97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D-7AAC-40D6-B905-116F9971B87A}"/>
              </c:ext>
            </c:extLst>
          </c:dPt>
          <c:dPt>
            <c:idx val="97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F-7AAC-40D6-B905-116F9971B87A}"/>
              </c:ext>
            </c:extLst>
          </c:dPt>
          <c:dPt>
            <c:idx val="97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1-7AAC-40D6-B905-116F9971B87A}"/>
              </c:ext>
            </c:extLst>
          </c:dPt>
          <c:dPt>
            <c:idx val="97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3-7AAC-40D6-B905-116F9971B87A}"/>
              </c:ext>
            </c:extLst>
          </c:dPt>
          <c:dPt>
            <c:idx val="9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5-7AAC-40D6-B905-116F9971B87A}"/>
              </c:ext>
            </c:extLst>
          </c:dPt>
          <c:dPt>
            <c:idx val="9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7-7AAC-40D6-B905-116F9971B87A}"/>
              </c:ext>
            </c:extLst>
          </c:dPt>
          <c:dPt>
            <c:idx val="9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9-7AAC-40D6-B905-116F9971B87A}"/>
              </c:ext>
            </c:extLst>
          </c:dPt>
          <c:dPt>
            <c:idx val="9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B-7AAC-40D6-B905-116F9971B87A}"/>
              </c:ext>
            </c:extLst>
          </c:dPt>
          <c:dPt>
            <c:idx val="9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D-7AAC-40D6-B905-116F9971B87A}"/>
              </c:ext>
            </c:extLst>
          </c:dPt>
          <c:dPt>
            <c:idx val="9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F-7AAC-40D6-B905-116F9971B87A}"/>
              </c:ext>
            </c:extLst>
          </c:dPt>
          <c:dPt>
            <c:idx val="9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1-7AAC-40D6-B905-116F9971B87A}"/>
              </c:ext>
            </c:extLst>
          </c:dPt>
          <c:dPt>
            <c:idx val="9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3-7AAC-40D6-B905-116F9971B87A}"/>
              </c:ext>
            </c:extLst>
          </c:dPt>
          <c:dPt>
            <c:idx val="9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5-7AAC-40D6-B905-116F9971B87A}"/>
              </c:ext>
            </c:extLst>
          </c:dPt>
          <c:dPt>
            <c:idx val="9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7-7AAC-40D6-B905-116F9971B87A}"/>
              </c:ext>
            </c:extLst>
          </c:dPt>
          <c:dPt>
            <c:idx val="9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9-7AAC-40D6-B905-116F9971B87A}"/>
              </c:ext>
            </c:extLst>
          </c:dPt>
          <c:dPt>
            <c:idx val="9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B-7AAC-40D6-B905-116F9971B87A}"/>
              </c:ext>
            </c:extLst>
          </c:dPt>
          <c:dPt>
            <c:idx val="9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D-7AAC-40D6-B905-116F9971B87A}"/>
              </c:ext>
            </c:extLst>
          </c:dPt>
          <c:dPt>
            <c:idx val="9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F-7AAC-40D6-B905-116F9971B87A}"/>
              </c:ext>
            </c:extLst>
          </c:dPt>
          <c:dPt>
            <c:idx val="9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1-7AAC-40D6-B905-116F9971B87A}"/>
              </c:ext>
            </c:extLst>
          </c:dPt>
          <c:dPt>
            <c:idx val="9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3-7AAC-40D6-B905-116F9971B87A}"/>
              </c:ext>
            </c:extLst>
          </c:dPt>
          <c:dPt>
            <c:idx val="9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5-7AAC-40D6-B905-116F9971B87A}"/>
              </c:ext>
            </c:extLst>
          </c:dPt>
          <c:dPt>
            <c:idx val="9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7-7AAC-40D6-B905-116F9971B87A}"/>
              </c:ext>
            </c:extLst>
          </c:dPt>
          <c:dPt>
            <c:idx val="9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9-7AAC-40D6-B905-116F9971B87A}"/>
              </c:ext>
            </c:extLst>
          </c:dPt>
          <c:dPt>
            <c:idx val="9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B-7AAC-40D6-B905-116F9971B87A}"/>
              </c:ext>
            </c:extLst>
          </c:dPt>
          <c:dPt>
            <c:idx val="9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D-7AAC-40D6-B905-116F9971B87A}"/>
              </c:ext>
            </c:extLst>
          </c:dPt>
          <c:dPt>
            <c:idx val="9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F-7AAC-40D6-B905-116F9971B87A}"/>
              </c:ext>
            </c:extLst>
          </c:dPt>
          <c:cat>
            <c:strRef>
              <c:f>Data!$C$2:$C$1001</c:f>
              <c:strCache>
                <c:ptCount val="1000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  <c:pt idx="19">
                  <c:v>Director</c:v>
                </c:pt>
                <c:pt idx="20">
                  <c:v>Sr. Manger</c:v>
                </c:pt>
                <c:pt idx="21">
                  <c:v>Director</c:v>
                </c:pt>
                <c:pt idx="22">
                  <c:v>Director</c:v>
                </c:pt>
                <c:pt idx="23">
                  <c:v>Analyst</c:v>
                </c:pt>
                <c:pt idx="24">
                  <c:v>Vice President</c:v>
                </c:pt>
                <c:pt idx="25">
                  <c:v>Director</c:v>
                </c:pt>
                <c:pt idx="26">
                  <c:v>Quality Engineer</c:v>
                </c:pt>
                <c:pt idx="27">
                  <c:v>Vice President</c:v>
                </c:pt>
                <c:pt idx="28">
                  <c:v>Engineering Manager</c:v>
                </c:pt>
                <c:pt idx="29">
                  <c:v>Vice President</c:v>
                </c:pt>
                <c:pt idx="30">
                  <c:v>IT Coordinator</c:v>
                </c:pt>
                <c:pt idx="31">
                  <c:v>Analyst</c:v>
                </c:pt>
                <c:pt idx="32">
                  <c:v>Analyst II</c:v>
                </c:pt>
                <c:pt idx="33">
                  <c:v>Account Representative</c:v>
                </c:pt>
                <c:pt idx="34">
                  <c:v>Analyst</c:v>
                </c:pt>
                <c:pt idx="35">
                  <c:v>Enterprise Architect</c:v>
                </c:pt>
                <c:pt idx="36">
                  <c:v>Controls Engineer</c:v>
                </c:pt>
                <c:pt idx="37">
                  <c:v>Vice President</c:v>
                </c:pt>
                <c:pt idx="38">
                  <c:v>Technical Architect</c:v>
                </c:pt>
                <c:pt idx="39">
                  <c:v>Enterprise Architect</c:v>
                </c:pt>
                <c:pt idx="40">
                  <c:v>Sr. Business Partner</c:v>
                </c:pt>
                <c:pt idx="41">
                  <c:v>Manager</c:v>
                </c:pt>
                <c:pt idx="42">
                  <c:v>Vice President</c:v>
                </c:pt>
                <c:pt idx="43">
                  <c:v>Account Representative</c:v>
                </c:pt>
                <c:pt idx="44">
                  <c:v>Sr. Manger</c:v>
                </c:pt>
                <c:pt idx="45">
                  <c:v>Enterprise Architect</c:v>
                </c:pt>
                <c:pt idx="46">
                  <c:v>Computer Systems Manager</c:v>
                </c:pt>
                <c:pt idx="47">
                  <c:v>Director</c:v>
                </c:pt>
                <c:pt idx="48">
                  <c:v>Quality Engineer</c:v>
                </c:pt>
                <c:pt idx="49">
                  <c:v>Director</c:v>
                </c:pt>
                <c:pt idx="50">
                  <c:v>HRIS Analyst</c:v>
                </c:pt>
                <c:pt idx="51">
                  <c:v>Analyst II</c:v>
                </c:pt>
                <c:pt idx="52">
                  <c:v>Sr. Manger</c:v>
                </c:pt>
                <c:pt idx="53">
                  <c:v>Analyst II</c:v>
                </c:pt>
                <c:pt idx="54">
                  <c:v>Director</c:v>
                </c:pt>
                <c:pt idx="55">
                  <c:v>Field Engineer</c:v>
                </c:pt>
                <c:pt idx="56">
                  <c:v>Automation Engineer</c:v>
                </c:pt>
                <c:pt idx="57">
                  <c:v>Operations Engineer</c:v>
                </c:pt>
                <c:pt idx="58">
                  <c:v>Business Partner</c:v>
                </c:pt>
                <c:pt idx="59">
                  <c:v>Sr. Manger</c:v>
                </c:pt>
                <c:pt idx="60">
                  <c:v>Sr. Manger</c:v>
                </c:pt>
                <c:pt idx="61">
                  <c:v>Sr. Analyst</c:v>
                </c:pt>
                <c:pt idx="62">
                  <c:v>Engineering Manager</c:v>
                </c:pt>
                <c:pt idx="63">
                  <c:v>Vice President</c:v>
                </c:pt>
                <c:pt idx="64">
                  <c:v>Analyst</c:v>
                </c:pt>
                <c:pt idx="65">
                  <c:v>Sr. Analyst</c:v>
                </c:pt>
                <c:pt idx="66">
                  <c:v>HRIS Analyst</c:v>
                </c:pt>
                <c:pt idx="67">
                  <c:v>Manager</c:v>
                </c:pt>
                <c:pt idx="68">
                  <c:v>Vice President</c:v>
                </c:pt>
                <c:pt idx="69">
                  <c:v>Cloud Infrastructure Architect</c:v>
                </c:pt>
                <c:pt idx="70">
                  <c:v>Field Engineer</c:v>
                </c:pt>
                <c:pt idx="71">
                  <c:v>Director</c:v>
                </c:pt>
                <c:pt idx="72">
                  <c:v>Manager</c:v>
                </c:pt>
                <c:pt idx="73">
                  <c:v>Controls Engineer</c:v>
                </c:pt>
                <c:pt idx="74">
                  <c:v>Vice President</c:v>
                </c:pt>
                <c:pt idx="75">
                  <c:v>IT Coordinator</c:v>
                </c:pt>
                <c:pt idx="76">
                  <c:v>Test Engineer</c:v>
                </c:pt>
                <c:pt idx="77">
                  <c:v>Computer Systems Manager</c:v>
                </c:pt>
                <c:pt idx="78">
                  <c:v>Analyst II</c:v>
                </c:pt>
                <c:pt idx="79">
                  <c:v>Sr. Manger</c:v>
                </c:pt>
                <c:pt idx="80">
                  <c:v>Analyst II</c:v>
                </c:pt>
                <c:pt idx="81">
                  <c:v>Engineering Manager</c:v>
                </c:pt>
                <c:pt idx="82">
                  <c:v>Quality Engineer</c:v>
                </c:pt>
                <c:pt idx="83">
                  <c:v>Director</c:v>
                </c:pt>
                <c:pt idx="84">
                  <c:v>Director</c:v>
                </c:pt>
                <c:pt idx="85">
                  <c:v>Business Partner</c:v>
                </c:pt>
                <c:pt idx="86">
                  <c:v>Director</c:v>
                </c:pt>
                <c:pt idx="87">
                  <c:v>Cloud Infrastructure Architect</c:v>
                </c:pt>
                <c:pt idx="88">
                  <c:v>Network Architect</c:v>
                </c:pt>
                <c:pt idx="89">
                  <c:v>Network Engineer</c:v>
                </c:pt>
                <c:pt idx="90">
                  <c:v>Manager</c:v>
                </c:pt>
                <c:pt idx="91">
                  <c:v>Sr. Manger</c:v>
                </c:pt>
                <c:pt idx="92">
                  <c:v>Analyst II</c:v>
                </c:pt>
                <c:pt idx="93">
                  <c:v>Account Representative</c:v>
                </c:pt>
                <c:pt idx="94">
                  <c:v>Sr. Business Partner</c:v>
                </c:pt>
                <c:pt idx="95">
                  <c:v>Sr. Manger</c:v>
                </c:pt>
                <c:pt idx="96">
                  <c:v>Vice President</c:v>
                </c:pt>
                <c:pt idx="97">
                  <c:v>Network Architect</c:v>
                </c:pt>
                <c:pt idx="98">
                  <c:v>Computer Systems Manager</c:v>
                </c:pt>
                <c:pt idx="99">
                  <c:v>Vice President</c:v>
                </c:pt>
                <c:pt idx="100">
                  <c:v>Test Engineer</c:v>
                </c:pt>
                <c:pt idx="101">
                  <c:v>Computer Systems Manager</c:v>
                </c:pt>
                <c:pt idx="102">
                  <c:v>Development Engineer</c:v>
                </c:pt>
                <c:pt idx="103">
                  <c:v>Director</c:v>
                </c:pt>
                <c:pt idx="104">
                  <c:v>Analyst II</c:v>
                </c:pt>
                <c:pt idx="105">
                  <c:v>Sr. Manger</c:v>
                </c:pt>
                <c:pt idx="106">
                  <c:v>Field Engineer</c:v>
                </c:pt>
                <c:pt idx="107">
                  <c:v>Development Engineer</c:v>
                </c:pt>
                <c:pt idx="108">
                  <c:v>Controls Engineer</c:v>
                </c:pt>
                <c:pt idx="109">
                  <c:v>Director</c:v>
                </c:pt>
                <c:pt idx="110">
                  <c:v>Sr. Account Representative</c:v>
                </c:pt>
                <c:pt idx="111">
                  <c:v>Director</c:v>
                </c:pt>
                <c:pt idx="112">
                  <c:v>System Administrator </c:v>
                </c:pt>
                <c:pt idx="113">
                  <c:v>Director</c:v>
                </c:pt>
                <c:pt idx="114">
                  <c:v>Vice President</c:v>
                </c:pt>
                <c:pt idx="115">
                  <c:v>Director</c:v>
                </c:pt>
                <c:pt idx="116">
                  <c:v>Sr. Manger</c:v>
                </c:pt>
                <c:pt idx="117">
                  <c:v>Sr. Analyst</c:v>
                </c:pt>
                <c:pt idx="118">
                  <c:v>Sr. Analyst</c:v>
                </c:pt>
                <c:pt idx="119">
                  <c:v>Manager</c:v>
                </c:pt>
                <c:pt idx="120">
                  <c:v>Enterprise Architect</c:v>
                </c:pt>
                <c:pt idx="121">
                  <c:v>Analyst II</c:v>
                </c:pt>
                <c:pt idx="122">
                  <c:v>Cloud Infrastructure Architect</c:v>
                </c:pt>
                <c:pt idx="123">
                  <c:v>Manager</c:v>
                </c:pt>
                <c:pt idx="124">
                  <c:v>Analyst</c:v>
                </c:pt>
                <c:pt idx="125">
                  <c:v>Operations Engineer</c:v>
                </c:pt>
                <c:pt idx="126">
                  <c:v>Sr. Analyst</c:v>
                </c:pt>
                <c:pt idx="127">
                  <c:v>Systems Analyst</c:v>
                </c:pt>
                <c:pt idx="128">
                  <c:v>Field Engineer</c:v>
                </c:pt>
                <c:pt idx="129">
                  <c:v>Vice President</c:v>
                </c:pt>
                <c:pt idx="130">
                  <c:v>Sr. Manger</c:v>
                </c:pt>
                <c:pt idx="131">
                  <c:v>Field Engineer</c:v>
                </c:pt>
                <c:pt idx="132">
                  <c:v>Director</c:v>
                </c:pt>
                <c:pt idx="133">
                  <c:v>Analyst</c:v>
                </c:pt>
                <c:pt idx="134">
                  <c:v>Vice President</c:v>
                </c:pt>
                <c:pt idx="135">
                  <c:v>Enterprise Architect</c:v>
                </c:pt>
                <c:pt idx="136">
                  <c:v>Vice President</c:v>
                </c:pt>
                <c:pt idx="137">
                  <c:v>Vice President</c:v>
                </c:pt>
                <c:pt idx="138">
                  <c:v>Quality Engineer</c:v>
                </c:pt>
                <c:pt idx="139">
                  <c:v>Automation Engineer</c:v>
                </c:pt>
                <c:pt idx="140">
                  <c:v>Sr. Analyst</c:v>
                </c:pt>
                <c:pt idx="141">
                  <c:v>Vice President</c:v>
                </c:pt>
                <c:pt idx="142">
                  <c:v>Vice President</c:v>
                </c:pt>
                <c:pt idx="143">
                  <c:v>Network Engineer</c:v>
                </c:pt>
                <c:pt idx="144">
                  <c:v>Technical Architect</c:v>
                </c:pt>
                <c:pt idx="145">
                  <c:v>Manager</c:v>
                </c:pt>
                <c:pt idx="146">
                  <c:v>Sr. Manger</c:v>
                </c:pt>
                <c:pt idx="147">
                  <c:v>Field Engineer</c:v>
                </c:pt>
                <c:pt idx="148">
                  <c:v>Solutions Architect</c:v>
                </c:pt>
                <c:pt idx="149">
                  <c:v>Network Architect</c:v>
                </c:pt>
                <c:pt idx="150">
                  <c:v>Field Engineer</c:v>
                </c:pt>
                <c:pt idx="151">
                  <c:v>Sr. Analyst</c:v>
                </c:pt>
                <c:pt idx="152">
                  <c:v>Analyst II</c:v>
                </c:pt>
                <c:pt idx="153">
                  <c:v>Enterprise Architect</c:v>
                </c:pt>
                <c:pt idx="154">
                  <c:v>Network Architect</c:v>
                </c:pt>
                <c:pt idx="155">
                  <c:v>Network Architect</c:v>
                </c:pt>
                <c:pt idx="156">
                  <c:v>Manager</c:v>
                </c:pt>
                <c:pt idx="157">
                  <c:v>Vice President</c:v>
                </c:pt>
                <c:pt idx="158">
                  <c:v>Manager</c:v>
                </c:pt>
                <c:pt idx="159">
                  <c:v>Sr. Business Partner</c:v>
                </c:pt>
                <c:pt idx="160">
                  <c:v>Engineering Manager</c:v>
                </c:pt>
                <c:pt idx="161">
                  <c:v>Quality Engineer</c:v>
                </c:pt>
                <c:pt idx="162">
                  <c:v>Sr. Analyst</c:v>
                </c:pt>
                <c:pt idx="163">
                  <c:v>Enterprise Architect</c:v>
                </c:pt>
                <c:pt idx="164">
                  <c:v>Vice President</c:v>
                </c:pt>
                <c:pt idx="165">
                  <c:v>Director</c:v>
                </c:pt>
                <c:pt idx="166">
                  <c:v>Sr. Manger</c:v>
                </c:pt>
                <c:pt idx="167">
                  <c:v>Sr. Account Representative</c:v>
                </c:pt>
                <c:pt idx="168">
                  <c:v>Vice President</c:v>
                </c:pt>
                <c:pt idx="169">
                  <c:v>Sr. Manger</c:v>
                </c:pt>
                <c:pt idx="170">
                  <c:v>Sr. Business Partner</c:v>
                </c:pt>
                <c:pt idx="171">
                  <c:v>Technical Architect</c:v>
                </c:pt>
                <c:pt idx="172">
                  <c:v>Vice President</c:v>
                </c:pt>
                <c:pt idx="173">
                  <c:v>Director</c:v>
                </c:pt>
                <c:pt idx="174">
                  <c:v>Manager</c:v>
                </c:pt>
                <c:pt idx="175">
                  <c:v>Manager</c:v>
                </c:pt>
                <c:pt idx="176">
                  <c:v>Manager</c:v>
                </c:pt>
                <c:pt idx="177">
                  <c:v>Vice President</c:v>
                </c:pt>
                <c:pt idx="178">
                  <c:v>Analyst</c:v>
                </c:pt>
                <c:pt idx="179">
                  <c:v>Manager</c:v>
                </c:pt>
                <c:pt idx="180">
                  <c:v>IT Coordinator</c:v>
                </c:pt>
                <c:pt idx="181">
                  <c:v>Sr. Analyst</c:v>
                </c:pt>
                <c:pt idx="182">
                  <c:v>Analyst</c:v>
                </c:pt>
                <c:pt idx="183">
                  <c:v>Network Engineer</c:v>
                </c:pt>
                <c:pt idx="184">
                  <c:v>IT Systems Architect</c:v>
                </c:pt>
                <c:pt idx="185">
                  <c:v>Systems Analyst</c:v>
                </c:pt>
                <c:pt idx="186">
                  <c:v>IT Systems Architect</c:v>
                </c:pt>
                <c:pt idx="187">
                  <c:v>Analyst</c:v>
                </c:pt>
                <c:pt idx="188">
                  <c:v>Sr. Manger</c:v>
                </c:pt>
                <c:pt idx="189">
                  <c:v>Sr. Business Partner</c:v>
                </c:pt>
                <c:pt idx="190">
                  <c:v>Sr. Manger</c:v>
                </c:pt>
                <c:pt idx="191">
                  <c:v>Account Representative</c:v>
                </c:pt>
                <c:pt idx="192">
                  <c:v>Engineering Manager</c:v>
                </c:pt>
                <c:pt idx="193">
                  <c:v>Director</c:v>
                </c:pt>
                <c:pt idx="194">
                  <c:v>Service Desk Analyst</c:v>
                </c:pt>
                <c:pt idx="195">
                  <c:v>Manager</c:v>
                </c:pt>
                <c:pt idx="196">
                  <c:v>Analyst</c:v>
                </c:pt>
                <c:pt idx="197">
                  <c:v>Vice President</c:v>
                </c:pt>
                <c:pt idx="198">
                  <c:v>Service Desk Analyst</c:v>
                </c:pt>
                <c:pt idx="199">
                  <c:v>Vice President</c:v>
                </c:pt>
                <c:pt idx="200">
                  <c:v>System Administrator </c:v>
                </c:pt>
                <c:pt idx="201">
                  <c:v>Analyst</c:v>
                </c:pt>
                <c:pt idx="202">
                  <c:v>Vice President</c:v>
                </c:pt>
                <c:pt idx="203">
                  <c:v>Development Engineer</c:v>
                </c:pt>
                <c:pt idx="204">
                  <c:v>Director</c:v>
                </c:pt>
                <c:pt idx="205">
                  <c:v>Network Administrator</c:v>
                </c:pt>
                <c:pt idx="206">
                  <c:v>Operations Engineer</c:v>
                </c:pt>
                <c:pt idx="207">
                  <c:v>Manager</c:v>
                </c:pt>
                <c:pt idx="208">
                  <c:v>Sr. Analyst</c:v>
                </c:pt>
                <c:pt idx="209">
                  <c:v>Vice President</c:v>
                </c:pt>
                <c:pt idx="210">
                  <c:v>Account Representative</c:v>
                </c:pt>
                <c:pt idx="211">
                  <c:v>Sr. Manger</c:v>
                </c:pt>
                <c:pt idx="212">
                  <c:v>Sr. Analyst</c:v>
                </c:pt>
                <c:pt idx="213">
                  <c:v>Manager</c:v>
                </c:pt>
                <c:pt idx="214">
                  <c:v>Development Engineer</c:v>
                </c:pt>
                <c:pt idx="215">
                  <c:v>Controls Engineer</c:v>
                </c:pt>
                <c:pt idx="216">
                  <c:v>Sr. Analyst</c:v>
                </c:pt>
                <c:pt idx="217">
                  <c:v>Vice President</c:v>
                </c:pt>
                <c:pt idx="218">
                  <c:v>Sr. Analyst</c:v>
                </c:pt>
                <c:pt idx="219">
                  <c:v>Sr. Account Representative</c:v>
                </c:pt>
                <c:pt idx="220">
                  <c:v>Vice President</c:v>
                </c:pt>
                <c:pt idx="221">
                  <c:v>Service Desk Analyst</c:v>
                </c:pt>
                <c:pt idx="222">
                  <c:v>Analyst</c:v>
                </c:pt>
                <c:pt idx="223">
                  <c:v>Sr. Analyst</c:v>
                </c:pt>
                <c:pt idx="224">
                  <c:v>Cloud Infrastructure Architect</c:v>
                </c:pt>
                <c:pt idx="225">
                  <c:v>Sr. Account Representative</c:v>
                </c:pt>
                <c:pt idx="226">
                  <c:v>Director</c:v>
                </c:pt>
                <c:pt idx="227">
                  <c:v>Engineering Manager</c:v>
                </c:pt>
                <c:pt idx="228">
                  <c:v>Development Engineer</c:v>
                </c:pt>
                <c:pt idx="229">
                  <c:v>Manager</c:v>
                </c:pt>
                <c:pt idx="230">
                  <c:v>Sr. Business Partner</c:v>
                </c:pt>
                <c:pt idx="231">
                  <c:v>Analyst</c:v>
                </c:pt>
                <c:pt idx="232">
                  <c:v>Vice President</c:v>
                </c:pt>
                <c:pt idx="233">
                  <c:v>Manager</c:v>
                </c:pt>
                <c:pt idx="234">
                  <c:v>Vice President</c:v>
                </c:pt>
                <c:pt idx="235">
                  <c:v>Test Engineer</c:v>
                </c:pt>
                <c:pt idx="236">
                  <c:v>Sr. Analyst</c:v>
                </c:pt>
                <c:pt idx="237">
                  <c:v>Analyst II</c:v>
                </c:pt>
                <c:pt idx="238">
                  <c:v>Sr. Manger</c:v>
                </c:pt>
                <c:pt idx="239">
                  <c:v>HRIS Analyst</c:v>
                </c:pt>
                <c:pt idx="240">
                  <c:v>Sr. Manger</c:v>
                </c:pt>
                <c:pt idx="241">
                  <c:v>Test Engineer</c:v>
                </c:pt>
                <c:pt idx="242">
                  <c:v>Director</c:v>
                </c:pt>
                <c:pt idx="243">
                  <c:v>Vice President</c:v>
                </c:pt>
                <c:pt idx="244">
                  <c:v>Manager</c:v>
                </c:pt>
                <c:pt idx="245">
                  <c:v>Sr. Manger</c:v>
                </c:pt>
                <c:pt idx="246">
                  <c:v>Manager</c:v>
                </c:pt>
                <c:pt idx="247">
                  <c:v>Sr. Manger</c:v>
                </c:pt>
                <c:pt idx="248">
                  <c:v>Director</c:v>
                </c:pt>
                <c:pt idx="249">
                  <c:v>Vice President</c:v>
                </c:pt>
                <c:pt idx="250">
                  <c:v>Director</c:v>
                </c:pt>
                <c:pt idx="251">
                  <c:v>Sr. Manger</c:v>
                </c:pt>
                <c:pt idx="252">
                  <c:v>Engineering Manager</c:v>
                </c:pt>
                <c:pt idx="253">
                  <c:v>Enterprise Architect</c:v>
                </c:pt>
                <c:pt idx="254">
                  <c:v>Service Desk Analyst</c:v>
                </c:pt>
                <c:pt idx="255">
                  <c:v>Sr. Business Partner</c:v>
                </c:pt>
                <c:pt idx="256">
                  <c:v>Test Engineer</c:v>
                </c:pt>
                <c:pt idx="257">
                  <c:v>Director</c:v>
                </c:pt>
                <c:pt idx="258">
                  <c:v>Systems Analyst</c:v>
                </c:pt>
                <c:pt idx="259">
                  <c:v>Test Engineer</c:v>
                </c:pt>
                <c:pt idx="260">
                  <c:v>Vice President</c:v>
                </c:pt>
                <c:pt idx="261">
                  <c:v>Sr. Manger</c:v>
                </c:pt>
                <c:pt idx="262">
                  <c:v>Business Partner</c:v>
                </c:pt>
                <c:pt idx="263">
                  <c:v>Vice President</c:v>
                </c:pt>
                <c:pt idx="264">
                  <c:v>Director</c:v>
                </c:pt>
                <c:pt idx="265">
                  <c:v>Vice President</c:v>
                </c:pt>
                <c:pt idx="266">
                  <c:v>Sr. Manger</c:v>
                </c:pt>
                <c:pt idx="267">
                  <c:v>Sr. Analyst</c:v>
                </c:pt>
                <c:pt idx="268">
                  <c:v>Development Engineer</c:v>
                </c:pt>
                <c:pt idx="269">
                  <c:v>Computer Systems Manager</c:v>
                </c:pt>
                <c:pt idx="270">
                  <c:v>Director</c:v>
                </c:pt>
                <c:pt idx="271">
                  <c:v>Field Engineer</c:v>
                </c:pt>
                <c:pt idx="272">
                  <c:v>Vice President</c:v>
                </c:pt>
                <c:pt idx="273">
                  <c:v>HRIS Analyst</c:v>
                </c:pt>
                <c:pt idx="274">
                  <c:v>Sr. Analyst</c:v>
                </c:pt>
                <c:pt idx="275">
                  <c:v>Director</c:v>
                </c:pt>
                <c:pt idx="276">
                  <c:v>Automation Engineer</c:v>
                </c:pt>
                <c:pt idx="277">
                  <c:v>Analyst</c:v>
                </c:pt>
                <c:pt idx="278">
                  <c:v>Sr. Manger</c:v>
                </c:pt>
                <c:pt idx="279">
                  <c:v>Sr. Analyst</c:v>
                </c:pt>
                <c:pt idx="280">
                  <c:v>Systems Analyst</c:v>
                </c:pt>
                <c:pt idx="281">
                  <c:v>Vice President</c:v>
                </c:pt>
                <c:pt idx="282">
                  <c:v>Automation Engineer</c:v>
                </c:pt>
                <c:pt idx="283">
                  <c:v>Analyst II</c:v>
                </c:pt>
                <c:pt idx="284">
                  <c:v>Vice President</c:v>
                </c:pt>
                <c:pt idx="285">
                  <c:v>Analyst</c:v>
                </c:pt>
                <c:pt idx="286">
                  <c:v>HRIS Analyst</c:v>
                </c:pt>
                <c:pt idx="287">
                  <c:v>Sr. Analyst</c:v>
                </c:pt>
                <c:pt idx="288">
                  <c:v>Sr. Manger</c:v>
                </c:pt>
                <c:pt idx="289">
                  <c:v>Technical Architect</c:v>
                </c:pt>
                <c:pt idx="290">
                  <c:v>Engineering Manager</c:v>
                </c:pt>
                <c:pt idx="291">
                  <c:v>Analyst</c:v>
                </c:pt>
                <c:pt idx="292">
                  <c:v>Director</c:v>
                </c:pt>
                <c:pt idx="293">
                  <c:v>Sr. Analyst</c:v>
                </c:pt>
                <c:pt idx="294">
                  <c:v>Engineering Manager</c:v>
                </c:pt>
                <c:pt idx="295">
                  <c:v>Director</c:v>
                </c:pt>
                <c:pt idx="296">
                  <c:v>Sr. Analyst</c:v>
                </c:pt>
                <c:pt idx="297">
                  <c:v>Manager</c:v>
                </c:pt>
                <c:pt idx="298">
                  <c:v>IT Systems Architect</c:v>
                </c:pt>
                <c:pt idx="299">
                  <c:v>Account Representative</c:v>
                </c:pt>
                <c:pt idx="300">
                  <c:v>Test Engineer</c:v>
                </c:pt>
                <c:pt idx="301">
                  <c:v>Sr. Analyst</c:v>
                </c:pt>
                <c:pt idx="302">
                  <c:v>Director</c:v>
                </c:pt>
                <c:pt idx="303">
                  <c:v>Development Engineer</c:v>
                </c:pt>
                <c:pt idx="304">
                  <c:v>HRIS Analyst</c:v>
                </c:pt>
                <c:pt idx="305">
                  <c:v>Sr. Manger</c:v>
                </c:pt>
                <c:pt idx="306">
                  <c:v>Sr. Manger</c:v>
                </c:pt>
                <c:pt idx="307">
                  <c:v>Analyst</c:v>
                </c:pt>
                <c:pt idx="308">
                  <c:v>Sr. Manger</c:v>
                </c:pt>
                <c:pt idx="309">
                  <c:v>Solutions Architect</c:v>
                </c:pt>
                <c:pt idx="310">
                  <c:v>HRIS Analyst</c:v>
                </c:pt>
                <c:pt idx="311">
                  <c:v>Sr. Manger</c:v>
                </c:pt>
                <c:pt idx="312">
                  <c:v>Sr. Manger</c:v>
                </c:pt>
                <c:pt idx="313">
                  <c:v>Network Architect</c:v>
                </c:pt>
                <c:pt idx="314">
                  <c:v>Manager</c:v>
                </c:pt>
                <c:pt idx="315">
                  <c:v>Sr. Manger</c:v>
                </c:pt>
                <c:pt idx="316">
                  <c:v>Manager</c:v>
                </c:pt>
                <c:pt idx="317">
                  <c:v>Vice President</c:v>
                </c:pt>
                <c:pt idx="318">
                  <c:v>Vice President</c:v>
                </c:pt>
                <c:pt idx="319">
                  <c:v>Sr. Manger</c:v>
                </c:pt>
                <c:pt idx="320">
                  <c:v>Operations Engineer</c:v>
                </c:pt>
                <c:pt idx="321">
                  <c:v>Manager</c:v>
                </c:pt>
                <c:pt idx="322">
                  <c:v>Quality Engineer</c:v>
                </c:pt>
                <c:pt idx="323">
                  <c:v>Computer Systems Manager</c:v>
                </c:pt>
                <c:pt idx="324">
                  <c:v>Vice President</c:v>
                </c:pt>
                <c:pt idx="325">
                  <c:v>Analyst II</c:v>
                </c:pt>
                <c:pt idx="326">
                  <c:v>Account Representative</c:v>
                </c:pt>
                <c:pt idx="327">
                  <c:v>Director</c:v>
                </c:pt>
                <c:pt idx="328">
                  <c:v>Business Partner</c:v>
                </c:pt>
                <c:pt idx="329">
                  <c:v>Systems Analyst</c:v>
                </c:pt>
                <c:pt idx="330">
                  <c:v>Network Administrator</c:v>
                </c:pt>
                <c:pt idx="331">
                  <c:v>Director</c:v>
                </c:pt>
                <c:pt idx="332">
                  <c:v>Director</c:v>
                </c:pt>
                <c:pt idx="333">
                  <c:v>Development Engineer</c:v>
                </c:pt>
                <c:pt idx="334">
                  <c:v>Network Architect</c:v>
                </c:pt>
                <c:pt idx="335">
                  <c:v>Systems Analyst</c:v>
                </c:pt>
                <c:pt idx="336">
                  <c:v>Director</c:v>
                </c:pt>
                <c:pt idx="337">
                  <c:v>Computer Systems Manager</c:v>
                </c:pt>
                <c:pt idx="338">
                  <c:v>Development Engineer</c:v>
                </c:pt>
                <c:pt idx="339">
                  <c:v>Quality Engineer</c:v>
                </c:pt>
                <c:pt idx="340">
                  <c:v>Analyst</c:v>
                </c:pt>
                <c:pt idx="341">
                  <c:v>Service Desk Analyst</c:v>
                </c:pt>
                <c:pt idx="342">
                  <c:v>Manager</c:v>
                </c:pt>
                <c:pt idx="343">
                  <c:v>Vice President</c:v>
                </c:pt>
                <c:pt idx="344">
                  <c:v>Vice President</c:v>
                </c:pt>
                <c:pt idx="345">
                  <c:v>Sr. Analyst</c:v>
                </c:pt>
                <c:pt idx="346">
                  <c:v>Account Representative</c:v>
                </c:pt>
                <c:pt idx="347">
                  <c:v>Technical Architect</c:v>
                </c:pt>
                <c:pt idx="348">
                  <c:v>Director</c:v>
                </c:pt>
                <c:pt idx="349">
                  <c:v>Director</c:v>
                </c:pt>
                <c:pt idx="350">
                  <c:v>Business Partner</c:v>
                </c:pt>
                <c:pt idx="351">
                  <c:v>Director</c:v>
                </c:pt>
                <c:pt idx="352">
                  <c:v>Analyst II</c:v>
                </c:pt>
                <c:pt idx="353">
                  <c:v>Service Desk Analyst</c:v>
                </c:pt>
                <c:pt idx="354">
                  <c:v>HRIS Analyst</c:v>
                </c:pt>
                <c:pt idx="355">
                  <c:v>Sr. Manger</c:v>
                </c:pt>
                <c:pt idx="356">
                  <c:v>System Administrator </c:v>
                </c:pt>
                <c:pt idx="357">
                  <c:v>Sr. Business Partner</c:v>
                </c:pt>
                <c:pt idx="358">
                  <c:v>Manager</c:v>
                </c:pt>
                <c:pt idx="359">
                  <c:v>Vice President</c:v>
                </c:pt>
                <c:pt idx="360">
                  <c:v>Analyst II</c:v>
                </c:pt>
                <c:pt idx="361">
                  <c:v>Vice President</c:v>
                </c:pt>
                <c:pt idx="362">
                  <c:v>Analyst II</c:v>
                </c:pt>
                <c:pt idx="363">
                  <c:v>Director</c:v>
                </c:pt>
                <c:pt idx="364">
                  <c:v>Manager</c:v>
                </c:pt>
                <c:pt idx="365">
                  <c:v>Director</c:v>
                </c:pt>
                <c:pt idx="366">
                  <c:v>Field Engineer</c:v>
                </c:pt>
                <c:pt idx="367">
                  <c:v>Analyst II</c:v>
                </c:pt>
                <c:pt idx="368">
                  <c:v>Enterprise Architect</c:v>
                </c:pt>
                <c:pt idx="369">
                  <c:v>Sr. Manger</c:v>
                </c:pt>
                <c:pt idx="370">
                  <c:v>Sr. Analyst</c:v>
                </c:pt>
                <c:pt idx="371">
                  <c:v>Network Architect</c:v>
                </c:pt>
                <c:pt idx="372">
                  <c:v>Sr. Manger</c:v>
                </c:pt>
                <c:pt idx="373">
                  <c:v>Vice President</c:v>
                </c:pt>
                <c:pt idx="374">
                  <c:v>Director</c:v>
                </c:pt>
                <c:pt idx="375">
                  <c:v>Field Engineer</c:v>
                </c:pt>
                <c:pt idx="376">
                  <c:v>Sr. Analyst</c:v>
                </c:pt>
                <c:pt idx="377">
                  <c:v>Manager</c:v>
                </c:pt>
                <c:pt idx="378">
                  <c:v>Enterprise Architect</c:v>
                </c:pt>
                <c:pt idx="379">
                  <c:v>Engineering Manager</c:v>
                </c:pt>
                <c:pt idx="380">
                  <c:v>Network Architect</c:v>
                </c:pt>
                <c:pt idx="381">
                  <c:v>Technical Architect</c:v>
                </c:pt>
                <c:pt idx="382">
                  <c:v>Director</c:v>
                </c:pt>
                <c:pt idx="383">
                  <c:v>Manager</c:v>
                </c:pt>
                <c:pt idx="384">
                  <c:v>Manager</c:v>
                </c:pt>
                <c:pt idx="385">
                  <c:v>Sr. Manger</c:v>
                </c:pt>
                <c:pt idx="386">
                  <c:v>Sr. Manger</c:v>
                </c:pt>
                <c:pt idx="387">
                  <c:v>System Administrator </c:v>
                </c:pt>
                <c:pt idx="388">
                  <c:v>Analyst II</c:v>
                </c:pt>
                <c:pt idx="389">
                  <c:v>Director</c:v>
                </c:pt>
                <c:pt idx="390">
                  <c:v>Sr. Manger</c:v>
                </c:pt>
                <c:pt idx="391">
                  <c:v>Sr. Analyst</c:v>
                </c:pt>
                <c:pt idx="392">
                  <c:v>Sr. Manger</c:v>
                </c:pt>
                <c:pt idx="393">
                  <c:v>Systems Analyst</c:v>
                </c:pt>
                <c:pt idx="394">
                  <c:v>IT Coordinator</c:v>
                </c:pt>
                <c:pt idx="395">
                  <c:v>Vice President</c:v>
                </c:pt>
                <c:pt idx="396">
                  <c:v>Director</c:v>
                </c:pt>
                <c:pt idx="397">
                  <c:v>Technical Architect</c:v>
                </c:pt>
                <c:pt idx="398">
                  <c:v>Sr. Manger</c:v>
                </c:pt>
                <c:pt idx="399">
                  <c:v>Network Architect</c:v>
                </c:pt>
                <c:pt idx="400">
                  <c:v>Sr. Manger</c:v>
                </c:pt>
                <c:pt idx="401">
                  <c:v>Director</c:v>
                </c:pt>
                <c:pt idx="402">
                  <c:v>Solutions Architect</c:v>
                </c:pt>
                <c:pt idx="403">
                  <c:v>Analyst II</c:v>
                </c:pt>
                <c:pt idx="404">
                  <c:v>Analyst II</c:v>
                </c:pt>
                <c:pt idx="405">
                  <c:v>System Administrator </c:v>
                </c:pt>
                <c:pt idx="406">
                  <c:v>Sr. Analyst</c:v>
                </c:pt>
                <c:pt idx="407">
                  <c:v>Automation Engineer</c:v>
                </c:pt>
                <c:pt idx="408">
                  <c:v>Sr. Analyst</c:v>
                </c:pt>
                <c:pt idx="409">
                  <c:v>Business Partner</c:v>
                </c:pt>
                <c:pt idx="410">
                  <c:v>IT Systems Architect</c:v>
                </c:pt>
                <c:pt idx="411">
                  <c:v>Vice President</c:v>
                </c:pt>
                <c:pt idx="412">
                  <c:v>Account Representative</c:v>
                </c:pt>
                <c:pt idx="413">
                  <c:v>Vice President</c:v>
                </c:pt>
                <c:pt idx="414">
                  <c:v>Quality Engineer</c:v>
                </c:pt>
                <c:pt idx="415">
                  <c:v>Solutions Architect</c:v>
                </c:pt>
                <c:pt idx="416">
                  <c:v>Sr. Manger</c:v>
                </c:pt>
                <c:pt idx="417">
                  <c:v>Sr. Manger</c:v>
                </c:pt>
                <c:pt idx="418">
                  <c:v>Director</c:v>
                </c:pt>
                <c:pt idx="419">
                  <c:v>Sr. Analyst</c:v>
                </c:pt>
                <c:pt idx="420">
                  <c:v>Manager</c:v>
                </c:pt>
                <c:pt idx="421">
                  <c:v>Analyst</c:v>
                </c:pt>
                <c:pt idx="422">
                  <c:v>Operations Engineer</c:v>
                </c:pt>
                <c:pt idx="423">
                  <c:v>Director</c:v>
                </c:pt>
                <c:pt idx="424">
                  <c:v>Analyst</c:v>
                </c:pt>
                <c:pt idx="425">
                  <c:v>Sr. Manger</c:v>
                </c:pt>
                <c:pt idx="426">
                  <c:v>Director</c:v>
                </c:pt>
                <c:pt idx="427">
                  <c:v>Manager</c:v>
                </c:pt>
                <c:pt idx="428">
                  <c:v>IT Coordinator</c:v>
                </c:pt>
                <c:pt idx="429">
                  <c:v>Development Engineer</c:v>
                </c:pt>
                <c:pt idx="430">
                  <c:v>Sr. Manger</c:v>
                </c:pt>
                <c:pt idx="431">
                  <c:v>Sr. Manger</c:v>
                </c:pt>
                <c:pt idx="432">
                  <c:v>Analyst</c:v>
                </c:pt>
                <c:pt idx="433">
                  <c:v>Cloud Infrastructure Architect</c:v>
                </c:pt>
                <c:pt idx="434">
                  <c:v>System Administrator </c:v>
                </c:pt>
                <c:pt idx="435">
                  <c:v>Business Partner</c:v>
                </c:pt>
                <c:pt idx="436">
                  <c:v>Director</c:v>
                </c:pt>
                <c:pt idx="437">
                  <c:v>Vice President</c:v>
                </c:pt>
                <c:pt idx="438">
                  <c:v>Analyst</c:v>
                </c:pt>
                <c:pt idx="439">
                  <c:v>Quality Engineer</c:v>
                </c:pt>
                <c:pt idx="440">
                  <c:v>Manager</c:v>
                </c:pt>
                <c:pt idx="441">
                  <c:v>Computer Systems Manager</c:v>
                </c:pt>
                <c:pt idx="442">
                  <c:v>Network Administrator</c:v>
                </c:pt>
                <c:pt idx="443">
                  <c:v>Test Engineer</c:v>
                </c:pt>
                <c:pt idx="444">
                  <c:v>Vice President</c:v>
                </c:pt>
                <c:pt idx="445">
                  <c:v>Analyst</c:v>
                </c:pt>
                <c:pt idx="446">
                  <c:v>Sr. Analyst</c:v>
                </c:pt>
                <c:pt idx="447">
                  <c:v>Sr. Analyst</c:v>
                </c:pt>
                <c:pt idx="448">
                  <c:v>Cloud Infrastructure Architect</c:v>
                </c:pt>
                <c:pt idx="449">
                  <c:v>Vice President</c:v>
                </c:pt>
                <c:pt idx="450">
                  <c:v>Sr. Manger</c:v>
                </c:pt>
                <c:pt idx="451">
                  <c:v>Engineering Manager</c:v>
                </c:pt>
                <c:pt idx="452">
                  <c:v>Director</c:v>
                </c:pt>
                <c:pt idx="453">
                  <c:v>Computer Systems Manager</c:v>
                </c:pt>
                <c:pt idx="454">
                  <c:v>Account Representative</c:v>
                </c:pt>
                <c:pt idx="455">
                  <c:v>Director</c:v>
                </c:pt>
                <c:pt idx="456">
                  <c:v>Controls Engineer</c:v>
                </c:pt>
                <c:pt idx="457">
                  <c:v>Sr. Analyst</c:v>
                </c:pt>
                <c:pt idx="458">
                  <c:v>Director</c:v>
                </c:pt>
                <c:pt idx="459">
                  <c:v>Business Partner</c:v>
                </c:pt>
                <c:pt idx="460">
                  <c:v>Sr. Manger</c:v>
                </c:pt>
                <c:pt idx="461">
                  <c:v>Network Administrator</c:v>
                </c:pt>
                <c:pt idx="462">
                  <c:v>Vice President</c:v>
                </c:pt>
                <c:pt idx="463">
                  <c:v>Vice President</c:v>
                </c:pt>
                <c:pt idx="464">
                  <c:v>Director</c:v>
                </c:pt>
                <c:pt idx="465">
                  <c:v>Test Engineer</c:v>
                </c:pt>
                <c:pt idx="466">
                  <c:v>Technical Architect</c:v>
                </c:pt>
                <c:pt idx="467">
                  <c:v>Director</c:v>
                </c:pt>
                <c:pt idx="468">
                  <c:v>Analyst II</c:v>
                </c:pt>
                <c:pt idx="469">
                  <c:v>Computer Systems Manager</c:v>
                </c:pt>
                <c:pt idx="470">
                  <c:v>Quality Engineer</c:v>
                </c:pt>
                <c:pt idx="471">
                  <c:v>Sr. Manger</c:v>
                </c:pt>
                <c:pt idx="472">
                  <c:v>Sr. Analyst</c:v>
                </c:pt>
                <c:pt idx="473">
                  <c:v>Network Administrator</c:v>
                </c:pt>
                <c:pt idx="474">
                  <c:v>Analyst</c:v>
                </c:pt>
                <c:pt idx="475">
                  <c:v>Field Engineer</c:v>
                </c:pt>
                <c:pt idx="476">
                  <c:v>Director</c:v>
                </c:pt>
                <c:pt idx="477">
                  <c:v>Field Engineer</c:v>
                </c:pt>
                <c:pt idx="478">
                  <c:v>Manager</c:v>
                </c:pt>
                <c:pt idx="479">
                  <c:v>Technical Architect</c:v>
                </c:pt>
                <c:pt idx="480">
                  <c:v>Sr. Analyst</c:v>
                </c:pt>
                <c:pt idx="481">
                  <c:v>Vice President</c:v>
                </c:pt>
                <c:pt idx="482">
                  <c:v>Sr. Business Partner</c:v>
                </c:pt>
                <c:pt idx="483">
                  <c:v>Vice President</c:v>
                </c:pt>
                <c:pt idx="484">
                  <c:v>Sr. Manger</c:v>
                </c:pt>
                <c:pt idx="485">
                  <c:v>Service Desk Analyst</c:v>
                </c:pt>
                <c:pt idx="486">
                  <c:v>System Administrator </c:v>
                </c:pt>
                <c:pt idx="487">
                  <c:v>Sr. Analyst</c:v>
                </c:pt>
                <c:pt idx="488">
                  <c:v>Sr. Analyst</c:v>
                </c:pt>
                <c:pt idx="489">
                  <c:v>Vice President</c:v>
                </c:pt>
                <c:pt idx="490">
                  <c:v>Business Partner</c:v>
                </c:pt>
                <c:pt idx="491">
                  <c:v>Computer Systems Manager</c:v>
                </c:pt>
                <c:pt idx="492">
                  <c:v>Business Partner</c:v>
                </c:pt>
                <c:pt idx="493">
                  <c:v>Sr. Manger</c:v>
                </c:pt>
                <c:pt idx="494">
                  <c:v>Enterprise Architect</c:v>
                </c:pt>
                <c:pt idx="495">
                  <c:v>Director</c:v>
                </c:pt>
                <c:pt idx="496">
                  <c:v>Sr. Manger</c:v>
                </c:pt>
                <c:pt idx="497">
                  <c:v>Manager</c:v>
                </c:pt>
                <c:pt idx="498">
                  <c:v>Field Engineer</c:v>
                </c:pt>
                <c:pt idx="499">
                  <c:v>Network Architect</c:v>
                </c:pt>
                <c:pt idx="500">
                  <c:v>Sr. Analyst</c:v>
                </c:pt>
                <c:pt idx="501">
                  <c:v>Development Engineer</c:v>
                </c:pt>
                <c:pt idx="502">
                  <c:v>Vice President</c:v>
                </c:pt>
                <c:pt idx="503">
                  <c:v>Analyst</c:v>
                </c:pt>
                <c:pt idx="504">
                  <c:v>System Administrator </c:v>
                </c:pt>
                <c:pt idx="505">
                  <c:v>Sr. Manger</c:v>
                </c:pt>
                <c:pt idx="506">
                  <c:v>Sr. Analyst</c:v>
                </c:pt>
                <c:pt idx="507">
                  <c:v>Manager</c:v>
                </c:pt>
                <c:pt idx="508">
                  <c:v>Sr. Account Representative</c:v>
                </c:pt>
                <c:pt idx="509">
                  <c:v>IT Coordinator</c:v>
                </c:pt>
                <c:pt idx="510">
                  <c:v>Manager</c:v>
                </c:pt>
                <c:pt idx="511">
                  <c:v>Analyst II</c:v>
                </c:pt>
                <c:pt idx="512">
                  <c:v>Director</c:v>
                </c:pt>
                <c:pt idx="513">
                  <c:v>Sr. Analyst</c:v>
                </c:pt>
                <c:pt idx="514">
                  <c:v>Solutions Architect</c:v>
                </c:pt>
                <c:pt idx="515">
                  <c:v>Manager</c:v>
                </c:pt>
                <c:pt idx="516">
                  <c:v>Sr. Manger</c:v>
                </c:pt>
                <c:pt idx="517">
                  <c:v>Analyst II</c:v>
                </c:pt>
                <c:pt idx="518">
                  <c:v>Vice President</c:v>
                </c:pt>
                <c:pt idx="519">
                  <c:v>Analyst</c:v>
                </c:pt>
                <c:pt idx="520">
                  <c:v>Quality Engineer</c:v>
                </c:pt>
                <c:pt idx="521">
                  <c:v>Vice President</c:v>
                </c:pt>
                <c:pt idx="522">
                  <c:v>Computer Systems Manager</c:v>
                </c:pt>
                <c:pt idx="523">
                  <c:v>Manager</c:v>
                </c:pt>
                <c:pt idx="524">
                  <c:v>Solutions Architect</c:v>
                </c:pt>
                <c:pt idx="525">
                  <c:v>IT Systems Architect</c:v>
                </c:pt>
                <c:pt idx="526">
                  <c:v>Manager</c:v>
                </c:pt>
                <c:pt idx="527">
                  <c:v>Network Administrator</c:v>
                </c:pt>
                <c:pt idx="528">
                  <c:v>Computer Systems Manager</c:v>
                </c:pt>
                <c:pt idx="529">
                  <c:v>Automation Engineer</c:v>
                </c:pt>
                <c:pt idx="530">
                  <c:v>IT Systems Architect</c:v>
                </c:pt>
                <c:pt idx="531">
                  <c:v>Vice President</c:v>
                </c:pt>
                <c:pt idx="532">
                  <c:v>Sr. Manger</c:v>
                </c:pt>
                <c:pt idx="533">
                  <c:v>Vice President</c:v>
                </c:pt>
                <c:pt idx="534">
                  <c:v>Sr. Analyst</c:v>
                </c:pt>
                <c:pt idx="535">
                  <c:v>HRIS Analyst</c:v>
                </c:pt>
                <c:pt idx="536">
                  <c:v>Manager</c:v>
                </c:pt>
                <c:pt idx="537">
                  <c:v>Cloud Infrastructure Architect</c:v>
                </c:pt>
                <c:pt idx="538">
                  <c:v>Director</c:v>
                </c:pt>
                <c:pt idx="539">
                  <c:v>Vice President</c:v>
                </c:pt>
                <c:pt idx="540">
                  <c:v>Development Engineer</c:v>
                </c:pt>
                <c:pt idx="541">
                  <c:v>Manager</c:v>
                </c:pt>
                <c:pt idx="542">
                  <c:v>Engineering Manager</c:v>
                </c:pt>
                <c:pt idx="543">
                  <c:v>Manager</c:v>
                </c:pt>
                <c:pt idx="544">
                  <c:v>Director</c:v>
                </c:pt>
                <c:pt idx="545">
                  <c:v>Sr. Analyst</c:v>
                </c:pt>
                <c:pt idx="546">
                  <c:v>Analyst II</c:v>
                </c:pt>
                <c:pt idx="547">
                  <c:v>Controls Engineer</c:v>
                </c:pt>
                <c:pt idx="548">
                  <c:v>Test Engineer</c:v>
                </c:pt>
                <c:pt idx="549">
                  <c:v>Vice President</c:v>
                </c:pt>
                <c:pt idx="550">
                  <c:v>Quality Engineer</c:v>
                </c:pt>
                <c:pt idx="551">
                  <c:v>Quality Engineer</c:v>
                </c:pt>
                <c:pt idx="552">
                  <c:v>HRIS Analyst</c:v>
                </c:pt>
                <c:pt idx="553">
                  <c:v>Director</c:v>
                </c:pt>
                <c:pt idx="554">
                  <c:v>IT Systems Architect</c:v>
                </c:pt>
                <c:pt idx="555">
                  <c:v>Sr. Manger</c:v>
                </c:pt>
                <c:pt idx="556">
                  <c:v>Account Representative</c:v>
                </c:pt>
                <c:pt idx="557">
                  <c:v>HRIS Analyst</c:v>
                </c:pt>
                <c:pt idx="558">
                  <c:v>Analyst II</c:v>
                </c:pt>
                <c:pt idx="559">
                  <c:v>Solutions Architect</c:v>
                </c:pt>
                <c:pt idx="560">
                  <c:v>Manager</c:v>
                </c:pt>
                <c:pt idx="561">
                  <c:v>Director</c:v>
                </c:pt>
                <c:pt idx="562">
                  <c:v>Director</c:v>
                </c:pt>
                <c:pt idx="563">
                  <c:v>Sr. Manger</c:v>
                </c:pt>
                <c:pt idx="564">
                  <c:v>Analyst</c:v>
                </c:pt>
                <c:pt idx="565">
                  <c:v>Sr. Business Partner</c:v>
                </c:pt>
                <c:pt idx="566">
                  <c:v>Field Engineer</c:v>
                </c:pt>
                <c:pt idx="567">
                  <c:v>Analyst II</c:v>
                </c:pt>
                <c:pt idx="568">
                  <c:v>Sr. Analyst</c:v>
                </c:pt>
                <c:pt idx="569">
                  <c:v>Development Engineer</c:v>
                </c:pt>
                <c:pt idx="570">
                  <c:v>Test Engineer</c:v>
                </c:pt>
                <c:pt idx="571">
                  <c:v>Analyst II</c:v>
                </c:pt>
                <c:pt idx="572">
                  <c:v>Vice President</c:v>
                </c:pt>
                <c:pt idx="573">
                  <c:v>Sr. Manger</c:v>
                </c:pt>
                <c:pt idx="574">
                  <c:v>Sr. Manger</c:v>
                </c:pt>
                <c:pt idx="575">
                  <c:v>Director</c:v>
                </c:pt>
                <c:pt idx="576">
                  <c:v>Sr. Manger</c:v>
                </c:pt>
                <c:pt idx="577">
                  <c:v>Manager</c:v>
                </c:pt>
                <c:pt idx="578">
                  <c:v>Director</c:v>
                </c:pt>
                <c:pt idx="579">
                  <c:v>Account Representative</c:v>
                </c:pt>
                <c:pt idx="580">
                  <c:v>Analyst II</c:v>
                </c:pt>
                <c:pt idx="581">
                  <c:v>Analyst II</c:v>
                </c:pt>
                <c:pt idx="582">
                  <c:v>Quality Engineer</c:v>
                </c:pt>
                <c:pt idx="583">
                  <c:v>Engineering Manager</c:v>
                </c:pt>
                <c:pt idx="584">
                  <c:v>Computer Systems Manager</c:v>
                </c:pt>
                <c:pt idx="585">
                  <c:v>Manager</c:v>
                </c:pt>
                <c:pt idx="586">
                  <c:v>Operations Engineer</c:v>
                </c:pt>
                <c:pt idx="587">
                  <c:v>Analyst II</c:v>
                </c:pt>
                <c:pt idx="588">
                  <c:v>Service Desk Analyst</c:v>
                </c:pt>
                <c:pt idx="589">
                  <c:v>Quality Engineer</c:v>
                </c:pt>
                <c:pt idx="590">
                  <c:v>Director</c:v>
                </c:pt>
                <c:pt idx="591">
                  <c:v>Vice President</c:v>
                </c:pt>
                <c:pt idx="592">
                  <c:v>Sr. Manger</c:v>
                </c:pt>
                <c:pt idx="593">
                  <c:v>Director</c:v>
                </c:pt>
                <c:pt idx="594">
                  <c:v>Vice President</c:v>
                </c:pt>
                <c:pt idx="595">
                  <c:v>HRIS Analyst</c:v>
                </c:pt>
                <c:pt idx="596">
                  <c:v>Cloud Infrastructure Architect</c:v>
                </c:pt>
                <c:pt idx="597">
                  <c:v>Sr. Manger</c:v>
                </c:pt>
                <c:pt idx="598">
                  <c:v>Analyst</c:v>
                </c:pt>
                <c:pt idx="599">
                  <c:v>Manager</c:v>
                </c:pt>
                <c:pt idx="600">
                  <c:v>Director</c:v>
                </c:pt>
                <c:pt idx="601">
                  <c:v>Sr. Business Partner</c:v>
                </c:pt>
                <c:pt idx="602">
                  <c:v>Manager</c:v>
                </c:pt>
                <c:pt idx="603">
                  <c:v>Business Partner</c:v>
                </c:pt>
                <c:pt idx="604">
                  <c:v>Quality Engineer</c:v>
                </c:pt>
                <c:pt idx="605">
                  <c:v>Director</c:v>
                </c:pt>
                <c:pt idx="606">
                  <c:v>Analyst</c:v>
                </c:pt>
                <c:pt idx="607">
                  <c:v>Sr. Manger</c:v>
                </c:pt>
                <c:pt idx="608">
                  <c:v>Sr. Manger</c:v>
                </c:pt>
                <c:pt idx="609">
                  <c:v>Manager</c:v>
                </c:pt>
                <c:pt idx="610">
                  <c:v>Vice President</c:v>
                </c:pt>
                <c:pt idx="611">
                  <c:v>Solutions Architect</c:v>
                </c:pt>
                <c:pt idx="612">
                  <c:v>Sr. Manger</c:v>
                </c:pt>
                <c:pt idx="613">
                  <c:v>Technical Architect</c:v>
                </c:pt>
                <c:pt idx="614">
                  <c:v>Sr. Analyst</c:v>
                </c:pt>
                <c:pt idx="615">
                  <c:v>Manager</c:v>
                </c:pt>
                <c:pt idx="616">
                  <c:v>Analyst</c:v>
                </c:pt>
                <c:pt idx="617">
                  <c:v>Analyst</c:v>
                </c:pt>
                <c:pt idx="618">
                  <c:v>Sr. Analyst</c:v>
                </c:pt>
                <c:pt idx="619">
                  <c:v>Director</c:v>
                </c:pt>
                <c:pt idx="620">
                  <c:v>Analyst</c:v>
                </c:pt>
                <c:pt idx="621">
                  <c:v>Vice President</c:v>
                </c:pt>
                <c:pt idx="622">
                  <c:v>System Administrator </c:v>
                </c:pt>
                <c:pt idx="623">
                  <c:v>Vice President</c:v>
                </c:pt>
                <c:pt idx="624">
                  <c:v>Systems Analyst</c:v>
                </c:pt>
                <c:pt idx="625">
                  <c:v>Analyst II</c:v>
                </c:pt>
                <c:pt idx="626">
                  <c:v>Analyst II</c:v>
                </c:pt>
                <c:pt idx="627">
                  <c:v>Operations Engineer</c:v>
                </c:pt>
                <c:pt idx="628">
                  <c:v>Director</c:v>
                </c:pt>
                <c:pt idx="629">
                  <c:v>Analyst</c:v>
                </c:pt>
                <c:pt idx="630">
                  <c:v>Sr. Manger</c:v>
                </c:pt>
                <c:pt idx="631">
                  <c:v>Director</c:v>
                </c:pt>
                <c:pt idx="632">
                  <c:v>Engineering Manager</c:v>
                </c:pt>
                <c:pt idx="633">
                  <c:v>Analyst II</c:v>
                </c:pt>
                <c:pt idx="634">
                  <c:v>Solutions Architect</c:v>
                </c:pt>
                <c:pt idx="635">
                  <c:v>System Administrator </c:v>
                </c:pt>
                <c:pt idx="636">
                  <c:v>Sr. Analyst</c:v>
                </c:pt>
                <c:pt idx="637">
                  <c:v>Analyst II</c:v>
                </c:pt>
                <c:pt idx="638">
                  <c:v>Manager</c:v>
                </c:pt>
                <c:pt idx="639">
                  <c:v>Director</c:v>
                </c:pt>
                <c:pt idx="640">
                  <c:v>Sr. Analyst</c:v>
                </c:pt>
                <c:pt idx="641">
                  <c:v>Vice President</c:v>
                </c:pt>
                <c:pt idx="642">
                  <c:v>Vice President</c:v>
                </c:pt>
                <c:pt idx="643">
                  <c:v>Director</c:v>
                </c:pt>
                <c:pt idx="644">
                  <c:v>Computer Systems Manager</c:v>
                </c:pt>
                <c:pt idx="645">
                  <c:v>Sr. Analyst</c:v>
                </c:pt>
                <c:pt idx="646">
                  <c:v>Manager</c:v>
                </c:pt>
                <c:pt idx="647">
                  <c:v>Analyst II</c:v>
                </c:pt>
                <c:pt idx="648">
                  <c:v>Technical Architect</c:v>
                </c:pt>
                <c:pt idx="649">
                  <c:v>Vice President</c:v>
                </c:pt>
                <c:pt idx="650">
                  <c:v>Analyst II</c:v>
                </c:pt>
                <c:pt idx="651">
                  <c:v>Cloud Infrastructure Architect</c:v>
                </c:pt>
                <c:pt idx="652">
                  <c:v>Technical Architect</c:v>
                </c:pt>
                <c:pt idx="653">
                  <c:v>Analyst II</c:v>
                </c:pt>
                <c:pt idx="654">
                  <c:v>Sr. Manger</c:v>
                </c:pt>
                <c:pt idx="655">
                  <c:v>Controls Engineer</c:v>
                </c:pt>
                <c:pt idx="656">
                  <c:v>Sr. Analyst</c:v>
                </c:pt>
                <c:pt idx="657">
                  <c:v>Vice President</c:v>
                </c:pt>
                <c:pt idx="658">
                  <c:v>Computer Systems Manager</c:v>
                </c:pt>
                <c:pt idx="659">
                  <c:v>Vice President</c:v>
                </c:pt>
                <c:pt idx="660">
                  <c:v>Analyst</c:v>
                </c:pt>
                <c:pt idx="661">
                  <c:v>Vice President</c:v>
                </c:pt>
                <c:pt idx="662">
                  <c:v>System Administrator </c:v>
                </c:pt>
                <c:pt idx="663">
                  <c:v>Manager</c:v>
                </c:pt>
                <c:pt idx="664">
                  <c:v>Director</c:v>
                </c:pt>
                <c:pt idx="665">
                  <c:v>Sr. Business Partner</c:v>
                </c:pt>
                <c:pt idx="666">
                  <c:v>Controls Engineer</c:v>
                </c:pt>
                <c:pt idx="667">
                  <c:v>Account Representative</c:v>
                </c:pt>
                <c:pt idx="668">
                  <c:v>Analyst II</c:v>
                </c:pt>
                <c:pt idx="669">
                  <c:v>Sr. Analyst</c:v>
                </c:pt>
                <c:pt idx="670">
                  <c:v>Controls Engineer</c:v>
                </c:pt>
                <c:pt idx="671">
                  <c:v>Analyst II</c:v>
                </c:pt>
                <c:pt idx="672">
                  <c:v>Vice President</c:v>
                </c:pt>
                <c:pt idx="673">
                  <c:v>Analyst II</c:v>
                </c:pt>
                <c:pt idx="674">
                  <c:v>Account Representative</c:v>
                </c:pt>
                <c:pt idx="675">
                  <c:v>Account Representative</c:v>
                </c:pt>
                <c:pt idx="676">
                  <c:v>Manager</c:v>
                </c:pt>
                <c:pt idx="677">
                  <c:v>Director</c:v>
                </c:pt>
                <c:pt idx="678">
                  <c:v>Technical Architect</c:v>
                </c:pt>
                <c:pt idx="679">
                  <c:v>Manager</c:v>
                </c:pt>
                <c:pt idx="680">
                  <c:v>Manager</c:v>
                </c:pt>
                <c:pt idx="681">
                  <c:v>Analyst</c:v>
                </c:pt>
                <c:pt idx="682">
                  <c:v>IT Systems Architect</c:v>
                </c:pt>
                <c:pt idx="683">
                  <c:v>Enterprise Architect</c:v>
                </c:pt>
                <c:pt idx="684">
                  <c:v>Sr. Manger</c:v>
                </c:pt>
                <c:pt idx="685">
                  <c:v>Vice President</c:v>
                </c:pt>
                <c:pt idx="686">
                  <c:v>Manager</c:v>
                </c:pt>
                <c:pt idx="687">
                  <c:v>Vice President</c:v>
                </c:pt>
                <c:pt idx="688">
                  <c:v>Sr. Manger</c:v>
                </c:pt>
                <c:pt idx="689">
                  <c:v>Director</c:v>
                </c:pt>
                <c:pt idx="690">
                  <c:v>Sr. Analyst</c:v>
                </c:pt>
                <c:pt idx="691">
                  <c:v>Vice President</c:v>
                </c:pt>
                <c:pt idx="692">
                  <c:v>Analyst</c:v>
                </c:pt>
                <c:pt idx="693">
                  <c:v>Analyst</c:v>
                </c:pt>
                <c:pt idx="694">
                  <c:v>Director</c:v>
                </c:pt>
                <c:pt idx="695">
                  <c:v>Sr. Manger</c:v>
                </c:pt>
                <c:pt idx="696">
                  <c:v>Sr. Manger</c:v>
                </c:pt>
                <c:pt idx="697">
                  <c:v>Vice President</c:v>
                </c:pt>
                <c:pt idx="698">
                  <c:v>Analyst</c:v>
                </c:pt>
                <c:pt idx="699">
                  <c:v>Analyst</c:v>
                </c:pt>
                <c:pt idx="700">
                  <c:v>Manager</c:v>
                </c:pt>
                <c:pt idx="701">
                  <c:v>Manager</c:v>
                </c:pt>
                <c:pt idx="702">
                  <c:v>Vice President</c:v>
                </c:pt>
                <c:pt idx="703">
                  <c:v>Director</c:v>
                </c:pt>
                <c:pt idx="704">
                  <c:v>Account Representative</c:v>
                </c:pt>
                <c:pt idx="705">
                  <c:v>Solutions Architect</c:v>
                </c:pt>
                <c:pt idx="706">
                  <c:v>Test Engineer</c:v>
                </c:pt>
                <c:pt idx="707">
                  <c:v>Analyst II</c:v>
                </c:pt>
                <c:pt idx="708">
                  <c:v>Sr. Manger</c:v>
                </c:pt>
                <c:pt idx="709">
                  <c:v>Manager</c:v>
                </c:pt>
                <c:pt idx="710">
                  <c:v>Vice President</c:v>
                </c:pt>
                <c:pt idx="711">
                  <c:v>Manager</c:v>
                </c:pt>
                <c:pt idx="712">
                  <c:v>Business Partner</c:v>
                </c:pt>
                <c:pt idx="713">
                  <c:v>Field Engineer</c:v>
                </c:pt>
                <c:pt idx="714">
                  <c:v>Director</c:v>
                </c:pt>
                <c:pt idx="715">
                  <c:v>Systems Analyst</c:v>
                </c:pt>
                <c:pt idx="716">
                  <c:v>Vice President</c:v>
                </c:pt>
                <c:pt idx="717">
                  <c:v>Sr. Manger</c:v>
                </c:pt>
                <c:pt idx="718">
                  <c:v>Manager</c:v>
                </c:pt>
                <c:pt idx="719">
                  <c:v>Vice President</c:v>
                </c:pt>
                <c:pt idx="720">
                  <c:v>Manager</c:v>
                </c:pt>
                <c:pt idx="721">
                  <c:v>IT Coordinator</c:v>
                </c:pt>
                <c:pt idx="722">
                  <c:v>Development Engineer</c:v>
                </c:pt>
                <c:pt idx="723">
                  <c:v>Director</c:v>
                </c:pt>
                <c:pt idx="724">
                  <c:v>Enterprise Architect</c:v>
                </c:pt>
                <c:pt idx="725">
                  <c:v>Sr. Business Partner</c:v>
                </c:pt>
                <c:pt idx="726">
                  <c:v>Engineering Manager</c:v>
                </c:pt>
                <c:pt idx="727">
                  <c:v>Sr. Analyst</c:v>
                </c:pt>
                <c:pt idx="728">
                  <c:v>Solutions Architect</c:v>
                </c:pt>
                <c:pt idx="729">
                  <c:v>Development Engineer</c:v>
                </c:pt>
                <c:pt idx="730">
                  <c:v>Vice President</c:v>
                </c:pt>
                <c:pt idx="731">
                  <c:v>Computer Systems Manager</c:v>
                </c:pt>
                <c:pt idx="732">
                  <c:v>Operations Engineer</c:v>
                </c:pt>
                <c:pt idx="733">
                  <c:v>Director</c:v>
                </c:pt>
                <c:pt idx="734">
                  <c:v>Development Engineer</c:v>
                </c:pt>
                <c:pt idx="735">
                  <c:v>Vice President</c:v>
                </c:pt>
                <c:pt idx="736">
                  <c:v>Systems Analyst</c:v>
                </c:pt>
                <c:pt idx="737">
                  <c:v>Manager</c:v>
                </c:pt>
                <c:pt idx="738">
                  <c:v>Director</c:v>
                </c:pt>
                <c:pt idx="739">
                  <c:v>Sr. Manger</c:v>
                </c:pt>
                <c:pt idx="740">
                  <c:v>Director</c:v>
                </c:pt>
                <c:pt idx="741">
                  <c:v>Vice President</c:v>
                </c:pt>
                <c:pt idx="742">
                  <c:v>Network Administrator</c:v>
                </c:pt>
                <c:pt idx="743">
                  <c:v>Service Desk Analyst</c:v>
                </c:pt>
                <c:pt idx="744">
                  <c:v>Sr. Analyst</c:v>
                </c:pt>
                <c:pt idx="745">
                  <c:v>Vice President</c:v>
                </c:pt>
                <c:pt idx="746">
                  <c:v>Director</c:v>
                </c:pt>
                <c:pt idx="747">
                  <c:v>Network Engineer</c:v>
                </c:pt>
                <c:pt idx="748">
                  <c:v>Director</c:v>
                </c:pt>
                <c:pt idx="749">
                  <c:v>Sr. Analyst</c:v>
                </c:pt>
                <c:pt idx="750">
                  <c:v>HRIS Analyst</c:v>
                </c:pt>
                <c:pt idx="751">
                  <c:v>System Administrator </c:v>
                </c:pt>
                <c:pt idx="752">
                  <c:v>Sr. Analyst</c:v>
                </c:pt>
                <c:pt idx="753">
                  <c:v>Sr. Manger</c:v>
                </c:pt>
                <c:pt idx="754">
                  <c:v>Enterprise Architect</c:v>
                </c:pt>
                <c:pt idx="755">
                  <c:v>Director</c:v>
                </c:pt>
                <c:pt idx="756">
                  <c:v>Quality Engineer</c:v>
                </c:pt>
                <c:pt idx="757">
                  <c:v>Sr. Manger</c:v>
                </c:pt>
                <c:pt idx="758">
                  <c:v>Field Engineer</c:v>
                </c:pt>
                <c:pt idx="759">
                  <c:v>Sr. Business Partner</c:v>
                </c:pt>
                <c:pt idx="760">
                  <c:v>Sr. Account Representative</c:v>
                </c:pt>
                <c:pt idx="761">
                  <c:v>Manager</c:v>
                </c:pt>
                <c:pt idx="762">
                  <c:v>Sr. Analyst</c:v>
                </c:pt>
                <c:pt idx="763">
                  <c:v>Manager</c:v>
                </c:pt>
                <c:pt idx="764">
                  <c:v>Manager</c:v>
                </c:pt>
                <c:pt idx="765">
                  <c:v>Business Partner</c:v>
                </c:pt>
                <c:pt idx="766">
                  <c:v>Sr. Manger</c:v>
                </c:pt>
                <c:pt idx="767">
                  <c:v>IT Coordinator</c:v>
                </c:pt>
                <c:pt idx="768">
                  <c:v>Director</c:v>
                </c:pt>
                <c:pt idx="769">
                  <c:v>Sr. Manger</c:v>
                </c:pt>
                <c:pt idx="770">
                  <c:v>Field Engineer</c:v>
                </c:pt>
                <c:pt idx="771">
                  <c:v>Quality Engineer</c:v>
                </c:pt>
                <c:pt idx="772">
                  <c:v>Manager</c:v>
                </c:pt>
                <c:pt idx="773">
                  <c:v>Operations Engineer</c:v>
                </c:pt>
                <c:pt idx="774">
                  <c:v>Manager</c:v>
                </c:pt>
                <c:pt idx="775">
                  <c:v>Enterprise Architect</c:v>
                </c:pt>
                <c:pt idx="776">
                  <c:v>IT Coordinator</c:v>
                </c:pt>
                <c:pt idx="777">
                  <c:v>Analyst II</c:v>
                </c:pt>
                <c:pt idx="778">
                  <c:v>Account Representative</c:v>
                </c:pt>
                <c:pt idx="779">
                  <c:v>Analyst II</c:v>
                </c:pt>
                <c:pt idx="780">
                  <c:v>Sr. Account Representative</c:v>
                </c:pt>
                <c:pt idx="781">
                  <c:v>IT Coordinator</c:v>
                </c:pt>
                <c:pt idx="782">
                  <c:v>IT Coordinator</c:v>
                </c:pt>
                <c:pt idx="783">
                  <c:v>Automation Engineer</c:v>
                </c:pt>
                <c:pt idx="784">
                  <c:v>System Administrator </c:v>
                </c:pt>
                <c:pt idx="785">
                  <c:v>Development Engineer</c:v>
                </c:pt>
                <c:pt idx="786">
                  <c:v>Network Architect</c:v>
                </c:pt>
                <c:pt idx="787">
                  <c:v>Analyst</c:v>
                </c:pt>
                <c:pt idx="788">
                  <c:v>Manager</c:v>
                </c:pt>
                <c:pt idx="789">
                  <c:v>Manager</c:v>
                </c:pt>
                <c:pt idx="790">
                  <c:v>Sr. Business Partner</c:v>
                </c:pt>
                <c:pt idx="791">
                  <c:v>Sr. Manger</c:v>
                </c:pt>
                <c:pt idx="792">
                  <c:v>Director</c:v>
                </c:pt>
                <c:pt idx="793">
                  <c:v>Analyst II</c:v>
                </c:pt>
                <c:pt idx="794">
                  <c:v>Analyst</c:v>
                </c:pt>
                <c:pt idx="795">
                  <c:v>Field Engineer</c:v>
                </c:pt>
                <c:pt idx="796">
                  <c:v>Analyst</c:v>
                </c:pt>
                <c:pt idx="797">
                  <c:v>Manager</c:v>
                </c:pt>
                <c:pt idx="798">
                  <c:v>Sr. Business Partner</c:v>
                </c:pt>
                <c:pt idx="799">
                  <c:v>Sr. Analyst</c:v>
                </c:pt>
                <c:pt idx="800">
                  <c:v>Cloud Infrastructure Architect</c:v>
                </c:pt>
                <c:pt idx="801">
                  <c:v>Sr. Manger</c:v>
                </c:pt>
                <c:pt idx="802">
                  <c:v>Computer Systems Manager</c:v>
                </c:pt>
                <c:pt idx="803">
                  <c:v>Vice President</c:v>
                </c:pt>
                <c:pt idx="804">
                  <c:v>Analyst II</c:v>
                </c:pt>
                <c:pt idx="805">
                  <c:v>Operations Engineer</c:v>
                </c:pt>
                <c:pt idx="806">
                  <c:v>Vice President</c:v>
                </c:pt>
                <c:pt idx="807">
                  <c:v>Director</c:v>
                </c:pt>
                <c:pt idx="808">
                  <c:v>Technical Architect</c:v>
                </c:pt>
                <c:pt idx="809">
                  <c:v>Director</c:v>
                </c:pt>
                <c:pt idx="810">
                  <c:v>Sr. Manger</c:v>
                </c:pt>
                <c:pt idx="811">
                  <c:v>Sr. Manger</c:v>
                </c:pt>
                <c:pt idx="812">
                  <c:v>Director</c:v>
                </c:pt>
                <c:pt idx="813">
                  <c:v>Sr. Analyst</c:v>
                </c:pt>
                <c:pt idx="814">
                  <c:v>Network Architect</c:v>
                </c:pt>
                <c:pt idx="815">
                  <c:v>Engineering Manager</c:v>
                </c:pt>
                <c:pt idx="816">
                  <c:v>Sr. Analyst</c:v>
                </c:pt>
                <c:pt idx="817">
                  <c:v>Network Engineer</c:v>
                </c:pt>
                <c:pt idx="818">
                  <c:v>Solutions Architect</c:v>
                </c:pt>
                <c:pt idx="819">
                  <c:v>Director</c:v>
                </c:pt>
                <c:pt idx="820">
                  <c:v>IT Systems Architect</c:v>
                </c:pt>
                <c:pt idx="821">
                  <c:v>Manager</c:v>
                </c:pt>
                <c:pt idx="822">
                  <c:v>Manager</c:v>
                </c:pt>
                <c:pt idx="823">
                  <c:v>Systems Analyst</c:v>
                </c:pt>
                <c:pt idx="824">
                  <c:v>Manager</c:v>
                </c:pt>
                <c:pt idx="825">
                  <c:v>Cloud Infrastructure Architect</c:v>
                </c:pt>
                <c:pt idx="826">
                  <c:v>Analyst</c:v>
                </c:pt>
                <c:pt idx="827">
                  <c:v>Sr. Manger</c:v>
                </c:pt>
                <c:pt idx="828">
                  <c:v>Technical Architect</c:v>
                </c:pt>
                <c:pt idx="829">
                  <c:v>Sr. Manger</c:v>
                </c:pt>
                <c:pt idx="830">
                  <c:v>Enterprise Architect</c:v>
                </c:pt>
                <c:pt idx="831">
                  <c:v>Quality Engineer</c:v>
                </c:pt>
                <c:pt idx="832">
                  <c:v>Sr. Manger</c:v>
                </c:pt>
                <c:pt idx="833">
                  <c:v>Quality Engineer</c:v>
                </c:pt>
                <c:pt idx="834">
                  <c:v>System Administrator </c:v>
                </c:pt>
                <c:pt idx="835">
                  <c:v>Engineering Manager</c:v>
                </c:pt>
                <c:pt idx="836">
                  <c:v>Operations Engineer</c:v>
                </c:pt>
                <c:pt idx="837">
                  <c:v>Director</c:v>
                </c:pt>
                <c:pt idx="838">
                  <c:v>Manager</c:v>
                </c:pt>
                <c:pt idx="839">
                  <c:v>Controls Engineer</c:v>
                </c:pt>
                <c:pt idx="840">
                  <c:v>Controls Engineer</c:v>
                </c:pt>
                <c:pt idx="841">
                  <c:v>Manager</c:v>
                </c:pt>
                <c:pt idx="842">
                  <c:v>Cloud Infrastructure Architect</c:v>
                </c:pt>
                <c:pt idx="843">
                  <c:v>Solutions Architect</c:v>
                </c:pt>
                <c:pt idx="844">
                  <c:v>Manager</c:v>
                </c:pt>
                <c:pt idx="845">
                  <c:v>Vice President</c:v>
                </c:pt>
                <c:pt idx="846">
                  <c:v>Sr. Manger</c:v>
                </c:pt>
                <c:pt idx="847">
                  <c:v>Business Partner</c:v>
                </c:pt>
                <c:pt idx="848">
                  <c:v>Sr. Analyst</c:v>
                </c:pt>
                <c:pt idx="849">
                  <c:v>Director</c:v>
                </c:pt>
                <c:pt idx="850">
                  <c:v>Vice President</c:v>
                </c:pt>
                <c:pt idx="851">
                  <c:v>Business Partner</c:v>
                </c:pt>
                <c:pt idx="852">
                  <c:v>Operations Engineer</c:v>
                </c:pt>
                <c:pt idx="853">
                  <c:v>Account Representative</c:v>
                </c:pt>
                <c:pt idx="854">
                  <c:v>Analyst</c:v>
                </c:pt>
                <c:pt idx="855">
                  <c:v>Director</c:v>
                </c:pt>
                <c:pt idx="856">
                  <c:v>Network Architect</c:v>
                </c:pt>
                <c:pt idx="857">
                  <c:v>Sr. Manger</c:v>
                </c:pt>
                <c:pt idx="858">
                  <c:v>IT Systems Architect</c:v>
                </c:pt>
                <c:pt idx="859">
                  <c:v>Field Engineer</c:v>
                </c:pt>
                <c:pt idx="860">
                  <c:v>Manager</c:v>
                </c:pt>
                <c:pt idx="861">
                  <c:v>Sr. Manger</c:v>
                </c:pt>
                <c:pt idx="862">
                  <c:v>Director</c:v>
                </c:pt>
                <c:pt idx="863">
                  <c:v>Vice President</c:v>
                </c:pt>
                <c:pt idx="864">
                  <c:v>Sr. Manger</c:v>
                </c:pt>
                <c:pt idx="865">
                  <c:v>Service Desk Analyst</c:v>
                </c:pt>
                <c:pt idx="866">
                  <c:v>Enterprise Architect</c:v>
                </c:pt>
                <c:pt idx="867">
                  <c:v>Analyst II</c:v>
                </c:pt>
                <c:pt idx="868">
                  <c:v>Engineering Manager</c:v>
                </c:pt>
                <c:pt idx="869">
                  <c:v>Cloud Infrastructure Architect</c:v>
                </c:pt>
                <c:pt idx="870">
                  <c:v>Field Engineer</c:v>
                </c:pt>
                <c:pt idx="871">
                  <c:v>Analyst II</c:v>
                </c:pt>
                <c:pt idx="872">
                  <c:v>HRIS Analyst</c:v>
                </c:pt>
                <c:pt idx="873">
                  <c:v>Manager</c:v>
                </c:pt>
                <c:pt idx="874">
                  <c:v>Network Architect</c:v>
                </c:pt>
                <c:pt idx="875">
                  <c:v>Computer Systems Manager</c:v>
                </c:pt>
                <c:pt idx="876">
                  <c:v>Director</c:v>
                </c:pt>
                <c:pt idx="877">
                  <c:v>Network Engineer</c:v>
                </c:pt>
                <c:pt idx="878">
                  <c:v>Sr. Manger</c:v>
                </c:pt>
                <c:pt idx="879">
                  <c:v>Sr. Analyst</c:v>
                </c:pt>
                <c:pt idx="880">
                  <c:v>Sr. Analyst</c:v>
                </c:pt>
                <c:pt idx="881">
                  <c:v>Sr. Manger</c:v>
                </c:pt>
                <c:pt idx="882">
                  <c:v>Controls Engineer</c:v>
                </c:pt>
                <c:pt idx="883">
                  <c:v>Director</c:v>
                </c:pt>
                <c:pt idx="884">
                  <c:v>Vice President</c:v>
                </c:pt>
                <c:pt idx="885">
                  <c:v>Director</c:v>
                </c:pt>
                <c:pt idx="886">
                  <c:v>Network Architect</c:v>
                </c:pt>
                <c:pt idx="887">
                  <c:v>HRIS Analyst</c:v>
                </c:pt>
                <c:pt idx="888">
                  <c:v>Systems Analyst</c:v>
                </c:pt>
                <c:pt idx="889">
                  <c:v>Director</c:v>
                </c:pt>
                <c:pt idx="890">
                  <c:v>Manager</c:v>
                </c:pt>
                <c:pt idx="891">
                  <c:v>Business Partner</c:v>
                </c:pt>
                <c:pt idx="892">
                  <c:v>Network Administrator</c:v>
                </c:pt>
                <c:pt idx="893">
                  <c:v>System Administrator </c:v>
                </c:pt>
                <c:pt idx="894">
                  <c:v>Business Partner</c:v>
                </c:pt>
                <c:pt idx="895">
                  <c:v>Business Partner</c:v>
                </c:pt>
                <c:pt idx="896">
                  <c:v>Sr. Manger</c:v>
                </c:pt>
                <c:pt idx="897">
                  <c:v>Solutions Architect</c:v>
                </c:pt>
                <c:pt idx="898">
                  <c:v>Sr. Analyst</c:v>
                </c:pt>
                <c:pt idx="899">
                  <c:v>HRIS Analyst</c:v>
                </c:pt>
                <c:pt idx="900">
                  <c:v>Vice President</c:v>
                </c:pt>
                <c:pt idx="901">
                  <c:v>Business Partner</c:v>
                </c:pt>
                <c:pt idx="902">
                  <c:v>Analyst</c:v>
                </c:pt>
                <c:pt idx="903">
                  <c:v>Sr. Manger</c:v>
                </c:pt>
                <c:pt idx="904">
                  <c:v>Director</c:v>
                </c:pt>
                <c:pt idx="905">
                  <c:v>Account Representative</c:v>
                </c:pt>
                <c:pt idx="906">
                  <c:v>Engineering Manager</c:v>
                </c:pt>
                <c:pt idx="907">
                  <c:v>Analyst</c:v>
                </c:pt>
                <c:pt idx="908">
                  <c:v>Network Engineer</c:v>
                </c:pt>
                <c:pt idx="909">
                  <c:v>Manager</c:v>
                </c:pt>
                <c:pt idx="910">
                  <c:v>Manager</c:v>
                </c:pt>
                <c:pt idx="911">
                  <c:v>Analyst</c:v>
                </c:pt>
                <c:pt idx="912">
                  <c:v>Analyst II</c:v>
                </c:pt>
                <c:pt idx="913">
                  <c:v>Director</c:v>
                </c:pt>
                <c:pt idx="914">
                  <c:v>Cloud Infrastructure Architect</c:v>
                </c:pt>
                <c:pt idx="915">
                  <c:v>Controls Engineer</c:v>
                </c:pt>
                <c:pt idx="916">
                  <c:v>Director</c:v>
                </c:pt>
                <c:pt idx="917">
                  <c:v>Analyst II</c:v>
                </c:pt>
                <c:pt idx="918">
                  <c:v>Sr. Account Representative</c:v>
                </c:pt>
                <c:pt idx="919">
                  <c:v>Sr. Account Representative</c:v>
                </c:pt>
                <c:pt idx="920">
                  <c:v>Manager</c:v>
                </c:pt>
                <c:pt idx="921">
                  <c:v>Director</c:v>
                </c:pt>
                <c:pt idx="922">
                  <c:v>Director</c:v>
                </c:pt>
                <c:pt idx="923">
                  <c:v>Enterprise Architect</c:v>
                </c:pt>
                <c:pt idx="924">
                  <c:v>Engineering Manager</c:v>
                </c:pt>
                <c:pt idx="925">
                  <c:v>Sr. Manger</c:v>
                </c:pt>
                <c:pt idx="926">
                  <c:v>Sr. Manger</c:v>
                </c:pt>
                <c:pt idx="927">
                  <c:v>Sr. Analyst</c:v>
                </c:pt>
                <c:pt idx="928">
                  <c:v>Sr. Manger</c:v>
                </c:pt>
                <c:pt idx="929">
                  <c:v>Manager</c:v>
                </c:pt>
                <c:pt idx="930">
                  <c:v>Sr. Manger</c:v>
                </c:pt>
                <c:pt idx="931">
                  <c:v>Sr. Manger</c:v>
                </c:pt>
                <c:pt idx="932">
                  <c:v>Manager</c:v>
                </c:pt>
                <c:pt idx="933">
                  <c:v>Vice President</c:v>
                </c:pt>
                <c:pt idx="934">
                  <c:v>Director</c:v>
                </c:pt>
                <c:pt idx="935">
                  <c:v>Manager</c:v>
                </c:pt>
                <c:pt idx="936">
                  <c:v>Vice President</c:v>
                </c:pt>
                <c:pt idx="937">
                  <c:v>Development Engineer</c:v>
                </c:pt>
                <c:pt idx="938">
                  <c:v>Manager</c:v>
                </c:pt>
                <c:pt idx="939">
                  <c:v>Director</c:v>
                </c:pt>
                <c:pt idx="940">
                  <c:v>Cloud Infrastructure Architect</c:v>
                </c:pt>
                <c:pt idx="941">
                  <c:v>Vice President</c:v>
                </c:pt>
                <c:pt idx="942">
                  <c:v>Sr. Manger</c:v>
                </c:pt>
                <c:pt idx="943">
                  <c:v>Analyst</c:v>
                </c:pt>
                <c:pt idx="944">
                  <c:v>IT Systems Architect</c:v>
                </c:pt>
                <c:pt idx="945">
                  <c:v>Analyst II</c:v>
                </c:pt>
                <c:pt idx="946">
                  <c:v>Vice President</c:v>
                </c:pt>
                <c:pt idx="947">
                  <c:v>Sr. Manger</c:v>
                </c:pt>
                <c:pt idx="948">
                  <c:v>Manager</c:v>
                </c:pt>
                <c:pt idx="949">
                  <c:v>Analyst</c:v>
                </c:pt>
                <c:pt idx="950">
                  <c:v>Sr. Manger</c:v>
                </c:pt>
                <c:pt idx="951">
                  <c:v>Manager</c:v>
                </c:pt>
                <c:pt idx="952">
                  <c:v>Account Representative</c:v>
                </c:pt>
                <c:pt idx="953">
                  <c:v>Computer Systems Manager</c:v>
                </c:pt>
                <c:pt idx="954">
                  <c:v>Analyst II</c:v>
                </c:pt>
                <c:pt idx="955">
                  <c:v>Director</c:v>
                </c:pt>
                <c:pt idx="956">
                  <c:v>Sr. Manger</c:v>
                </c:pt>
                <c:pt idx="957">
                  <c:v>Director</c:v>
                </c:pt>
                <c:pt idx="958">
                  <c:v>Solutions Architect</c:v>
                </c:pt>
                <c:pt idx="959">
                  <c:v>Sr. Analyst</c:v>
                </c:pt>
                <c:pt idx="960">
                  <c:v>Manager</c:v>
                </c:pt>
                <c:pt idx="961">
                  <c:v>Director</c:v>
                </c:pt>
                <c:pt idx="962">
                  <c:v>Analyst II</c:v>
                </c:pt>
                <c:pt idx="963">
                  <c:v>Analyst II</c:v>
                </c:pt>
                <c:pt idx="964">
                  <c:v>Network Architect</c:v>
                </c:pt>
                <c:pt idx="965">
                  <c:v>Director</c:v>
                </c:pt>
                <c:pt idx="966">
                  <c:v>Development Engineer</c:v>
                </c:pt>
                <c:pt idx="967">
                  <c:v>Director</c:v>
                </c:pt>
                <c:pt idx="968">
                  <c:v>Systems Analyst</c:v>
                </c:pt>
                <c:pt idx="969">
                  <c:v>Network Administrator</c:v>
                </c:pt>
                <c:pt idx="970">
                  <c:v>Analyst II</c:v>
                </c:pt>
                <c:pt idx="971">
                  <c:v>Sr. Manger</c:v>
                </c:pt>
                <c:pt idx="972">
                  <c:v>Network Architect</c:v>
                </c:pt>
                <c:pt idx="973">
                  <c:v>Systems Analyst</c:v>
                </c:pt>
                <c:pt idx="974">
                  <c:v>Network Administrator</c:v>
                </c:pt>
                <c:pt idx="975">
                  <c:v>Vice President</c:v>
                </c:pt>
                <c:pt idx="976">
                  <c:v>Controls Engineer</c:v>
                </c:pt>
                <c:pt idx="977">
                  <c:v>Manager</c:v>
                </c:pt>
                <c:pt idx="978">
                  <c:v>Manager</c:v>
                </c:pt>
                <c:pt idx="979">
                  <c:v>IT Systems Architect</c:v>
                </c:pt>
                <c:pt idx="980">
                  <c:v>Manager</c:v>
                </c:pt>
                <c:pt idx="981">
                  <c:v>Sr. Analyst</c:v>
                </c:pt>
                <c:pt idx="982">
                  <c:v>Vice President</c:v>
                </c:pt>
                <c:pt idx="983">
                  <c:v>Manager</c:v>
                </c:pt>
                <c:pt idx="984">
                  <c:v>Director</c:v>
                </c:pt>
                <c:pt idx="985">
                  <c:v>Sr. Manger</c:v>
                </c:pt>
                <c:pt idx="986">
                  <c:v>Director</c:v>
                </c:pt>
                <c:pt idx="987">
                  <c:v>Field Engineer</c:v>
                </c:pt>
                <c:pt idx="988">
                  <c:v>Director</c:v>
                </c:pt>
                <c:pt idx="989">
                  <c:v>Vice President</c:v>
                </c:pt>
                <c:pt idx="990">
                  <c:v>Sr. Manger</c:v>
                </c:pt>
                <c:pt idx="991">
                  <c:v>Sr. Business Partner</c:v>
                </c:pt>
                <c:pt idx="992">
                  <c:v>Technical Architect</c:v>
                </c:pt>
                <c:pt idx="993">
                  <c:v>Director</c:v>
                </c:pt>
                <c:pt idx="994">
                  <c:v>Systems Analyst</c:v>
                </c:pt>
                <c:pt idx="995">
                  <c:v>Sr. Analyst</c:v>
                </c:pt>
                <c:pt idx="996">
                  <c:v>Analyst</c:v>
                </c:pt>
                <c:pt idx="997">
                  <c:v>Director</c:v>
                </c:pt>
                <c:pt idx="998">
                  <c:v>Sr. Analyst</c:v>
                </c:pt>
                <c:pt idx="999">
                  <c:v>Vice President</c:v>
                </c:pt>
              </c:strCache>
            </c:strRef>
          </c:cat>
          <c:val>
            <c:numRef>
              <c:f>Data!$J$2:$J$1001</c:f>
              <c:numCache>
                <c:formatCode>"$"#,##0_);\("$"#,##0\);"$"0_)</c:formatCode>
                <c:ptCount val="1000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  <c:pt idx="19">
                  <c:v>166331</c:v>
                </c:pt>
                <c:pt idx="20">
                  <c:v>146140</c:v>
                </c:pt>
                <c:pt idx="21">
                  <c:v>151703</c:v>
                </c:pt>
                <c:pt idx="22">
                  <c:v>172787</c:v>
                </c:pt>
                <c:pt idx="23">
                  <c:v>49998</c:v>
                </c:pt>
                <c:pt idx="24">
                  <c:v>207172</c:v>
                </c:pt>
                <c:pt idx="25">
                  <c:v>152239</c:v>
                </c:pt>
                <c:pt idx="26">
                  <c:v>98581</c:v>
                </c:pt>
                <c:pt idx="27">
                  <c:v>246231</c:v>
                </c:pt>
                <c:pt idx="28">
                  <c:v>99354</c:v>
                </c:pt>
                <c:pt idx="29">
                  <c:v>231141</c:v>
                </c:pt>
                <c:pt idx="30">
                  <c:v>54775</c:v>
                </c:pt>
                <c:pt idx="31">
                  <c:v>55499</c:v>
                </c:pt>
                <c:pt idx="32">
                  <c:v>66521</c:v>
                </c:pt>
                <c:pt idx="33">
                  <c:v>59100</c:v>
                </c:pt>
                <c:pt idx="34">
                  <c:v>49011</c:v>
                </c:pt>
                <c:pt idx="35">
                  <c:v>99575</c:v>
                </c:pt>
                <c:pt idx="36">
                  <c:v>99989</c:v>
                </c:pt>
                <c:pt idx="37">
                  <c:v>256420</c:v>
                </c:pt>
                <c:pt idx="38">
                  <c:v>78940</c:v>
                </c:pt>
                <c:pt idx="39">
                  <c:v>82872</c:v>
                </c:pt>
                <c:pt idx="40">
                  <c:v>86317</c:v>
                </c:pt>
                <c:pt idx="41">
                  <c:v>113135</c:v>
                </c:pt>
                <c:pt idx="42">
                  <c:v>199808</c:v>
                </c:pt>
                <c:pt idx="43">
                  <c:v>56037</c:v>
                </c:pt>
                <c:pt idx="44">
                  <c:v>122350</c:v>
                </c:pt>
                <c:pt idx="45">
                  <c:v>92952</c:v>
                </c:pt>
                <c:pt idx="46">
                  <c:v>79921</c:v>
                </c:pt>
                <c:pt idx="47">
                  <c:v>167199</c:v>
                </c:pt>
                <c:pt idx="48">
                  <c:v>71476</c:v>
                </c:pt>
                <c:pt idx="49">
                  <c:v>189420</c:v>
                </c:pt>
                <c:pt idx="50">
                  <c:v>64057</c:v>
                </c:pt>
                <c:pt idx="51">
                  <c:v>68728</c:v>
                </c:pt>
                <c:pt idx="52">
                  <c:v>125633</c:v>
                </c:pt>
                <c:pt idx="53">
                  <c:v>66889</c:v>
                </c:pt>
                <c:pt idx="54">
                  <c:v>178700</c:v>
                </c:pt>
                <c:pt idx="55">
                  <c:v>83990</c:v>
                </c:pt>
                <c:pt idx="56">
                  <c:v>102043</c:v>
                </c:pt>
                <c:pt idx="57">
                  <c:v>90678</c:v>
                </c:pt>
                <c:pt idx="58">
                  <c:v>59067</c:v>
                </c:pt>
                <c:pt idx="59">
                  <c:v>135062</c:v>
                </c:pt>
                <c:pt idx="60">
                  <c:v>159044</c:v>
                </c:pt>
                <c:pt idx="61">
                  <c:v>74691</c:v>
                </c:pt>
                <c:pt idx="62">
                  <c:v>92753</c:v>
                </c:pt>
                <c:pt idx="63">
                  <c:v>236946</c:v>
                </c:pt>
                <c:pt idx="64">
                  <c:v>48906</c:v>
                </c:pt>
                <c:pt idx="65">
                  <c:v>80024</c:v>
                </c:pt>
                <c:pt idx="66">
                  <c:v>54415</c:v>
                </c:pt>
                <c:pt idx="67">
                  <c:v>120341</c:v>
                </c:pt>
                <c:pt idx="68">
                  <c:v>208415</c:v>
                </c:pt>
                <c:pt idx="69">
                  <c:v>78844</c:v>
                </c:pt>
                <c:pt idx="70">
                  <c:v>76354</c:v>
                </c:pt>
                <c:pt idx="71">
                  <c:v>165927</c:v>
                </c:pt>
                <c:pt idx="72">
                  <c:v>109812</c:v>
                </c:pt>
                <c:pt idx="73">
                  <c:v>86299</c:v>
                </c:pt>
                <c:pt idx="74">
                  <c:v>206624</c:v>
                </c:pt>
                <c:pt idx="75">
                  <c:v>53215</c:v>
                </c:pt>
                <c:pt idx="76">
                  <c:v>86858</c:v>
                </c:pt>
                <c:pt idx="77">
                  <c:v>93971</c:v>
                </c:pt>
                <c:pt idx="78">
                  <c:v>57008</c:v>
                </c:pt>
                <c:pt idx="79">
                  <c:v>141899</c:v>
                </c:pt>
                <c:pt idx="80">
                  <c:v>64847</c:v>
                </c:pt>
                <c:pt idx="81">
                  <c:v>116878</c:v>
                </c:pt>
                <c:pt idx="82">
                  <c:v>70505</c:v>
                </c:pt>
                <c:pt idx="83">
                  <c:v>189702</c:v>
                </c:pt>
                <c:pt idx="84">
                  <c:v>180664</c:v>
                </c:pt>
                <c:pt idx="85">
                  <c:v>48345</c:v>
                </c:pt>
                <c:pt idx="86">
                  <c:v>152214</c:v>
                </c:pt>
                <c:pt idx="87">
                  <c:v>69803</c:v>
                </c:pt>
                <c:pt idx="88">
                  <c:v>76588</c:v>
                </c:pt>
                <c:pt idx="89">
                  <c:v>84596</c:v>
                </c:pt>
                <c:pt idx="90">
                  <c:v>114441</c:v>
                </c:pt>
                <c:pt idx="91">
                  <c:v>140402</c:v>
                </c:pt>
                <c:pt idx="92">
                  <c:v>59817</c:v>
                </c:pt>
                <c:pt idx="93">
                  <c:v>55854</c:v>
                </c:pt>
                <c:pt idx="94">
                  <c:v>95998</c:v>
                </c:pt>
                <c:pt idx="95">
                  <c:v>154941</c:v>
                </c:pt>
                <c:pt idx="96">
                  <c:v>247022</c:v>
                </c:pt>
                <c:pt idx="97">
                  <c:v>88072</c:v>
                </c:pt>
                <c:pt idx="98">
                  <c:v>67925</c:v>
                </c:pt>
                <c:pt idx="99">
                  <c:v>219693</c:v>
                </c:pt>
                <c:pt idx="100">
                  <c:v>61773</c:v>
                </c:pt>
                <c:pt idx="101">
                  <c:v>74546</c:v>
                </c:pt>
                <c:pt idx="102">
                  <c:v>62575</c:v>
                </c:pt>
                <c:pt idx="103">
                  <c:v>199041</c:v>
                </c:pt>
                <c:pt idx="104">
                  <c:v>52310</c:v>
                </c:pt>
                <c:pt idx="105">
                  <c:v>159571</c:v>
                </c:pt>
                <c:pt idx="106">
                  <c:v>91763</c:v>
                </c:pt>
                <c:pt idx="107">
                  <c:v>96475</c:v>
                </c:pt>
                <c:pt idx="108">
                  <c:v>113781</c:v>
                </c:pt>
                <c:pt idx="109">
                  <c:v>166599</c:v>
                </c:pt>
                <c:pt idx="110">
                  <c:v>95372</c:v>
                </c:pt>
                <c:pt idx="111">
                  <c:v>161203</c:v>
                </c:pt>
                <c:pt idx="112">
                  <c:v>74738</c:v>
                </c:pt>
                <c:pt idx="113">
                  <c:v>171173</c:v>
                </c:pt>
                <c:pt idx="114">
                  <c:v>201464</c:v>
                </c:pt>
                <c:pt idx="115">
                  <c:v>174895</c:v>
                </c:pt>
                <c:pt idx="116">
                  <c:v>134486</c:v>
                </c:pt>
                <c:pt idx="117">
                  <c:v>71699</c:v>
                </c:pt>
                <c:pt idx="118">
                  <c:v>94430</c:v>
                </c:pt>
                <c:pt idx="119">
                  <c:v>103504</c:v>
                </c:pt>
                <c:pt idx="120">
                  <c:v>92771</c:v>
                </c:pt>
                <c:pt idx="121">
                  <c:v>71531</c:v>
                </c:pt>
                <c:pt idx="122">
                  <c:v>90304</c:v>
                </c:pt>
                <c:pt idx="123">
                  <c:v>104903</c:v>
                </c:pt>
                <c:pt idx="124">
                  <c:v>55859</c:v>
                </c:pt>
                <c:pt idx="125">
                  <c:v>79785</c:v>
                </c:pt>
                <c:pt idx="126">
                  <c:v>99017</c:v>
                </c:pt>
                <c:pt idx="127">
                  <c:v>53809</c:v>
                </c:pt>
                <c:pt idx="128">
                  <c:v>71864</c:v>
                </c:pt>
                <c:pt idx="129">
                  <c:v>225558</c:v>
                </c:pt>
                <c:pt idx="130">
                  <c:v>128984</c:v>
                </c:pt>
                <c:pt idx="131">
                  <c:v>96997</c:v>
                </c:pt>
                <c:pt idx="132">
                  <c:v>176294</c:v>
                </c:pt>
                <c:pt idx="133">
                  <c:v>48340</c:v>
                </c:pt>
                <c:pt idx="134">
                  <c:v>240488</c:v>
                </c:pt>
                <c:pt idx="135">
                  <c:v>97339</c:v>
                </c:pt>
                <c:pt idx="136">
                  <c:v>211291</c:v>
                </c:pt>
                <c:pt idx="137">
                  <c:v>249506</c:v>
                </c:pt>
                <c:pt idx="138">
                  <c:v>80950</c:v>
                </c:pt>
                <c:pt idx="139">
                  <c:v>86538</c:v>
                </c:pt>
                <c:pt idx="140">
                  <c:v>70992</c:v>
                </c:pt>
                <c:pt idx="141">
                  <c:v>205314</c:v>
                </c:pt>
                <c:pt idx="142">
                  <c:v>196951</c:v>
                </c:pt>
                <c:pt idx="143">
                  <c:v>67686</c:v>
                </c:pt>
                <c:pt idx="144">
                  <c:v>86431</c:v>
                </c:pt>
                <c:pt idx="145">
                  <c:v>125936</c:v>
                </c:pt>
                <c:pt idx="146">
                  <c:v>149712</c:v>
                </c:pt>
                <c:pt idx="147">
                  <c:v>88758</c:v>
                </c:pt>
                <c:pt idx="148">
                  <c:v>83639</c:v>
                </c:pt>
                <c:pt idx="149">
                  <c:v>68268</c:v>
                </c:pt>
                <c:pt idx="150">
                  <c:v>75819</c:v>
                </c:pt>
                <c:pt idx="151">
                  <c:v>86658</c:v>
                </c:pt>
                <c:pt idx="152">
                  <c:v>74552</c:v>
                </c:pt>
                <c:pt idx="153">
                  <c:v>82839</c:v>
                </c:pt>
                <c:pt idx="154">
                  <c:v>64475</c:v>
                </c:pt>
                <c:pt idx="155">
                  <c:v>69453</c:v>
                </c:pt>
                <c:pt idx="156">
                  <c:v>127148</c:v>
                </c:pt>
                <c:pt idx="157">
                  <c:v>190253</c:v>
                </c:pt>
                <c:pt idx="158">
                  <c:v>115798</c:v>
                </c:pt>
                <c:pt idx="159">
                  <c:v>93102</c:v>
                </c:pt>
                <c:pt idx="160">
                  <c:v>110054</c:v>
                </c:pt>
                <c:pt idx="161">
                  <c:v>95786</c:v>
                </c:pt>
                <c:pt idx="162">
                  <c:v>90855</c:v>
                </c:pt>
                <c:pt idx="163">
                  <c:v>92897</c:v>
                </c:pt>
                <c:pt idx="164">
                  <c:v>242919</c:v>
                </c:pt>
                <c:pt idx="165">
                  <c:v>184368</c:v>
                </c:pt>
                <c:pt idx="166">
                  <c:v>144754</c:v>
                </c:pt>
                <c:pt idx="167">
                  <c:v>89458</c:v>
                </c:pt>
                <c:pt idx="168">
                  <c:v>190815</c:v>
                </c:pt>
                <c:pt idx="169">
                  <c:v>137995</c:v>
                </c:pt>
                <c:pt idx="170">
                  <c:v>93840</c:v>
                </c:pt>
                <c:pt idx="171">
                  <c:v>94790</c:v>
                </c:pt>
                <c:pt idx="172">
                  <c:v>197367</c:v>
                </c:pt>
                <c:pt idx="173">
                  <c:v>174097</c:v>
                </c:pt>
                <c:pt idx="174">
                  <c:v>120128</c:v>
                </c:pt>
                <c:pt idx="175">
                  <c:v>129708</c:v>
                </c:pt>
                <c:pt idx="176">
                  <c:v>102270</c:v>
                </c:pt>
                <c:pt idx="177">
                  <c:v>249686</c:v>
                </c:pt>
                <c:pt idx="178">
                  <c:v>50475</c:v>
                </c:pt>
                <c:pt idx="179">
                  <c:v>100099</c:v>
                </c:pt>
                <c:pt idx="180">
                  <c:v>41673</c:v>
                </c:pt>
                <c:pt idx="181">
                  <c:v>70996</c:v>
                </c:pt>
                <c:pt idx="182">
                  <c:v>40752</c:v>
                </c:pt>
                <c:pt idx="183">
                  <c:v>97537</c:v>
                </c:pt>
                <c:pt idx="184">
                  <c:v>96567</c:v>
                </c:pt>
                <c:pt idx="185">
                  <c:v>49404</c:v>
                </c:pt>
                <c:pt idx="186">
                  <c:v>66819</c:v>
                </c:pt>
                <c:pt idx="187">
                  <c:v>50784</c:v>
                </c:pt>
                <c:pt idx="188">
                  <c:v>125828</c:v>
                </c:pt>
                <c:pt idx="189">
                  <c:v>92610</c:v>
                </c:pt>
                <c:pt idx="190">
                  <c:v>123405</c:v>
                </c:pt>
                <c:pt idx="191">
                  <c:v>73004</c:v>
                </c:pt>
                <c:pt idx="192">
                  <c:v>95061</c:v>
                </c:pt>
                <c:pt idx="193">
                  <c:v>160832</c:v>
                </c:pt>
                <c:pt idx="194">
                  <c:v>64417</c:v>
                </c:pt>
                <c:pt idx="195">
                  <c:v>127543</c:v>
                </c:pt>
                <c:pt idx="196">
                  <c:v>56154</c:v>
                </c:pt>
                <c:pt idx="197">
                  <c:v>218530</c:v>
                </c:pt>
                <c:pt idx="198">
                  <c:v>91954</c:v>
                </c:pt>
                <c:pt idx="199">
                  <c:v>221217</c:v>
                </c:pt>
                <c:pt idx="200">
                  <c:v>87536</c:v>
                </c:pt>
                <c:pt idx="201">
                  <c:v>41429</c:v>
                </c:pt>
                <c:pt idx="202">
                  <c:v>245482</c:v>
                </c:pt>
                <c:pt idx="203">
                  <c:v>71359</c:v>
                </c:pt>
                <c:pt idx="204">
                  <c:v>183161</c:v>
                </c:pt>
                <c:pt idx="205">
                  <c:v>69260</c:v>
                </c:pt>
                <c:pt idx="206">
                  <c:v>95639</c:v>
                </c:pt>
                <c:pt idx="207">
                  <c:v>120660</c:v>
                </c:pt>
                <c:pt idx="208">
                  <c:v>75119</c:v>
                </c:pt>
                <c:pt idx="209">
                  <c:v>192213</c:v>
                </c:pt>
                <c:pt idx="210">
                  <c:v>65047</c:v>
                </c:pt>
                <c:pt idx="211">
                  <c:v>151413</c:v>
                </c:pt>
                <c:pt idx="212">
                  <c:v>76906</c:v>
                </c:pt>
                <c:pt idx="213">
                  <c:v>122802</c:v>
                </c:pt>
                <c:pt idx="214">
                  <c:v>99091</c:v>
                </c:pt>
                <c:pt idx="215">
                  <c:v>113987</c:v>
                </c:pt>
                <c:pt idx="216">
                  <c:v>95045</c:v>
                </c:pt>
                <c:pt idx="217">
                  <c:v>190401</c:v>
                </c:pt>
                <c:pt idx="218">
                  <c:v>86061</c:v>
                </c:pt>
                <c:pt idx="219">
                  <c:v>79882</c:v>
                </c:pt>
                <c:pt idx="220">
                  <c:v>255431</c:v>
                </c:pt>
                <c:pt idx="221">
                  <c:v>82017</c:v>
                </c:pt>
                <c:pt idx="222">
                  <c:v>53799</c:v>
                </c:pt>
                <c:pt idx="223">
                  <c:v>82739</c:v>
                </c:pt>
                <c:pt idx="224">
                  <c:v>99080</c:v>
                </c:pt>
                <c:pt idx="225">
                  <c:v>96719</c:v>
                </c:pt>
                <c:pt idx="226">
                  <c:v>180687</c:v>
                </c:pt>
                <c:pt idx="227">
                  <c:v>95743</c:v>
                </c:pt>
                <c:pt idx="228">
                  <c:v>89695</c:v>
                </c:pt>
                <c:pt idx="229">
                  <c:v>122753</c:v>
                </c:pt>
                <c:pt idx="230">
                  <c:v>93734</c:v>
                </c:pt>
                <c:pt idx="231">
                  <c:v>52069</c:v>
                </c:pt>
                <c:pt idx="232">
                  <c:v>258426</c:v>
                </c:pt>
                <c:pt idx="233">
                  <c:v>125375</c:v>
                </c:pt>
                <c:pt idx="234">
                  <c:v>198243</c:v>
                </c:pt>
                <c:pt idx="235">
                  <c:v>96023</c:v>
                </c:pt>
                <c:pt idx="236">
                  <c:v>83066</c:v>
                </c:pt>
                <c:pt idx="237">
                  <c:v>61216</c:v>
                </c:pt>
                <c:pt idx="238">
                  <c:v>144231</c:v>
                </c:pt>
                <c:pt idx="239">
                  <c:v>51630</c:v>
                </c:pt>
                <c:pt idx="240">
                  <c:v>124129</c:v>
                </c:pt>
                <c:pt idx="241">
                  <c:v>60055</c:v>
                </c:pt>
                <c:pt idx="242">
                  <c:v>189290</c:v>
                </c:pt>
                <c:pt idx="243">
                  <c:v>182202</c:v>
                </c:pt>
                <c:pt idx="244">
                  <c:v>117518</c:v>
                </c:pt>
                <c:pt idx="245">
                  <c:v>157474</c:v>
                </c:pt>
                <c:pt idx="246">
                  <c:v>126856</c:v>
                </c:pt>
                <c:pt idx="247">
                  <c:v>129124</c:v>
                </c:pt>
                <c:pt idx="248">
                  <c:v>165181</c:v>
                </c:pt>
                <c:pt idx="249">
                  <c:v>247939</c:v>
                </c:pt>
                <c:pt idx="250">
                  <c:v>169509</c:v>
                </c:pt>
                <c:pt idx="251">
                  <c:v>138521</c:v>
                </c:pt>
                <c:pt idx="252">
                  <c:v>113873</c:v>
                </c:pt>
                <c:pt idx="253">
                  <c:v>73317</c:v>
                </c:pt>
                <c:pt idx="254">
                  <c:v>69096</c:v>
                </c:pt>
                <c:pt idx="255">
                  <c:v>87158</c:v>
                </c:pt>
                <c:pt idx="256">
                  <c:v>70778</c:v>
                </c:pt>
                <c:pt idx="257">
                  <c:v>153938</c:v>
                </c:pt>
                <c:pt idx="258">
                  <c:v>59888</c:v>
                </c:pt>
                <c:pt idx="259">
                  <c:v>63098</c:v>
                </c:pt>
                <c:pt idx="260">
                  <c:v>255369</c:v>
                </c:pt>
                <c:pt idx="261">
                  <c:v>142318</c:v>
                </c:pt>
                <c:pt idx="262">
                  <c:v>49186</c:v>
                </c:pt>
                <c:pt idx="263">
                  <c:v>220937</c:v>
                </c:pt>
                <c:pt idx="264">
                  <c:v>183156</c:v>
                </c:pt>
                <c:pt idx="265">
                  <c:v>192749</c:v>
                </c:pt>
                <c:pt idx="266">
                  <c:v>135325</c:v>
                </c:pt>
                <c:pt idx="267">
                  <c:v>79356</c:v>
                </c:pt>
                <c:pt idx="268">
                  <c:v>74412</c:v>
                </c:pt>
                <c:pt idx="269">
                  <c:v>61886</c:v>
                </c:pt>
                <c:pt idx="270">
                  <c:v>173071</c:v>
                </c:pt>
                <c:pt idx="271">
                  <c:v>70189</c:v>
                </c:pt>
                <c:pt idx="272">
                  <c:v>181452</c:v>
                </c:pt>
                <c:pt idx="273">
                  <c:v>70369</c:v>
                </c:pt>
                <c:pt idx="274">
                  <c:v>78056</c:v>
                </c:pt>
                <c:pt idx="275">
                  <c:v>189933</c:v>
                </c:pt>
                <c:pt idx="276">
                  <c:v>78237</c:v>
                </c:pt>
                <c:pt idx="277">
                  <c:v>48687</c:v>
                </c:pt>
                <c:pt idx="278">
                  <c:v>121065</c:v>
                </c:pt>
                <c:pt idx="279">
                  <c:v>94246</c:v>
                </c:pt>
                <c:pt idx="280">
                  <c:v>44614</c:v>
                </c:pt>
                <c:pt idx="281">
                  <c:v>234469</c:v>
                </c:pt>
                <c:pt idx="282">
                  <c:v>88272</c:v>
                </c:pt>
                <c:pt idx="283">
                  <c:v>74449</c:v>
                </c:pt>
                <c:pt idx="284">
                  <c:v>222941</c:v>
                </c:pt>
                <c:pt idx="285">
                  <c:v>50341</c:v>
                </c:pt>
                <c:pt idx="286">
                  <c:v>72235</c:v>
                </c:pt>
                <c:pt idx="287">
                  <c:v>70165</c:v>
                </c:pt>
                <c:pt idx="288">
                  <c:v>148485</c:v>
                </c:pt>
                <c:pt idx="289">
                  <c:v>86089</c:v>
                </c:pt>
                <c:pt idx="290">
                  <c:v>106313</c:v>
                </c:pt>
                <c:pt idx="291">
                  <c:v>46833</c:v>
                </c:pt>
                <c:pt idx="292">
                  <c:v>155320</c:v>
                </c:pt>
                <c:pt idx="293">
                  <c:v>89984</c:v>
                </c:pt>
                <c:pt idx="294">
                  <c:v>83756</c:v>
                </c:pt>
                <c:pt idx="295">
                  <c:v>176324</c:v>
                </c:pt>
                <c:pt idx="296">
                  <c:v>74077</c:v>
                </c:pt>
                <c:pt idx="297">
                  <c:v>104162</c:v>
                </c:pt>
                <c:pt idx="298">
                  <c:v>82162</c:v>
                </c:pt>
                <c:pt idx="299">
                  <c:v>63880</c:v>
                </c:pt>
                <c:pt idx="300">
                  <c:v>73248</c:v>
                </c:pt>
                <c:pt idx="301">
                  <c:v>91853</c:v>
                </c:pt>
                <c:pt idx="302">
                  <c:v>168014</c:v>
                </c:pt>
                <c:pt idx="303">
                  <c:v>70770</c:v>
                </c:pt>
                <c:pt idx="304">
                  <c:v>50825</c:v>
                </c:pt>
                <c:pt idx="305">
                  <c:v>145846</c:v>
                </c:pt>
                <c:pt idx="306">
                  <c:v>125807</c:v>
                </c:pt>
                <c:pt idx="307">
                  <c:v>46845</c:v>
                </c:pt>
                <c:pt idx="308">
                  <c:v>157969</c:v>
                </c:pt>
                <c:pt idx="309">
                  <c:v>97807</c:v>
                </c:pt>
                <c:pt idx="310">
                  <c:v>73854</c:v>
                </c:pt>
                <c:pt idx="311">
                  <c:v>149537</c:v>
                </c:pt>
                <c:pt idx="312">
                  <c:v>128303</c:v>
                </c:pt>
                <c:pt idx="313">
                  <c:v>67374</c:v>
                </c:pt>
                <c:pt idx="314">
                  <c:v>102167</c:v>
                </c:pt>
                <c:pt idx="315">
                  <c:v>151027</c:v>
                </c:pt>
                <c:pt idx="316">
                  <c:v>120905</c:v>
                </c:pt>
                <c:pt idx="317">
                  <c:v>231567</c:v>
                </c:pt>
                <c:pt idx="318">
                  <c:v>215388</c:v>
                </c:pt>
                <c:pt idx="319">
                  <c:v>127972</c:v>
                </c:pt>
                <c:pt idx="320">
                  <c:v>80701</c:v>
                </c:pt>
                <c:pt idx="321">
                  <c:v>115417</c:v>
                </c:pt>
                <c:pt idx="322">
                  <c:v>88045</c:v>
                </c:pt>
                <c:pt idx="323">
                  <c:v>86478</c:v>
                </c:pt>
                <c:pt idx="324">
                  <c:v>180994</c:v>
                </c:pt>
                <c:pt idx="325">
                  <c:v>64494</c:v>
                </c:pt>
                <c:pt idx="326">
                  <c:v>70122</c:v>
                </c:pt>
                <c:pt idx="327">
                  <c:v>181854</c:v>
                </c:pt>
                <c:pt idx="328">
                  <c:v>52811</c:v>
                </c:pt>
                <c:pt idx="329">
                  <c:v>50111</c:v>
                </c:pt>
                <c:pt idx="330">
                  <c:v>71192</c:v>
                </c:pt>
                <c:pt idx="331">
                  <c:v>155351</c:v>
                </c:pt>
                <c:pt idx="332">
                  <c:v>161690</c:v>
                </c:pt>
                <c:pt idx="333">
                  <c:v>60132</c:v>
                </c:pt>
                <c:pt idx="334">
                  <c:v>87216</c:v>
                </c:pt>
                <c:pt idx="335">
                  <c:v>50069</c:v>
                </c:pt>
                <c:pt idx="336">
                  <c:v>151108</c:v>
                </c:pt>
                <c:pt idx="337">
                  <c:v>67398</c:v>
                </c:pt>
                <c:pt idx="338">
                  <c:v>68488</c:v>
                </c:pt>
                <c:pt idx="339">
                  <c:v>92932</c:v>
                </c:pt>
                <c:pt idx="340">
                  <c:v>43363</c:v>
                </c:pt>
                <c:pt idx="341">
                  <c:v>95963</c:v>
                </c:pt>
                <c:pt idx="342">
                  <c:v>111038</c:v>
                </c:pt>
                <c:pt idx="343">
                  <c:v>200246</c:v>
                </c:pt>
                <c:pt idx="344">
                  <c:v>194871</c:v>
                </c:pt>
                <c:pt idx="345">
                  <c:v>98769</c:v>
                </c:pt>
                <c:pt idx="346">
                  <c:v>65334</c:v>
                </c:pt>
                <c:pt idx="347">
                  <c:v>83934</c:v>
                </c:pt>
                <c:pt idx="348">
                  <c:v>150399</c:v>
                </c:pt>
                <c:pt idx="349">
                  <c:v>160280</c:v>
                </c:pt>
                <c:pt idx="350">
                  <c:v>54051</c:v>
                </c:pt>
                <c:pt idx="351">
                  <c:v>150699</c:v>
                </c:pt>
                <c:pt idx="352">
                  <c:v>69570</c:v>
                </c:pt>
                <c:pt idx="353">
                  <c:v>86774</c:v>
                </c:pt>
                <c:pt idx="354">
                  <c:v>57606</c:v>
                </c:pt>
                <c:pt idx="355">
                  <c:v>125730</c:v>
                </c:pt>
                <c:pt idx="356">
                  <c:v>64170</c:v>
                </c:pt>
                <c:pt idx="357">
                  <c:v>72303</c:v>
                </c:pt>
                <c:pt idx="358">
                  <c:v>105891</c:v>
                </c:pt>
                <c:pt idx="359">
                  <c:v>255230</c:v>
                </c:pt>
                <c:pt idx="360">
                  <c:v>59591</c:v>
                </c:pt>
                <c:pt idx="361">
                  <c:v>187048</c:v>
                </c:pt>
                <c:pt idx="362">
                  <c:v>58605</c:v>
                </c:pt>
                <c:pt idx="363">
                  <c:v>178502</c:v>
                </c:pt>
                <c:pt idx="364">
                  <c:v>103724</c:v>
                </c:pt>
                <c:pt idx="365">
                  <c:v>156277</c:v>
                </c:pt>
                <c:pt idx="366">
                  <c:v>87744</c:v>
                </c:pt>
                <c:pt idx="367">
                  <c:v>54714</c:v>
                </c:pt>
                <c:pt idx="368">
                  <c:v>99169</c:v>
                </c:pt>
                <c:pt idx="369">
                  <c:v>142628</c:v>
                </c:pt>
                <c:pt idx="370">
                  <c:v>75869</c:v>
                </c:pt>
                <c:pt idx="371">
                  <c:v>60985</c:v>
                </c:pt>
                <c:pt idx="372">
                  <c:v>126911</c:v>
                </c:pt>
                <c:pt idx="373">
                  <c:v>216949</c:v>
                </c:pt>
                <c:pt idx="374">
                  <c:v>168510</c:v>
                </c:pt>
                <c:pt idx="375">
                  <c:v>85870</c:v>
                </c:pt>
                <c:pt idx="376">
                  <c:v>86510</c:v>
                </c:pt>
                <c:pt idx="377">
                  <c:v>119647</c:v>
                </c:pt>
                <c:pt idx="378">
                  <c:v>80921</c:v>
                </c:pt>
                <c:pt idx="379">
                  <c:v>98110</c:v>
                </c:pt>
                <c:pt idx="380">
                  <c:v>86831</c:v>
                </c:pt>
                <c:pt idx="381">
                  <c:v>72826</c:v>
                </c:pt>
                <c:pt idx="382">
                  <c:v>171217</c:v>
                </c:pt>
                <c:pt idx="383">
                  <c:v>103058</c:v>
                </c:pt>
                <c:pt idx="384">
                  <c:v>117062</c:v>
                </c:pt>
                <c:pt idx="385">
                  <c:v>159031</c:v>
                </c:pt>
                <c:pt idx="386">
                  <c:v>125086</c:v>
                </c:pt>
                <c:pt idx="387">
                  <c:v>67976</c:v>
                </c:pt>
                <c:pt idx="388">
                  <c:v>74215</c:v>
                </c:pt>
                <c:pt idx="389">
                  <c:v>187389</c:v>
                </c:pt>
                <c:pt idx="390">
                  <c:v>131841</c:v>
                </c:pt>
                <c:pt idx="391">
                  <c:v>97231</c:v>
                </c:pt>
                <c:pt idx="392">
                  <c:v>155004</c:v>
                </c:pt>
                <c:pt idx="393">
                  <c:v>41859</c:v>
                </c:pt>
                <c:pt idx="394">
                  <c:v>52733</c:v>
                </c:pt>
                <c:pt idx="395">
                  <c:v>250953</c:v>
                </c:pt>
                <c:pt idx="396">
                  <c:v>191807</c:v>
                </c:pt>
                <c:pt idx="397">
                  <c:v>64677</c:v>
                </c:pt>
                <c:pt idx="398">
                  <c:v>130274</c:v>
                </c:pt>
                <c:pt idx="399">
                  <c:v>96331</c:v>
                </c:pt>
                <c:pt idx="400">
                  <c:v>150758</c:v>
                </c:pt>
                <c:pt idx="401">
                  <c:v>173629</c:v>
                </c:pt>
                <c:pt idx="402">
                  <c:v>62174</c:v>
                </c:pt>
                <c:pt idx="403">
                  <c:v>56555</c:v>
                </c:pt>
                <c:pt idx="404">
                  <c:v>74655</c:v>
                </c:pt>
                <c:pt idx="405">
                  <c:v>93017</c:v>
                </c:pt>
                <c:pt idx="406">
                  <c:v>82300</c:v>
                </c:pt>
                <c:pt idx="407">
                  <c:v>91621</c:v>
                </c:pt>
                <c:pt idx="408">
                  <c:v>91280</c:v>
                </c:pt>
                <c:pt idx="409">
                  <c:v>47071</c:v>
                </c:pt>
                <c:pt idx="410">
                  <c:v>81218</c:v>
                </c:pt>
                <c:pt idx="411">
                  <c:v>181801</c:v>
                </c:pt>
                <c:pt idx="412">
                  <c:v>63137</c:v>
                </c:pt>
                <c:pt idx="413">
                  <c:v>221465</c:v>
                </c:pt>
                <c:pt idx="414">
                  <c:v>79388</c:v>
                </c:pt>
                <c:pt idx="415">
                  <c:v>68176</c:v>
                </c:pt>
                <c:pt idx="416">
                  <c:v>122829</c:v>
                </c:pt>
                <c:pt idx="417">
                  <c:v>126353</c:v>
                </c:pt>
                <c:pt idx="418">
                  <c:v>188727</c:v>
                </c:pt>
                <c:pt idx="419">
                  <c:v>99624</c:v>
                </c:pt>
                <c:pt idx="420">
                  <c:v>108686</c:v>
                </c:pt>
                <c:pt idx="421">
                  <c:v>50857</c:v>
                </c:pt>
                <c:pt idx="422">
                  <c:v>120628</c:v>
                </c:pt>
                <c:pt idx="423">
                  <c:v>181216</c:v>
                </c:pt>
                <c:pt idx="424">
                  <c:v>46081</c:v>
                </c:pt>
                <c:pt idx="425">
                  <c:v>159885</c:v>
                </c:pt>
                <c:pt idx="426">
                  <c:v>153271</c:v>
                </c:pt>
                <c:pt idx="427">
                  <c:v>114242</c:v>
                </c:pt>
                <c:pt idx="428">
                  <c:v>48415</c:v>
                </c:pt>
                <c:pt idx="429">
                  <c:v>65566</c:v>
                </c:pt>
                <c:pt idx="430">
                  <c:v>147752</c:v>
                </c:pt>
                <c:pt idx="431">
                  <c:v>136810</c:v>
                </c:pt>
                <c:pt idx="432">
                  <c:v>54635</c:v>
                </c:pt>
                <c:pt idx="433">
                  <c:v>96636</c:v>
                </c:pt>
                <c:pt idx="434">
                  <c:v>91592</c:v>
                </c:pt>
                <c:pt idx="435">
                  <c:v>55563</c:v>
                </c:pt>
                <c:pt idx="436">
                  <c:v>159724</c:v>
                </c:pt>
                <c:pt idx="437">
                  <c:v>183190</c:v>
                </c:pt>
                <c:pt idx="438">
                  <c:v>54829</c:v>
                </c:pt>
                <c:pt idx="439">
                  <c:v>96639</c:v>
                </c:pt>
                <c:pt idx="440">
                  <c:v>117278</c:v>
                </c:pt>
                <c:pt idx="441">
                  <c:v>84193</c:v>
                </c:pt>
                <c:pt idx="442">
                  <c:v>87806</c:v>
                </c:pt>
                <c:pt idx="443">
                  <c:v>63959</c:v>
                </c:pt>
                <c:pt idx="444">
                  <c:v>234723</c:v>
                </c:pt>
                <c:pt idx="445">
                  <c:v>50809</c:v>
                </c:pt>
                <c:pt idx="446">
                  <c:v>77396</c:v>
                </c:pt>
                <c:pt idx="447">
                  <c:v>89523</c:v>
                </c:pt>
                <c:pt idx="448">
                  <c:v>86173</c:v>
                </c:pt>
                <c:pt idx="449">
                  <c:v>222224</c:v>
                </c:pt>
                <c:pt idx="450">
                  <c:v>146140</c:v>
                </c:pt>
                <c:pt idx="451">
                  <c:v>109456</c:v>
                </c:pt>
                <c:pt idx="452">
                  <c:v>170221</c:v>
                </c:pt>
                <c:pt idx="453">
                  <c:v>97433</c:v>
                </c:pt>
                <c:pt idx="454">
                  <c:v>59646</c:v>
                </c:pt>
                <c:pt idx="455">
                  <c:v>158787</c:v>
                </c:pt>
                <c:pt idx="456">
                  <c:v>83378</c:v>
                </c:pt>
                <c:pt idx="457">
                  <c:v>88895</c:v>
                </c:pt>
                <c:pt idx="458">
                  <c:v>168846</c:v>
                </c:pt>
                <c:pt idx="459">
                  <c:v>43336</c:v>
                </c:pt>
                <c:pt idx="460">
                  <c:v>127801</c:v>
                </c:pt>
                <c:pt idx="461">
                  <c:v>76352</c:v>
                </c:pt>
                <c:pt idx="462">
                  <c:v>250767</c:v>
                </c:pt>
                <c:pt idx="463">
                  <c:v>223055</c:v>
                </c:pt>
                <c:pt idx="464">
                  <c:v>189680</c:v>
                </c:pt>
                <c:pt idx="465">
                  <c:v>71167</c:v>
                </c:pt>
                <c:pt idx="466">
                  <c:v>76027</c:v>
                </c:pt>
                <c:pt idx="467">
                  <c:v>183113</c:v>
                </c:pt>
                <c:pt idx="468">
                  <c:v>67753</c:v>
                </c:pt>
                <c:pt idx="469">
                  <c:v>63744</c:v>
                </c:pt>
                <c:pt idx="470">
                  <c:v>92209</c:v>
                </c:pt>
                <c:pt idx="471">
                  <c:v>157487</c:v>
                </c:pt>
                <c:pt idx="472">
                  <c:v>99697</c:v>
                </c:pt>
                <c:pt idx="473">
                  <c:v>90770</c:v>
                </c:pt>
                <c:pt idx="474">
                  <c:v>55369</c:v>
                </c:pt>
                <c:pt idx="475">
                  <c:v>69578</c:v>
                </c:pt>
                <c:pt idx="476">
                  <c:v>167526</c:v>
                </c:pt>
                <c:pt idx="477">
                  <c:v>65507</c:v>
                </c:pt>
                <c:pt idx="478">
                  <c:v>108268</c:v>
                </c:pt>
                <c:pt idx="479">
                  <c:v>80055</c:v>
                </c:pt>
                <c:pt idx="480">
                  <c:v>76802</c:v>
                </c:pt>
                <c:pt idx="481">
                  <c:v>253249</c:v>
                </c:pt>
                <c:pt idx="482">
                  <c:v>78388</c:v>
                </c:pt>
                <c:pt idx="483">
                  <c:v>249870</c:v>
                </c:pt>
                <c:pt idx="484">
                  <c:v>148321</c:v>
                </c:pt>
                <c:pt idx="485">
                  <c:v>90258</c:v>
                </c:pt>
                <c:pt idx="486">
                  <c:v>72486</c:v>
                </c:pt>
                <c:pt idx="487">
                  <c:v>95499</c:v>
                </c:pt>
                <c:pt idx="488">
                  <c:v>90212</c:v>
                </c:pt>
                <c:pt idx="489">
                  <c:v>254057</c:v>
                </c:pt>
                <c:pt idx="490">
                  <c:v>43001</c:v>
                </c:pt>
                <c:pt idx="491">
                  <c:v>85120</c:v>
                </c:pt>
                <c:pt idx="492">
                  <c:v>52200</c:v>
                </c:pt>
                <c:pt idx="493">
                  <c:v>150855</c:v>
                </c:pt>
                <c:pt idx="494">
                  <c:v>65702</c:v>
                </c:pt>
                <c:pt idx="495">
                  <c:v>162038</c:v>
                </c:pt>
                <c:pt idx="496">
                  <c:v>157057</c:v>
                </c:pt>
                <c:pt idx="497">
                  <c:v>127559</c:v>
                </c:pt>
                <c:pt idx="498">
                  <c:v>62644</c:v>
                </c:pt>
                <c:pt idx="499">
                  <c:v>73907</c:v>
                </c:pt>
                <c:pt idx="500">
                  <c:v>90040</c:v>
                </c:pt>
                <c:pt idx="501">
                  <c:v>91134</c:v>
                </c:pt>
                <c:pt idx="502">
                  <c:v>201396</c:v>
                </c:pt>
                <c:pt idx="503">
                  <c:v>54733</c:v>
                </c:pt>
                <c:pt idx="504">
                  <c:v>65341</c:v>
                </c:pt>
                <c:pt idx="505">
                  <c:v>139208</c:v>
                </c:pt>
                <c:pt idx="506">
                  <c:v>73200</c:v>
                </c:pt>
                <c:pt idx="507">
                  <c:v>102636</c:v>
                </c:pt>
                <c:pt idx="508">
                  <c:v>87427</c:v>
                </c:pt>
                <c:pt idx="509">
                  <c:v>49219</c:v>
                </c:pt>
                <c:pt idx="510">
                  <c:v>106437</c:v>
                </c:pt>
                <c:pt idx="511">
                  <c:v>64364</c:v>
                </c:pt>
                <c:pt idx="512">
                  <c:v>172180</c:v>
                </c:pt>
                <c:pt idx="513">
                  <c:v>88343</c:v>
                </c:pt>
                <c:pt idx="514">
                  <c:v>66649</c:v>
                </c:pt>
                <c:pt idx="515">
                  <c:v>102847</c:v>
                </c:pt>
                <c:pt idx="516">
                  <c:v>134881</c:v>
                </c:pt>
                <c:pt idx="517">
                  <c:v>68807</c:v>
                </c:pt>
                <c:pt idx="518">
                  <c:v>228822</c:v>
                </c:pt>
                <c:pt idx="519">
                  <c:v>43391</c:v>
                </c:pt>
                <c:pt idx="520">
                  <c:v>91782</c:v>
                </c:pt>
                <c:pt idx="521">
                  <c:v>211637</c:v>
                </c:pt>
                <c:pt idx="522">
                  <c:v>73255</c:v>
                </c:pt>
                <c:pt idx="523">
                  <c:v>108826</c:v>
                </c:pt>
                <c:pt idx="524">
                  <c:v>94352</c:v>
                </c:pt>
                <c:pt idx="525">
                  <c:v>73955</c:v>
                </c:pt>
                <c:pt idx="526">
                  <c:v>113909</c:v>
                </c:pt>
                <c:pt idx="527">
                  <c:v>92321</c:v>
                </c:pt>
                <c:pt idx="528">
                  <c:v>99557</c:v>
                </c:pt>
                <c:pt idx="529">
                  <c:v>115854</c:v>
                </c:pt>
                <c:pt idx="530">
                  <c:v>82462</c:v>
                </c:pt>
                <c:pt idx="531">
                  <c:v>198473</c:v>
                </c:pt>
                <c:pt idx="532">
                  <c:v>153492</c:v>
                </c:pt>
                <c:pt idx="533">
                  <c:v>208210</c:v>
                </c:pt>
                <c:pt idx="534">
                  <c:v>91632</c:v>
                </c:pt>
                <c:pt idx="535">
                  <c:v>71755</c:v>
                </c:pt>
                <c:pt idx="536">
                  <c:v>111006</c:v>
                </c:pt>
                <c:pt idx="537">
                  <c:v>99774</c:v>
                </c:pt>
                <c:pt idx="538">
                  <c:v>184648</c:v>
                </c:pt>
                <c:pt idx="539">
                  <c:v>247874</c:v>
                </c:pt>
                <c:pt idx="540">
                  <c:v>62239</c:v>
                </c:pt>
                <c:pt idx="541">
                  <c:v>114911</c:v>
                </c:pt>
                <c:pt idx="542">
                  <c:v>115490</c:v>
                </c:pt>
                <c:pt idx="543">
                  <c:v>118708</c:v>
                </c:pt>
                <c:pt idx="544">
                  <c:v>197649</c:v>
                </c:pt>
                <c:pt idx="545">
                  <c:v>89841</c:v>
                </c:pt>
                <c:pt idx="546">
                  <c:v>61026</c:v>
                </c:pt>
                <c:pt idx="547">
                  <c:v>96693</c:v>
                </c:pt>
                <c:pt idx="548">
                  <c:v>82907</c:v>
                </c:pt>
                <c:pt idx="549">
                  <c:v>257194</c:v>
                </c:pt>
                <c:pt idx="550">
                  <c:v>94658</c:v>
                </c:pt>
                <c:pt idx="551">
                  <c:v>89419</c:v>
                </c:pt>
                <c:pt idx="552">
                  <c:v>51983</c:v>
                </c:pt>
                <c:pt idx="553">
                  <c:v>179494</c:v>
                </c:pt>
                <c:pt idx="554">
                  <c:v>68426</c:v>
                </c:pt>
                <c:pt idx="555">
                  <c:v>144986</c:v>
                </c:pt>
                <c:pt idx="556">
                  <c:v>60113</c:v>
                </c:pt>
                <c:pt idx="557">
                  <c:v>50548</c:v>
                </c:pt>
                <c:pt idx="558">
                  <c:v>68846</c:v>
                </c:pt>
                <c:pt idx="559">
                  <c:v>90901</c:v>
                </c:pt>
                <c:pt idx="560">
                  <c:v>102033</c:v>
                </c:pt>
                <c:pt idx="561">
                  <c:v>151783</c:v>
                </c:pt>
                <c:pt idx="562">
                  <c:v>170164</c:v>
                </c:pt>
                <c:pt idx="563">
                  <c:v>155905</c:v>
                </c:pt>
                <c:pt idx="564">
                  <c:v>50733</c:v>
                </c:pt>
                <c:pt idx="565">
                  <c:v>88663</c:v>
                </c:pt>
                <c:pt idx="566">
                  <c:v>88213</c:v>
                </c:pt>
                <c:pt idx="567">
                  <c:v>67130</c:v>
                </c:pt>
                <c:pt idx="568">
                  <c:v>94876</c:v>
                </c:pt>
                <c:pt idx="569">
                  <c:v>98230</c:v>
                </c:pt>
                <c:pt idx="570">
                  <c:v>96757</c:v>
                </c:pt>
                <c:pt idx="571">
                  <c:v>51513</c:v>
                </c:pt>
                <c:pt idx="572">
                  <c:v>234311</c:v>
                </c:pt>
                <c:pt idx="573">
                  <c:v>152353</c:v>
                </c:pt>
                <c:pt idx="574">
                  <c:v>124774</c:v>
                </c:pt>
                <c:pt idx="575">
                  <c:v>157070</c:v>
                </c:pt>
                <c:pt idx="576">
                  <c:v>130133</c:v>
                </c:pt>
                <c:pt idx="577">
                  <c:v>108780</c:v>
                </c:pt>
                <c:pt idx="578">
                  <c:v>151853</c:v>
                </c:pt>
                <c:pt idx="579">
                  <c:v>64669</c:v>
                </c:pt>
                <c:pt idx="580">
                  <c:v>69352</c:v>
                </c:pt>
                <c:pt idx="581">
                  <c:v>74631</c:v>
                </c:pt>
                <c:pt idx="582">
                  <c:v>96441</c:v>
                </c:pt>
                <c:pt idx="583">
                  <c:v>114250</c:v>
                </c:pt>
                <c:pt idx="584">
                  <c:v>70165</c:v>
                </c:pt>
                <c:pt idx="585">
                  <c:v>109059</c:v>
                </c:pt>
                <c:pt idx="586">
                  <c:v>77442</c:v>
                </c:pt>
                <c:pt idx="587">
                  <c:v>72126</c:v>
                </c:pt>
                <c:pt idx="588">
                  <c:v>70334</c:v>
                </c:pt>
                <c:pt idx="589">
                  <c:v>78006</c:v>
                </c:pt>
                <c:pt idx="590">
                  <c:v>160385</c:v>
                </c:pt>
                <c:pt idx="591">
                  <c:v>202323</c:v>
                </c:pt>
                <c:pt idx="592">
                  <c:v>141555</c:v>
                </c:pt>
                <c:pt idx="593">
                  <c:v>184960</c:v>
                </c:pt>
                <c:pt idx="594">
                  <c:v>221592</c:v>
                </c:pt>
                <c:pt idx="595">
                  <c:v>53301</c:v>
                </c:pt>
                <c:pt idx="596">
                  <c:v>91276</c:v>
                </c:pt>
                <c:pt idx="597">
                  <c:v>140042</c:v>
                </c:pt>
                <c:pt idx="598">
                  <c:v>57225</c:v>
                </c:pt>
                <c:pt idx="599">
                  <c:v>102839</c:v>
                </c:pt>
                <c:pt idx="600">
                  <c:v>199783</c:v>
                </c:pt>
                <c:pt idx="601">
                  <c:v>70980</c:v>
                </c:pt>
                <c:pt idx="602">
                  <c:v>104431</c:v>
                </c:pt>
                <c:pt idx="603">
                  <c:v>48510</c:v>
                </c:pt>
                <c:pt idx="604">
                  <c:v>70110</c:v>
                </c:pt>
                <c:pt idx="605">
                  <c:v>186138</c:v>
                </c:pt>
                <c:pt idx="606">
                  <c:v>56350</c:v>
                </c:pt>
                <c:pt idx="607">
                  <c:v>149761</c:v>
                </c:pt>
                <c:pt idx="608">
                  <c:v>126277</c:v>
                </c:pt>
                <c:pt idx="609">
                  <c:v>119631</c:v>
                </c:pt>
                <c:pt idx="610">
                  <c:v>256561</c:v>
                </c:pt>
                <c:pt idx="611">
                  <c:v>66958</c:v>
                </c:pt>
                <c:pt idx="612">
                  <c:v>158897</c:v>
                </c:pt>
                <c:pt idx="613">
                  <c:v>71695</c:v>
                </c:pt>
                <c:pt idx="614">
                  <c:v>73779</c:v>
                </c:pt>
                <c:pt idx="615">
                  <c:v>123640</c:v>
                </c:pt>
                <c:pt idx="616">
                  <c:v>46878</c:v>
                </c:pt>
                <c:pt idx="617">
                  <c:v>57032</c:v>
                </c:pt>
                <c:pt idx="618">
                  <c:v>98150</c:v>
                </c:pt>
                <c:pt idx="619">
                  <c:v>171426</c:v>
                </c:pt>
                <c:pt idx="620">
                  <c:v>48266</c:v>
                </c:pt>
                <c:pt idx="621">
                  <c:v>223404</c:v>
                </c:pt>
                <c:pt idx="622">
                  <c:v>74854</c:v>
                </c:pt>
                <c:pt idx="623">
                  <c:v>217783</c:v>
                </c:pt>
                <c:pt idx="624">
                  <c:v>44735</c:v>
                </c:pt>
                <c:pt idx="625">
                  <c:v>50685</c:v>
                </c:pt>
                <c:pt idx="626">
                  <c:v>58993</c:v>
                </c:pt>
                <c:pt idx="627">
                  <c:v>115765</c:v>
                </c:pt>
                <c:pt idx="628">
                  <c:v>193044</c:v>
                </c:pt>
                <c:pt idx="629">
                  <c:v>56686</c:v>
                </c:pt>
                <c:pt idx="630">
                  <c:v>131652</c:v>
                </c:pt>
                <c:pt idx="631">
                  <c:v>150577</c:v>
                </c:pt>
                <c:pt idx="632">
                  <c:v>87359</c:v>
                </c:pt>
                <c:pt idx="633">
                  <c:v>51877</c:v>
                </c:pt>
                <c:pt idx="634">
                  <c:v>86417</c:v>
                </c:pt>
                <c:pt idx="635">
                  <c:v>96548</c:v>
                </c:pt>
                <c:pt idx="636">
                  <c:v>92940</c:v>
                </c:pt>
                <c:pt idx="637">
                  <c:v>61410</c:v>
                </c:pt>
                <c:pt idx="638">
                  <c:v>110302</c:v>
                </c:pt>
                <c:pt idx="639">
                  <c:v>187205</c:v>
                </c:pt>
                <c:pt idx="640">
                  <c:v>81687</c:v>
                </c:pt>
                <c:pt idx="641">
                  <c:v>241083</c:v>
                </c:pt>
                <c:pt idx="642">
                  <c:v>223805</c:v>
                </c:pt>
                <c:pt idx="643">
                  <c:v>161759</c:v>
                </c:pt>
                <c:pt idx="644">
                  <c:v>95899</c:v>
                </c:pt>
                <c:pt idx="645">
                  <c:v>80700</c:v>
                </c:pt>
                <c:pt idx="646">
                  <c:v>128136</c:v>
                </c:pt>
                <c:pt idx="647">
                  <c:v>58745</c:v>
                </c:pt>
                <c:pt idx="648">
                  <c:v>76202</c:v>
                </c:pt>
                <c:pt idx="649">
                  <c:v>195200</c:v>
                </c:pt>
                <c:pt idx="650">
                  <c:v>71454</c:v>
                </c:pt>
                <c:pt idx="651">
                  <c:v>94652</c:v>
                </c:pt>
                <c:pt idx="652">
                  <c:v>63411</c:v>
                </c:pt>
                <c:pt idx="653">
                  <c:v>67171</c:v>
                </c:pt>
                <c:pt idx="654">
                  <c:v>152036</c:v>
                </c:pt>
                <c:pt idx="655">
                  <c:v>95562</c:v>
                </c:pt>
                <c:pt idx="656">
                  <c:v>96092</c:v>
                </c:pt>
                <c:pt idx="657">
                  <c:v>254289</c:v>
                </c:pt>
                <c:pt idx="658">
                  <c:v>69110</c:v>
                </c:pt>
                <c:pt idx="659">
                  <c:v>236314</c:v>
                </c:pt>
                <c:pt idx="660">
                  <c:v>45206</c:v>
                </c:pt>
                <c:pt idx="661">
                  <c:v>210708</c:v>
                </c:pt>
                <c:pt idx="662">
                  <c:v>87770</c:v>
                </c:pt>
                <c:pt idx="663">
                  <c:v>106858</c:v>
                </c:pt>
                <c:pt idx="664">
                  <c:v>155788</c:v>
                </c:pt>
                <c:pt idx="665">
                  <c:v>74891</c:v>
                </c:pt>
                <c:pt idx="666">
                  <c:v>95670</c:v>
                </c:pt>
                <c:pt idx="667">
                  <c:v>67837</c:v>
                </c:pt>
                <c:pt idx="668">
                  <c:v>72425</c:v>
                </c:pt>
                <c:pt idx="669">
                  <c:v>93103</c:v>
                </c:pt>
                <c:pt idx="670">
                  <c:v>76272</c:v>
                </c:pt>
                <c:pt idx="671">
                  <c:v>55760</c:v>
                </c:pt>
                <c:pt idx="672">
                  <c:v>253294</c:v>
                </c:pt>
                <c:pt idx="673">
                  <c:v>58671</c:v>
                </c:pt>
                <c:pt idx="674">
                  <c:v>55457</c:v>
                </c:pt>
                <c:pt idx="675">
                  <c:v>72340</c:v>
                </c:pt>
                <c:pt idx="676">
                  <c:v>122054</c:v>
                </c:pt>
                <c:pt idx="677">
                  <c:v>167100</c:v>
                </c:pt>
                <c:pt idx="678">
                  <c:v>78153</c:v>
                </c:pt>
                <c:pt idx="679">
                  <c:v>103524</c:v>
                </c:pt>
                <c:pt idx="680">
                  <c:v>119906</c:v>
                </c:pt>
                <c:pt idx="681">
                  <c:v>45061</c:v>
                </c:pt>
                <c:pt idx="682">
                  <c:v>91399</c:v>
                </c:pt>
                <c:pt idx="683">
                  <c:v>97336</c:v>
                </c:pt>
                <c:pt idx="684">
                  <c:v>124629</c:v>
                </c:pt>
                <c:pt idx="685">
                  <c:v>231850</c:v>
                </c:pt>
                <c:pt idx="686">
                  <c:v>128329</c:v>
                </c:pt>
                <c:pt idx="687">
                  <c:v>186033</c:v>
                </c:pt>
                <c:pt idx="688">
                  <c:v>121480</c:v>
                </c:pt>
                <c:pt idx="689">
                  <c:v>153275</c:v>
                </c:pt>
                <c:pt idx="690">
                  <c:v>97830</c:v>
                </c:pt>
                <c:pt idx="691">
                  <c:v>239394</c:v>
                </c:pt>
                <c:pt idx="692">
                  <c:v>49738</c:v>
                </c:pt>
                <c:pt idx="693">
                  <c:v>45049</c:v>
                </c:pt>
                <c:pt idx="694">
                  <c:v>153628</c:v>
                </c:pt>
                <c:pt idx="695">
                  <c:v>142731</c:v>
                </c:pt>
                <c:pt idx="696">
                  <c:v>137106</c:v>
                </c:pt>
                <c:pt idx="697">
                  <c:v>183239</c:v>
                </c:pt>
                <c:pt idx="698">
                  <c:v>45819</c:v>
                </c:pt>
                <c:pt idx="699">
                  <c:v>55518</c:v>
                </c:pt>
                <c:pt idx="700">
                  <c:v>108134</c:v>
                </c:pt>
                <c:pt idx="701">
                  <c:v>113950</c:v>
                </c:pt>
                <c:pt idx="702">
                  <c:v>182035</c:v>
                </c:pt>
                <c:pt idx="703">
                  <c:v>181356</c:v>
                </c:pt>
                <c:pt idx="704">
                  <c:v>66084</c:v>
                </c:pt>
                <c:pt idx="705">
                  <c:v>76912</c:v>
                </c:pt>
                <c:pt idx="706">
                  <c:v>67987</c:v>
                </c:pt>
                <c:pt idx="707">
                  <c:v>59833</c:v>
                </c:pt>
                <c:pt idx="708">
                  <c:v>128468</c:v>
                </c:pt>
                <c:pt idx="709">
                  <c:v>102440</c:v>
                </c:pt>
                <c:pt idx="710">
                  <c:v>246619</c:v>
                </c:pt>
                <c:pt idx="711">
                  <c:v>101143</c:v>
                </c:pt>
                <c:pt idx="712">
                  <c:v>51404</c:v>
                </c:pt>
                <c:pt idx="713">
                  <c:v>87292</c:v>
                </c:pt>
                <c:pt idx="714">
                  <c:v>182321</c:v>
                </c:pt>
                <c:pt idx="715">
                  <c:v>53929</c:v>
                </c:pt>
                <c:pt idx="716">
                  <c:v>191571</c:v>
                </c:pt>
                <c:pt idx="717">
                  <c:v>150555</c:v>
                </c:pt>
                <c:pt idx="718">
                  <c:v>122890</c:v>
                </c:pt>
                <c:pt idx="719">
                  <c:v>216999</c:v>
                </c:pt>
                <c:pt idx="720">
                  <c:v>110565</c:v>
                </c:pt>
                <c:pt idx="721">
                  <c:v>48762</c:v>
                </c:pt>
                <c:pt idx="722">
                  <c:v>87036</c:v>
                </c:pt>
                <c:pt idx="723">
                  <c:v>177443</c:v>
                </c:pt>
                <c:pt idx="724">
                  <c:v>75862</c:v>
                </c:pt>
                <c:pt idx="725">
                  <c:v>90870</c:v>
                </c:pt>
                <c:pt idx="726">
                  <c:v>99202</c:v>
                </c:pt>
                <c:pt idx="727">
                  <c:v>92293</c:v>
                </c:pt>
                <c:pt idx="728">
                  <c:v>63196</c:v>
                </c:pt>
                <c:pt idx="729">
                  <c:v>65340</c:v>
                </c:pt>
                <c:pt idx="730">
                  <c:v>202680</c:v>
                </c:pt>
                <c:pt idx="731">
                  <c:v>77461</c:v>
                </c:pt>
                <c:pt idx="732">
                  <c:v>109680</c:v>
                </c:pt>
                <c:pt idx="733">
                  <c:v>159567</c:v>
                </c:pt>
                <c:pt idx="734">
                  <c:v>94407</c:v>
                </c:pt>
                <c:pt idx="735">
                  <c:v>234594</c:v>
                </c:pt>
                <c:pt idx="736">
                  <c:v>43080</c:v>
                </c:pt>
                <c:pt idx="737">
                  <c:v>129541</c:v>
                </c:pt>
                <c:pt idx="738">
                  <c:v>165756</c:v>
                </c:pt>
                <c:pt idx="739">
                  <c:v>142878</c:v>
                </c:pt>
                <c:pt idx="740">
                  <c:v>187992</c:v>
                </c:pt>
                <c:pt idx="741">
                  <c:v>249801</c:v>
                </c:pt>
                <c:pt idx="742">
                  <c:v>76505</c:v>
                </c:pt>
                <c:pt idx="743">
                  <c:v>84297</c:v>
                </c:pt>
                <c:pt idx="744">
                  <c:v>75769</c:v>
                </c:pt>
                <c:pt idx="745">
                  <c:v>235619</c:v>
                </c:pt>
                <c:pt idx="746">
                  <c:v>187187</c:v>
                </c:pt>
                <c:pt idx="747">
                  <c:v>68987</c:v>
                </c:pt>
                <c:pt idx="748">
                  <c:v>155926</c:v>
                </c:pt>
                <c:pt idx="749">
                  <c:v>93668</c:v>
                </c:pt>
                <c:pt idx="750">
                  <c:v>69647</c:v>
                </c:pt>
                <c:pt idx="751">
                  <c:v>63318</c:v>
                </c:pt>
                <c:pt idx="752">
                  <c:v>77629</c:v>
                </c:pt>
                <c:pt idx="753">
                  <c:v>138808</c:v>
                </c:pt>
                <c:pt idx="754">
                  <c:v>88777</c:v>
                </c:pt>
                <c:pt idx="755">
                  <c:v>186378</c:v>
                </c:pt>
                <c:pt idx="756">
                  <c:v>60017</c:v>
                </c:pt>
                <c:pt idx="757">
                  <c:v>148991</c:v>
                </c:pt>
                <c:pt idx="758">
                  <c:v>97398</c:v>
                </c:pt>
                <c:pt idx="759">
                  <c:v>72805</c:v>
                </c:pt>
                <c:pt idx="760">
                  <c:v>72131</c:v>
                </c:pt>
                <c:pt idx="761">
                  <c:v>104668</c:v>
                </c:pt>
                <c:pt idx="762">
                  <c:v>89769</c:v>
                </c:pt>
                <c:pt idx="763">
                  <c:v>127616</c:v>
                </c:pt>
                <c:pt idx="764">
                  <c:v>109883</c:v>
                </c:pt>
                <c:pt idx="765">
                  <c:v>47974</c:v>
                </c:pt>
                <c:pt idx="766">
                  <c:v>120321</c:v>
                </c:pt>
                <c:pt idx="767">
                  <c:v>57446</c:v>
                </c:pt>
                <c:pt idx="768">
                  <c:v>174099</c:v>
                </c:pt>
                <c:pt idx="769">
                  <c:v>128703</c:v>
                </c:pt>
                <c:pt idx="770">
                  <c:v>65247</c:v>
                </c:pt>
                <c:pt idx="771">
                  <c:v>64247</c:v>
                </c:pt>
                <c:pt idx="772">
                  <c:v>118253</c:v>
                </c:pt>
                <c:pt idx="773">
                  <c:v>109422</c:v>
                </c:pt>
                <c:pt idx="774">
                  <c:v>126950</c:v>
                </c:pt>
                <c:pt idx="775">
                  <c:v>97500</c:v>
                </c:pt>
                <c:pt idx="776">
                  <c:v>41844</c:v>
                </c:pt>
                <c:pt idx="777">
                  <c:v>58875</c:v>
                </c:pt>
                <c:pt idx="778">
                  <c:v>64204</c:v>
                </c:pt>
                <c:pt idx="779">
                  <c:v>67743</c:v>
                </c:pt>
                <c:pt idx="780">
                  <c:v>71677</c:v>
                </c:pt>
                <c:pt idx="781">
                  <c:v>40063</c:v>
                </c:pt>
                <c:pt idx="782">
                  <c:v>40124</c:v>
                </c:pt>
                <c:pt idx="783">
                  <c:v>103183</c:v>
                </c:pt>
                <c:pt idx="784">
                  <c:v>95239</c:v>
                </c:pt>
                <c:pt idx="785">
                  <c:v>75012</c:v>
                </c:pt>
                <c:pt idx="786">
                  <c:v>96366</c:v>
                </c:pt>
                <c:pt idx="787">
                  <c:v>40897</c:v>
                </c:pt>
                <c:pt idx="788">
                  <c:v>124928</c:v>
                </c:pt>
                <c:pt idx="789">
                  <c:v>108221</c:v>
                </c:pt>
                <c:pt idx="790">
                  <c:v>75579</c:v>
                </c:pt>
                <c:pt idx="791">
                  <c:v>129903</c:v>
                </c:pt>
                <c:pt idx="792">
                  <c:v>186870</c:v>
                </c:pt>
                <c:pt idx="793">
                  <c:v>57531</c:v>
                </c:pt>
                <c:pt idx="794">
                  <c:v>55894</c:v>
                </c:pt>
                <c:pt idx="795">
                  <c:v>72903</c:v>
                </c:pt>
                <c:pt idx="796">
                  <c:v>45369</c:v>
                </c:pt>
                <c:pt idx="797">
                  <c:v>106578</c:v>
                </c:pt>
                <c:pt idx="798">
                  <c:v>92994</c:v>
                </c:pt>
                <c:pt idx="799">
                  <c:v>83685</c:v>
                </c:pt>
                <c:pt idx="800">
                  <c:v>99335</c:v>
                </c:pt>
                <c:pt idx="801">
                  <c:v>131179</c:v>
                </c:pt>
                <c:pt idx="802">
                  <c:v>73899</c:v>
                </c:pt>
                <c:pt idx="803">
                  <c:v>252325</c:v>
                </c:pt>
                <c:pt idx="804">
                  <c:v>52697</c:v>
                </c:pt>
                <c:pt idx="805">
                  <c:v>123588</c:v>
                </c:pt>
                <c:pt idx="806">
                  <c:v>243568</c:v>
                </c:pt>
                <c:pt idx="807">
                  <c:v>199176</c:v>
                </c:pt>
                <c:pt idx="808">
                  <c:v>82806</c:v>
                </c:pt>
                <c:pt idx="809">
                  <c:v>164399</c:v>
                </c:pt>
                <c:pt idx="810">
                  <c:v>154956</c:v>
                </c:pt>
                <c:pt idx="811">
                  <c:v>143970</c:v>
                </c:pt>
                <c:pt idx="812">
                  <c:v>163143</c:v>
                </c:pt>
                <c:pt idx="813">
                  <c:v>89390</c:v>
                </c:pt>
                <c:pt idx="814">
                  <c:v>67468</c:v>
                </c:pt>
                <c:pt idx="815">
                  <c:v>100810</c:v>
                </c:pt>
                <c:pt idx="816">
                  <c:v>74779</c:v>
                </c:pt>
                <c:pt idx="817">
                  <c:v>63985</c:v>
                </c:pt>
                <c:pt idx="818">
                  <c:v>77903</c:v>
                </c:pt>
                <c:pt idx="819">
                  <c:v>164396</c:v>
                </c:pt>
                <c:pt idx="820">
                  <c:v>71234</c:v>
                </c:pt>
                <c:pt idx="821">
                  <c:v>122487</c:v>
                </c:pt>
                <c:pt idx="822">
                  <c:v>101870</c:v>
                </c:pt>
                <c:pt idx="823">
                  <c:v>40316</c:v>
                </c:pt>
                <c:pt idx="824">
                  <c:v>115145</c:v>
                </c:pt>
                <c:pt idx="825">
                  <c:v>62335</c:v>
                </c:pt>
                <c:pt idx="826">
                  <c:v>41561</c:v>
                </c:pt>
                <c:pt idx="827">
                  <c:v>131183</c:v>
                </c:pt>
                <c:pt idx="828">
                  <c:v>92655</c:v>
                </c:pt>
                <c:pt idx="829">
                  <c:v>157057</c:v>
                </c:pt>
                <c:pt idx="830">
                  <c:v>64462</c:v>
                </c:pt>
                <c:pt idx="831">
                  <c:v>79352</c:v>
                </c:pt>
                <c:pt idx="832">
                  <c:v>157812</c:v>
                </c:pt>
                <c:pt idx="833">
                  <c:v>80745</c:v>
                </c:pt>
                <c:pt idx="834">
                  <c:v>75354</c:v>
                </c:pt>
                <c:pt idx="835">
                  <c:v>78938</c:v>
                </c:pt>
                <c:pt idx="836">
                  <c:v>96313</c:v>
                </c:pt>
                <c:pt idx="837">
                  <c:v>153767</c:v>
                </c:pt>
                <c:pt idx="838">
                  <c:v>103423</c:v>
                </c:pt>
                <c:pt idx="839">
                  <c:v>86464</c:v>
                </c:pt>
                <c:pt idx="840">
                  <c:v>80516</c:v>
                </c:pt>
                <c:pt idx="841">
                  <c:v>105390</c:v>
                </c:pt>
                <c:pt idx="842">
                  <c:v>83418</c:v>
                </c:pt>
                <c:pt idx="843">
                  <c:v>66660</c:v>
                </c:pt>
                <c:pt idx="844">
                  <c:v>101985</c:v>
                </c:pt>
                <c:pt idx="845">
                  <c:v>199504</c:v>
                </c:pt>
                <c:pt idx="846">
                  <c:v>147966</c:v>
                </c:pt>
                <c:pt idx="847">
                  <c:v>41728</c:v>
                </c:pt>
                <c:pt idx="848">
                  <c:v>94422</c:v>
                </c:pt>
                <c:pt idx="849">
                  <c:v>191026</c:v>
                </c:pt>
                <c:pt idx="850">
                  <c:v>186725</c:v>
                </c:pt>
                <c:pt idx="851">
                  <c:v>52800</c:v>
                </c:pt>
                <c:pt idx="852">
                  <c:v>113982</c:v>
                </c:pt>
                <c:pt idx="853">
                  <c:v>56239</c:v>
                </c:pt>
                <c:pt idx="854">
                  <c:v>44732</c:v>
                </c:pt>
                <c:pt idx="855">
                  <c:v>153961</c:v>
                </c:pt>
                <c:pt idx="856">
                  <c:v>68337</c:v>
                </c:pt>
                <c:pt idx="857">
                  <c:v>145093</c:v>
                </c:pt>
                <c:pt idx="858">
                  <c:v>74170</c:v>
                </c:pt>
                <c:pt idx="859">
                  <c:v>62605</c:v>
                </c:pt>
                <c:pt idx="860">
                  <c:v>107195</c:v>
                </c:pt>
                <c:pt idx="861">
                  <c:v>127422</c:v>
                </c:pt>
                <c:pt idx="862">
                  <c:v>161269</c:v>
                </c:pt>
                <c:pt idx="863">
                  <c:v>203445</c:v>
                </c:pt>
                <c:pt idx="864">
                  <c:v>131353</c:v>
                </c:pt>
                <c:pt idx="865">
                  <c:v>88182</c:v>
                </c:pt>
                <c:pt idx="866">
                  <c:v>75780</c:v>
                </c:pt>
                <c:pt idx="867">
                  <c:v>52621</c:v>
                </c:pt>
                <c:pt idx="868">
                  <c:v>106079</c:v>
                </c:pt>
                <c:pt idx="869">
                  <c:v>92058</c:v>
                </c:pt>
                <c:pt idx="870">
                  <c:v>67114</c:v>
                </c:pt>
                <c:pt idx="871">
                  <c:v>56565</c:v>
                </c:pt>
                <c:pt idx="872">
                  <c:v>64937</c:v>
                </c:pt>
                <c:pt idx="873">
                  <c:v>127626</c:v>
                </c:pt>
                <c:pt idx="874">
                  <c:v>88478</c:v>
                </c:pt>
                <c:pt idx="875">
                  <c:v>91679</c:v>
                </c:pt>
                <c:pt idx="876">
                  <c:v>199848</c:v>
                </c:pt>
                <c:pt idx="877">
                  <c:v>61944</c:v>
                </c:pt>
                <c:pt idx="878">
                  <c:v>154624</c:v>
                </c:pt>
                <c:pt idx="879">
                  <c:v>79447</c:v>
                </c:pt>
                <c:pt idx="880">
                  <c:v>71111</c:v>
                </c:pt>
                <c:pt idx="881">
                  <c:v>159538</c:v>
                </c:pt>
                <c:pt idx="882">
                  <c:v>111404</c:v>
                </c:pt>
                <c:pt idx="883">
                  <c:v>172007</c:v>
                </c:pt>
                <c:pt idx="884">
                  <c:v>219474</c:v>
                </c:pt>
                <c:pt idx="885">
                  <c:v>174415</c:v>
                </c:pt>
                <c:pt idx="886">
                  <c:v>90333</c:v>
                </c:pt>
                <c:pt idx="887">
                  <c:v>67299</c:v>
                </c:pt>
                <c:pt idx="888">
                  <c:v>45286</c:v>
                </c:pt>
                <c:pt idx="889">
                  <c:v>194723</c:v>
                </c:pt>
                <c:pt idx="890">
                  <c:v>109850</c:v>
                </c:pt>
                <c:pt idx="891">
                  <c:v>45295</c:v>
                </c:pt>
                <c:pt idx="892">
                  <c:v>61310</c:v>
                </c:pt>
                <c:pt idx="893">
                  <c:v>87851</c:v>
                </c:pt>
                <c:pt idx="894">
                  <c:v>47913</c:v>
                </c:pt>
                <c:pt idx="895">
                  <c:v>46727</c:v>
                </c:pt>
                <c:pt idx="896">
                  <c:v>133400</c:v>
                </c:pt>
                <c:pt idx="897">
                  <c:v>90535</c:v>
                </c:pt>
                <c:pt idx="898">
                  <c:v>93343</c:v>
                </c:pt>
                <c:pt idx="899">
                  <c:v>63705</c:v>
                </c:pt>
                <c:pt idx="900">
                  <c:v>258081</c:v>
                </c:pt>
                <c:pt idx="901">
                  <c:v>54654</c:v>
                </c:pt>
                <c:pt idx="902">
                  <c:v>58006</c:v>
                </c:pt>
                <c:pt idx="903">
                  <c:v>150034</c:v>
                </c:pt>
                <c:pt idx="904">
                  <c:v>198562</c:v>
                </c:pt>
                <c:pt idx="905">
                  <c:v>62411</c:v>
                </c:pt>
                <c:pt idx="906">
                  <c:v>111299</c:v>
                </c:pt>
                <c:pt idx="907">
                  <c:v>41545</c:v>
                </c:pt>
                <c:pt idx="908">
                  <c:v>74467</c:v>
                </c:pt>
                <c:pt idx="909">
                  <c:v>117545</c:v>
                </c:pt>
                <c:pt idx="910">
                  <c:v>117226</c:v>
                </c:pt>
                <c:pt idx="911">
                  <c:v>55767</c:v>
                </c:pt>
                <c:pt idx="912">
                  <c:v>60930</c:v>
                </c:pt>
                <c:pt idx="913">
                  <c:v>154973</c:v>
                </c:pt>
                <c:pt idx="914">
                  <c:v>69332</c:v>
                </c:pt>
                <c:pt idx="915">
                  <c:v>119699</c:v>
                </c:pt>
                <c:pt idx="916">
                  <c:v>198176</c:v>
                </c:pt>
                <c:pt idx="917">
                  <c:v>58586</c:v>
                </c:pt>
                <c:pt idx="918">
                  <c:v>74010</c:v>
                </c:pt>
                <c:pt idx="919">
                  <c:v>96598</c:v>
                </c:pt>
                <c:pt idx="920">
                  <c:v>106444</c:v>
                </c:pt>
                <c:pt idx="921">
                  <c:v>156931</c:v>
                </c:pt>
                <c:pt idx="922">
                  <c:v>171360</c:v>
                </c:pt>
                <c:pt idx="923">
                  <c:v>64505</c:v>
                </c:pt>
                <c:pt idx="924">
                  <c:v>102298</c:v>
                </c:pt>
                <c:pt idx="925">
                  <c:v>133297</c:v>
                </c:pt>
                <c:pt idx="926">
                  <c:v>155080</c:v>
                </c:pt>
                <c:pt idx="927">
                  <c:v>81828</c:v>
                </c:pt>
                <c:pt idx="928">
                  <c:v>149417</c:v>
                </c:pt>
                <c:pt idx="929">
                  <c:v>113269</c:v>
                </c:pt>
                <c:pt idx="930">
                  <c:v>136716</c:v>
                </c:pt>
                <c:pt idx="931">
                  <c:v>122644</c:v>
                </c:pt>
                <c:pt idx="932">
                  <c:v>106428</c:v>
                </c:pt>
                <c:pt idx="933">
                  <c:v>238236</c:v>
                </c:pt>
                <c:pt idx="934">
                  <c:v>153253</c:v>
                </c:pt>
                <c:pt idx="935">
                  <c:v>103707</c:v>
                </c:pt>
                <c:pt idx="936">
                  <c:v>245360</c:v>
                </c:pt>
                <c:pt idx="937">
                  <c:v>67275</c:v>
                </c:pt>
                <c:pt idx="938">
                  <c:v>101288</c:v>
                </c:pt>
                <c:pt idx="939">
                  <c:v>177443</c:v>
                </c:pt>
                <c:pt idx="940">
                  <c:v>91400</c:v>
                </c:pt>
                <c:pt idx="941">
                  <c:v>181247</c:v>
                </c:pt>
                <c:pt idx="942">
                  <c:v>135558</c:v>
                </c:pt>
                <c:pt idx="943">
                  <c:v>56878</c:v>
                </c:pt>
                <c:pt idx="944">
                  <c:v>94735</c:v>
                </c:pt>
                <c:pt idx="945">
                  <c:v>51234</c:v>
                </c:pt>
                <c:pt idx="946">
                  <c:v>230025</c:v>
                </c:pt>
                <c:pt idx="947">
                  <c:v>134006</c:v>
                </c:pt>
                <c:pt idx="948">
                  <c:v>103096</c:v>
                </c:pt>
                <c:pt idx="949">
                  <c:v>58703</c:v>
                </c:pt>
                <c:pt idx="950">
                  <c:v>132544</c:v>
                </c:pt>
                <c:pt idx="951">
                  <c:v>126671</c:v>
                </c:pt>
                <c:pt idx="952">
                  <c:v>56405</c:v>
                </c:pt>
                <c:pt idx="953">
                  <c:v>88730</c:v>
                </c:pt>
                <c:pt idx="954">
                  <c:v>62861</c:v>
                </c:pt>
                <c:pt idx="955">
                  <c:v>151246</c:v>
                </c:pt>
                <c:pt idx="956">
                  <c:v>154388</c:v>
                </c:pt>
                <c:pt idx="957">
                  <c:v>162978</c:v>
                </c:pt>
                <c:pt idx="958">
                  <c:v>80170</c:v>
                </c:pt>
                <c:pt idx="959">
                  <c:v>98520</c:v>
                </c:pt>
                <c:pt idx="960">
                  <c:v>116527</c:v>
                </c:pt>
                <c:pt idx="961">
                  <c:v>174607</c:v>
                </c:pt>
                <c:pt idx="962">
                  <c:v>64202</c:v>
                </c:pt>
                <c:pt idx="963">
                  <c:v>50883</c:v>
                </c:pt>
                <c:pt idx="964">
                  <c:v>94618</c:v>
                </c:pt>
                <c:pt idx="965">
                  <c:v>151556</c:v>
                </c:pt>
                <c:pt idx="966">
                  <c:v>80659</c:v>
                </c:pt>
                <c:pt idx="967">
                  <c:v>195385</c:v>
                </c:pt>
                <c:pt idx="968">
                  <c:v>52693</c:v>
                </c:pt>
                <c:pt idx="969">
                  <c:v>72045</c:v>
                </c:pt>
                <c:pt idx="970">
                  <c:v>62749</c:v>
                </c:pt>
                <c:pt idx="971">
                  <c:v>154884</c:v>
                </c:pt>
                <c:pt idx="972">
                  <c:v>96566</c:v>
                </c:pt>
                <c:pt idx="973">
                  <c:v>54994</c:v>
                </c:pt>
                <c:pt idx="974">
                  <c:v>61523</c:v>
                </c:pt>
                <c:pt idx="975">
                  <c:v>190512</c:v>
                </c:pt>
                <c:pt idx="976">
                  <c:v>124827</c:v>
                </c:pt>
                <c:pt idx="977">
                  <c:v>101577</c:v>
                </c:pt>
                <c:pt idx="978">
                  <c:v>105223</c:v>
                </c:pt>
                <c:pt idx="979">
                  <c:v>94815</c:v>
                </c:pt>
                <c:pt idx="980">
                  <c:v>114893</c:v>
                </c:pt>
                <c:pt idx="981">
                  <c:v>80622</c:v>
                </c:pt>
                <c:pt idx="982">
                  <c:v>246589</c:v>
                </c:pt>
                <c:pt idx="983">
                  <c:v>119397</c:v>
                </c:pt>
                <c:pt idx="984">
                  <c:v>150666</c:v>
                </c:pt>
                <c:pt idx="985">
                  <c:v>148035</c:v>
                </c:pt>
                <c:pt idx="986">
                  <c:v>158898</c:v>
                </c:pt>
                <c:pt idx="987">
                  <c:v>89659</c:v>
                </c:pt>
                <c:pt idx="988">
                  <c:v>171487</c:v>
                </c:pt>
                <c:pt idx="989">
                  <c:v>258498</c:v>
                </c:pt>
                <c:pt idx="990">
                  <c:v>146961</c:v>
                </c:pt>
                <c:pt idx="991">
                  <c:v>85369</c:v>
                </c:pt>
                <c:pt idx="992">
                  <c:v>67489</c:v>
                </c:pt>
                <c:pt idx="993">
                  <c:v>166259</c:v>
                </c:pt>
                <c:pt idx="994">
                  <c:v>47032</c:v>
                </c:pt>
                <c:pt idx="995">
                  <c:v>98427</c:v>
                </c:pt>
                <c:pt idx="996">
                  <c:v>47387</c:v>
                </c:pt>
                <c:pt idx="997">
                  <c:v>176710</c:v>
                </c:pt>
                <c:pt idx="998">
                  <c:v>95960</c:v>
                </c:pt>
                <c:pt idx="999">
                  <c:v>216195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6-4520-B9DA-5627C277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837872743"/>
        <c:axId val="980319403"/>
      </c:barChart>
      <c:catAx>
        <c:axId val="1837872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19403"/>
        <c:crosses val="autoZero"/>
        <c:auto val="1"/>
        <c:lblAlgn val="ctr"/>
        <c:lblOffset val="100"/>
        <c:noMultiLvlLbl val="1"/>
      </c:catAx>
      <c:valAx>
        <c:axId val="9803194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;&quot;$&quot;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72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Ethnicity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1"/>
          <c:cat>
            <c:strRef>
              <c:f>'CountofE vs Department'!$A$2:$A$29</c:f>
              <c:strCache>
                <c:ptCount val="28"/>
                <c:pt idx="0">
                  <c:v>Asian</c:v>
                </c:pt>
                <c:pt idx="1">
                  <c:v>Asian</c:v>
                </c:pt>
                <c:pt idx="2">
                  <c:v>Asian</c:v>
                </c:pt>
                <c:pt idx="3">
                  <c:v>Asian</c:v>
                </c:pt>
                <c:pt idx="4">
                  <c:v>Asian</c:v>
                </c:pt>
                <c:pt idx="5">
                  <c:v>Asian</c:v>
                </c:pt>
                <c:pt idx="6">
                  <c:v>Asian</c:v>
                </c:pt>
                <c:pt idx="7">
                  <c:v>Black</c:v>
                </c:pt>
                <c:pt idx="8">
                  <c:v>Black</c:v>
                </c:pt>
                <c:pt idx="9">
                  <c:v>Black</c:v>
                </c:pt>
                <c:pt idx="10">
                  <c:v>Black</c:v>
                </c:pt>
                <c:pt idx="11">
                  <c:v>Black</c:v>
                </c:pt>
                <c:pt idx="12">
                  <c:v>Black</c:v>
                </c:pt>
                <c:pt idx="13">
                  <c:v>Black</c:v>
                </c:pt>
                <c:pt idx="14">
                  <c:v>Caucasian</c:v>
                </c:pt>
                <c:pt idx="15">
                  <c:v>Caucasian</c:v>
                </c:pt>
                <c:pt idx="16">
                  <c:v>Caucasian</c:v>
                </c:pt>
                <c:pt idx="17">
                  <c:v>Caucasian</c:v>
                </c:pt>
                <c:pt idx="18">
                  <c:v>Caucasian</c:v>
                </c:pt>
                <c:pt idx="19">
                  <c:v>Caucasian</c:v>
                </c:pt>
                <c:pt idx="20">
                  <c:v>Caucasian</c:v>
                </c:pt>
                <c:pt idx="21">
                  <c:v>Latino</c:v>
                </c:pt>
                <c:pt idx="22">
                  <c:v>Latino</c:v>
                </c:pt>
                <c:pt idx="23">
                  <c:v>Latino</c:v>
                </c:pt>
                <c:pt idx="24">
                  <c:v>Latino</c:v>
                </c:pt>
                <c:pt idx="25">
                  <c:v>Latino</c:v>
                </c:pt>
                <c:pt idx="26">
                  <c:v>Latino</c:v>
                </c:pt>
                <c:pt idx="27">
                  <c:v>Latino</c:v>
                </c:pt>
              </c:strCache>
            </c:strRef>
          </c:cat>
          <c:val>
            <c:numRef>
              <c:f>'CountofE vs Department'!$B$2:$B$29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0-4E6B-A5B0-93DEAA25594C}"/>
            </c:ext>
          </c:extLst>
        </c:ser>
        <c:ser>
          <c:idx val="1"/>
          <c:order val="1"/>
          <c:tx>
            <c:strRef>
              <c:f>'CountofE vs Department'!$C$1</c:f>
              <c:strCache>
                <c:ptCount val="1"/>
                <c:pt idx="0">
                  <c:v>Count of Ethnicity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1"/>
          <c:cat>
            <c:strRef>
              <c:f>'CountofE vs Department'!$A$2:$A$29</c:f>
              <c:strCache>
                <c:ptCount val="28"/>
                <c:pt idx="0">
                  <c:v>Asian</c:v>
                </c:pt>
                <c:pt idx="1">
                  <c:v>Asian</c:v>
                </c:pt>
                <c:pt idx="2">
                  <c:v>Asian</c:v>
                </c:pt>
                <c:pt idx="3">
                  <c:v>Asian</c:v>
                </c:pt>
                <c:pt idx="4">
                  <c:v>Asian</c:v>
                </c:pt>
                <c:pt idx="5">
                  <c:v>Asian</c:v>
                </c:pt>
                <c:pt idx="6">
                  <c:v>Asian</c:v>
                </c:pt>
                <c:pt idx="7">
                  <c:v>Black</c:v>
                </c:pt>
                <c:pt idx="8">
                  <c:v>Black</c:v>
                </c:pt>
                <c:pt idx="9">
                  <c:v>Black</c:v>
                </c:pt>
                <c:pt idx="10">
                  <c:v>Black</c:v>
                </c:pt>
                <c:pt idx="11">
                  <c:v>Black</c:v>
                </c:pt>
                <c:pt idx="12">
                  <c:v>Black</c:v>
                </c:pt>
                <c:pt idx="13">
                  <c:v>Black</c:v>
                </c:pt>
                <c:pt idx="14">
                  <c:v>Caucasian</c:v>
                </c:pt>
                <c:pt idx="15">
                  <c:v>Caucasian</c:v>
                </c:pt>
                <c:pt idx="16">
                  <c:v>Caucasian</c:v>
                </c:pt>
                <c:pt idx="17">
                  <c:v>Caucasian</c:v>
                </c:pt>
                <c:pt idx="18">
                  <c:v>Caucasian</c:v>
                </c:pt>
                <c:pt idx="19">
                  <c:v>Caucasian</c:v>
                </c:pt>
                <c:pt idx="20">
                  <c:v>Caucasian</c:v>
                </c:pt>
                <c:pt idx="21">
                  <c:v>Latino</c:v>
                </c:pt>
                <c:pt idx="22">
                  <c:v>Latino</c:v>
                </c:pt>
                <c:pt idx="23">
                  <c:v>Latino</c:v>
                </c:pt>
                <c:pt idx="24">
                  <c:v>Latino</c:v>
                </c:pt>
                <c:pt idx="25">
                  <c:v>Latino</c:v>
                </c:pt>
                <c:pt idx="26">
                  <c:v>Latino</c:v>
                </c:pt>
                <c:pt idx="27">
                  <c:v>Latino</c:v>
                </c:pt>
              </c:strCache>
            </c:strRef>
          </c:cat>
          <c:val>
            <c:numRef>
              <c:f>'CountofE vs Department'!$C$2:$C$29</c:f>
              <c:numCache>
                <c:formatCode>General</c:formatCode>
                <c:ptCount val="28"/>
                <c:pt idx="0">
                  <c:v>41</c:v>
                </c:pt>
                <c:pt idx="1">
                  <c:v>56</c:v>
                </c:pt>
                <c:pt idx="2">
                  <c:v>51</c:v>
                </c:pt>
                <c:pt idx="3">
                  <c:v>50</c:v>
                </c:pt>
                <c:pt idx="4">
                  <c:v>93</c:v>
                </c:pt>
                <c:pt idx="5">
                  <c:v>55</c:v>
                </c:pt>
                <c:pt idx="6">
                  <c:v>58</c:v>
                </c:pt>
                <c:pt idx="7">
                  <c:v>3</c:v>
                </c:pt>
                <c:pt idx="8">
                  <c:v>7</c:v>
                </c:pt>
                <c:pt idx="9">
                  <c:v>9</c:v>
                </c:pt>
                <c:pt idx="10">
                  <c:v>14</c:v>
                </c:pt>
                <c:pt idx="11">
                  <c:v>20</c:v>
                </c:pt>
                <c:pt idx="12">
                  <c:v>8</c:v>
                </c:pt>
                <c:pt idx="13">
                  <c:v>13</c:v>
                </c:pt>
                <c:pt idx="14">
                  <c:v>32</c:v>
                </c:pt>
                <c:pt idx="15">
                  <c:v>44</c:v>
                </c:pt>
                <c:pt idx="16">
                  <c:v>27</c:v>
                </c:pt>
                <c:pt idx="17">
                  <c:v>28</c:v>
                </c:pt>
                <c:pt idx="18">
                  <c:v>75</c:v>
                </c:pt>
                <c:pt idx="19">
                  <c:v>33</c:v>
                </c:pt>
                <c:pt idx="20">
                  <c:v>32</c:v>
                </c:pt>
                <c:pt idx="21">
                  <c:v>20</c:v>
                </c:pt>
                <c:pt idx="22">
                  <c:v>51</c:v>
                </c:pt>
                <c:pt idx="23">
                  <c:v>33</c:v>
                </c:pt>
                <c:pt idx="24">
                  <c:v>33</c:v>
                </c:pt>
                <c:pt idx="25">
                  <c:v>53</c:v>
                </c:pt>
                <c:pt idx="26">
                  <c:v>24</c:v>
                </c:pt>
                <c:pt idx="2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0-4E6B-A5B0-93DEAA255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3536632"/>
        <c:axId val="222483623"/>
      </c:barChart>
      <c:catAx>
        <c:axId val="135353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3623"/>
        <c:crosses val="autoZero"/>
        <c:auto val="1"/>
        <c:lblAlgn val="ctr"/>
        <c:lblOffset val="100"/>
        <c:noMultiLvlLbl val="1"/>
      </c:catAx>
      <c:valAx>
        <c:axId val="222483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3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gender!PivotTable25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Business Unit vs gender</a:t>
            </a:r>
          </a:p>
        </c:rich>
      </c:tx>
      <c:layout>
        <c:manualLayout>
          <c:xMode val="edge"/>
          <c:yMode val="edge"/>
          <c:x val="0.41007025264196983"/>
          <c:y val="9.3995320843036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'Business unit vs gender'!$C$1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'Business unit vs gender'!$A$2:$B$9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Corporate</c:v>
                  </c:pt>
                  <c:pt idx="2">
                    <c:v>Manufacturing</c:v>
                  </c:pt>
                  <c:pt idx="4">
                    <c:v>Research &amp; Development</c:v>
                  </c:pt>
                  <c:pt idx="6">
                    <c:v>Speciality Products</c:v>
                  </c:pt>
                </c:lvl>
              </c:multiLvlStrCache>
            </c:multiLvlStrRef>
          </c:cat>
          <c:val>
            <c:numRef>
              <c:f>'Business unit vs gender'!$C$2:$C$9</c:f>
              <c:numCache>
                <c:formatCode>General</c:formatCode>
                <c:ptCount val="8"/>
                <c:pt idx="0">
                  <c:v>117</c:v>
                </c:pt>
                <c:pt idx="1">
                  <c:v>120</c:v>
                </c:pt>
                <c:pt idx="2">
                  <c:v>148</c:v>
                </c:pt>
                <c:pt idx="3">
                  <c:v>121</c:v>
                </c:pt>
                <c:pt idx="4">
                  <c:v>115</c:v>
                </c:pt>
                <c:pt idx="5">
                  <c:v>114</c:v>
                </c:pt>
                <c:pt idx="6">
                  <c:v>138</c:v>
                </c:pt>
                <c:pt idx="7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E-4F35-9B75-B3DF85A5C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650495"/>
        <c:axId val="921668383"/>
      </c:barChart>
      <c:catAx>
        <c:axId val="921650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8383"/>
        <c:crosses val="autoZero"/>
        <c:auto val="1"/>
        <c:lblAlgn val="ctr"/>
        <c:lblOffset val="100"/>
        <c:noMultiLvlLbl val="0"/>
      </c:catAx>
      <c:valAx>
        <c:axId val="92166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5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department!PivotTable38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15003969367264"/>
          <c:y val="4.6293843599309444E-2"/>
          <c:w val="0.69682589475749379"/>
          <c:h val="0.9018677638533538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'Business unit vs department'!$C$1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'Business unit vs department'!$A$2:$B$29</c:f>
              <c:multiLvlStrCache>
                <c:ptCount val="28"/>
                <c:lvl>
                  <c:pt idx="0">
                    <c:v>Accounting</c:v>
                  </c:pt>
                  <c:pt idx="1">
                    <c:v>Engineering</c:v>
                  </c:pt>
                  <c:pt idx="2">
                    <c:v>Finance</c:v>
                  </c:pt>
                  <c:pt idx="3">
                    <c:v>Human Resources</c:v>
                  </c:pt>
                  <c:pt idx="4">
                    <c:v>IT</c:v>
                  </c:pt>
                  <c:pt idx="5">
                    <c:v>Marketing</c:v>
                  </c:pt>
                  <c:pt idx="6">
                    <c:v>Sales</c:v>
                  </c:pt>
                  <c:pt idx="7">
                    <c:v>Accounting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IT</c:v>
                  </c:pt>
                  <c:pt idx="12">
                    <c:v>Marketing</c:v>
                  </c:pt>
                  <c:pt idx="13">
                    <c:v>Sales</c:v>
                  </c:pt>
                  <c:pt idx="14">
                    <c:v>Accounting</c:v>
                  </c:pt>
                  <c:pt idx="15">
                    <c:v>Engineering</c:v>
                  </c:pt>
                  <c:pt idx="16">
                    <c:v>Finance</c:v>
                  </c:pt>
                  <c:pt idx="17">
                    <c:v>Human Resources</c:v>
                  </c:pt>
                  <c:pt idx="18">
                    <c:v>IT</c:v>
                  </c:pt>
                  <c:pt idx="19">
                    <c:v>Marketing</c:v>
                  </c:pt>
                  <c:pt idx="20">
                    <c:v>Sales</c:v>
                  </c:pt>
                  <c:pt idx="21">
                    <c:v>Accounting</c:v>
                  </c:pt>
                  <c:pt idx="22">
                    <c:v>Engineering</c:v>
                  </c:pt>
                  <c:pt idx="23">
                    <c:v>Finance</c:v>
                  </c:pt>
                  <c:pt idx="24">
                    <c:v>Human Resources</c:v>
                  </c:pt>
                  <c:pt idx="25">
                    <c:v>IT</c:v>
                  </c:pt>
                  <c:pt idx="26">
                    <c:v>Marketing</c:v>
                  </c:pt>
                  <c:pt idx="27">
                    <c:v>Sales</c:v>
                  </c:pt>
                </c:lvl>
                <c:lvl>
                  <c:pt idx="0">
                    <c:v>Corporate</c:v>
                  </c:pt>
                  <c:pt idx="7">
                    <c:v>Manufacturing</c:v>
                  </c:pt>
                  <c:pt idx="14">
                    <c:v>Research &amp; Development</c:v>
                  </c:pt>
                  <c:pt idx="21">
                    <c:v>Speciality Products</c:v>
                  </c:pt>
                </c:lvl>
              </c:multiLvlStrCache>
            </c:multiLvlStrRef>
          </c:cat>
          <c:val>
            <c:numRef>
              <c:f>'Business unit vs department'!$C$2:$C$29</c:f>
              <c:numCache>
                <c:formatCode>General</c:formatCode>
                <c:ptCount val="28"/>
                <c:pt idx="0">
                  <c:v>21</c:v>
                </c:pt>
                <c:pt idx="1">
                  <c:v>35</c:v>
                </c:pt>
                <c:pt idx="2">
                  <c:v>39</c:v>
                </c:pt>
                <c:pt idx="3">
                  <c:v>26</c:v>
                </c:pt>
                <c:pt idx="4">
                  <c:v>52</c:v>
                </c:pt>
                <c:pt idx="5">
                  <c:v>31</c:v>
                </c:pt>
                <c:pt idx="6">
                  <c:v>33</c:v>
                </c:pt>
                <c:pt idx="7">
                  <c:v>28</c:v>
                </c:pt>
                <c:pt idx="8">
                  <c:v>33</c:v>
                </c:pt>
                <c:pt idx="9">
                  <c:v>28</c:v>
                </c:pt>
                <c:pt idx="10">
                  <c:v>35</c:v>
                </c:pt>
                <c:pt idx="11">
                  <c:v>82</c:v>
                </c:pt>
                <c:pt idx="12">
                  <c:v>30</c:v>
                </c:pt>
                <c:pt idx="13">
                  <c:v>33</c:v>
                </c:pt>
                <c:pt idx="14">
                  <c:v>18</c:v>
                </c:pt>
                <c:pt idx="15">
                  <c:v>43</c:v>
                </c:pt>
                <c:pt idx="16">
                  <c:v>25</c:v>
                </c:pt>
                <c:pt idx="17">
                  <c:v>28</c:v>
                </c:pt>
                <c:pt idx="18">
                  <c:v>55</c:v>
                </c:pt>
                <c:pt idx="19">
                  <c:v>27</c:v>
                </c:pt>
                <c:pt idx="20">
                  <c:v>33</c:v>
                </c:pt>
                <c:pt idx="21">
                  <c:v>29</c:v>
                </c:pt>
                <c:pt idx="22">
                  <c:v>47</c:v>
                </c:pt>
                <c:pt idx="23">
                  <c:v>28</c:v>
                </c:pt>
                <c:pt idx="24">
                  <c:v>36</c:v>
                </c:pt>
                <c:pt idx="25">
                  <c:v>52</c:v>
                </c:pt>
                <c:pt idx="26">
                  <c:v>32</c:v>
                </c:pt>
                <c:pt idx="2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F-4ABE-9FCB-79B53F5D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6871519"/>
        <c:axId val="916869855"/>
      </c:barChart>
      <c:catAx>
        <c:axId val="916871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69855"/>
        <c:crosses val="autoZero"/>
        <c:auto val="1"/>
        <c:lblAlgn val="ctr"/>
        <c:lblOffset val="100"/>
        <c:noMultiLvlLbl val="0"/>
      </c:catAx>
      <c:valAx>
        <c:axId val="9168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7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Data.xlsx]Annual salary and country!PivotTable59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salary and country'!$B$1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salary and country'!$A$2:$A$4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'Annual salary and country'!$B$2:$B$4</c:f>
              <c:numCache>
                <c:formatCode>General</c:formatCode>
                <c:ptCount val="3"/>
                <c:pt idx="0">
                  <c:v>15613152</c:v>
                </c:pt>
                <c:pt idx="1">
                  <c:v>24813530</c:v>
                </c:pt>
                <c:pt idx="2">
                  <c:v>72790683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E-4470-8932-1C74400BE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72399"/>
        <c:axId val="661190703"/>
      </c:barChart>
      <c:catAx>
        <c:axId val="6611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90703"/>
        <c:crosses val="autoZero"/>
        <c:auto val="1"/>
        <c:lblAlgn val="ctr"/>
        <c:lblOffset val="100"/>
        <c:noMultiLvlLbl val="0"/>
      </c:catAx>
      <c:valAx>
        <c:axId val="6611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7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Data.xlsx]Bonus vs business unit!PivotTable75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'Bonus vs business unit'!$B$3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'Bonus vs business unit'!$A$4:$A$7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'Bonus vs business unit'!$B$4:$B$7</c:f>
              <c:numCache>
                <c:formatCode>General</c:formatCode>
                <c:ptCount val="4"/>
                <c:pt idx="0">
                  <c:v>24.259999999999994</c:v>
                </c:pt>
                <c:pt idx="1">
                  <c:v>18.940000000000015</c:v>
                </c:pt>
                <c:pt idx="2">
                  <c:v>20.299999999999997</c:v>
                </c:pt>
                <c:pt idx="3">
                  <c:v>25.160000000000004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71-4BC8-8E8B-E90140AC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661311"/>
        <c:axId val="921662143"/>
      </c:barChart>
      <c:catAx>
        <c:axId val="921661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2143"/>
        <c:crosses val="autoZero"/>
        <c:auto val="1"/>
        <c:lblAlgn val="ctr"/>
        <c:lblOffset val="100"/>
        <c:noMultiLvlLbl val="0"/>
      </c:catAx>
      <c:valAx>
        <c:axId val="9216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Data.xlsx]Department vs bonus!PivotTable84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of Bonus % by Department</a:t>
            </a:r>
          </a:p>
        </c:rich>
      </c:tx>
      <c:layout>
        <c:manualLayout>
          <c:xMode val="edge"/>
          <c:yMode val="edge"/>
          <c:x val="0.20374300087489067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vs bonus'!$B$3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'Department vs bonus'!$A$4:$A$10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'Department vs bonus'!$B$4:$B$10</c:f>
              <c:numCache>
                <c:formatCode>General</c:formatCode>
                <c:ptCount val="7"/>
                <c:pt idx="0">
                  <c:v>0.1113541666666667</c:v>
                </c:pt>
                <c:pt idx="1">
                  <c:v>7.1645569620253161E-2</c:v>
                </c:pt>
                <c:pt idx="2">
                  <c:v>0.11158333333333337</c:v>
                </c:pt>
                <c:pt idx="3">
                  <c:v>0.10728000000000006</c:v>
                </c:pt>
                <c:pt idx="4">
                  <c:v>5.4813278008298758E-2</c:v>
                </c:pt>
                <c:pt idx="5">
                  <c:v>0.12424999999999997</c:v>
                </c:pt>
                <c:pt idx="6">
                  <c:v>8.3785714285714283E-2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5-4854-A78F-A6256C46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72063"/>
        <c:axId val="866459583"/>
      </c:barChart>
      <c:catAx>
        <c:axId val="86647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59583"/>
        <c:crosses val="autoZero"/>
        <c:auto val="1"/>
        <c:lblAlgn val="ctr"/>
        <c:lblOffset val="100"/>
        <c:noMultiLvlLbl val="0"/>
      </c:catAx>
      <c:valAx>
        <c:axId val="8664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7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Data.xlsx]Job title vs bonus!PivotTable101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title vs bonus'!$B$1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title vs bonus'!$A$2:$A$36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'Job title vs bonus'!$B$2:$B$36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1.5900000000000005</c:v>
                </c:pt>
                <c:pt idx="7">
                  <c:v>0</c:v>
                </c:pt>
                <c:pt idx="8">
                  <c:v>0</c:v>
                </c:pt>
                <c:pt idx="9">
                  <c:v>27.540000000000003</c:v>
                </c:pt>
                <c:pt idx="10">
                  <c:v>2.5200000000000009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7.199999999999994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13.809999999999997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9-4EDE-9EE4-5CC4195AD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628959"/>
        <c:axId val="379618143"/>
      </c:barChart>
      <c:catAx>
        <c:axId val="3796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18143"/>
        <c:crosses val="autoZero"/>
        <c:auto val="1"/>
        <c:lblAlgn val="ctr"/>
        <c:lblOffset val="100"/>
        <c:noMultiLvlLbl val="0"/>
      </c:catAx>
      <c:valAx>
        <c:axId val="3796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Hire date vs bonus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Data!$I$2:$I$1001</c:f>
              <c:numCache>
                <c:formatCode>d/m/yyyy</c:formatCode>
                <c:ptCount val="1000"/>
                <c:pt idx="0">
                  <c:v>42468</c:v>
                </c:pt>
                <c:pt idx="1">
                  <c:v>35763</c:v>
                </c:pt>
                <c:pt idx="2">
                  <c:v>39016</c:v>
                </c:pt>
                <c:pt idx="3">
                  <c:v>43735</c:v>
                </c:pt>
                <c:pt idx="4">
                  <c:v>35023</c:v>
                </c:pt>
                <c:pt idx="5">
                  <c:v>42759</c:v>
                </c:pt>
                <c:pt idx="6">
                  <c:v>44013</c:v>
                </c:pt>
                <c:pt idx="7">
                  <c:v>43967</c:v>
                </c:pt>
                <c:pt idx="8">
                  <c:v>43490</c:v>
                </c:pt>
                <c:pt idx="9">
                  <c:v>43264</c:v>
                </c:pt>
                <c:pt idx="10">
                  <c:v>39855</c:v>
                </c:pt>
                <c:pt idx="11">
                  <c:v>44490</c:v>
                </c:pt>
                <c:pt idx="12">
                  <c:v>36233</c:v>
                </c:pt>
                <c:pt idx="13">
                  <c:v>44357</c:v>
                </c:pt>
                <c:pt idx="14">
                  <c:v>43043</c:v>
                </c:pt>
                <c:pt idx="15">
                  <c:v>41346</c:v>
                </c:pt>
                <c:pt idx="16">
                  <c:v>37319</c:v>
                </c:pt>
                <c:pt idx="17">
                  <c:v>37956</c:v>
                </c:pt>
                <c:pt idx="18">
                  <c:v>41581</c:v>
                </c:pt>
                <c:pt idx="19">
                  <c:v>37446</c:v>
                </c:pt>
                <c:pt idx="20">
                  <c:v>40917</c:v>
                </c:pt>
                <c:pt idx="21">
                  <c:v>44288</c:v>
                </c:pt>
                <c:pt idx="22">
                  <c:v>37400</c:v>
                </c:pt>
                <c:pt idx="23">
                  <c:v>43713</c:v>
                </c:pt>
                <c:pt idx="24">
                  <c:v>41700</c:v>
                </c:pt>
                <c:pt idx="25">
                  <c:v>42111</c:v>
                </c:pt>
                <c:pt idx="26">
                  <c:v>38388</c:v>
                </c:pt>
                <c:pt idx="27">
                  <c:v>38145</c:v>
                </c:pt>
                <c:pt idx="28">
                  <c:v>35403</c:v>
                </c:pt>
                <c:pt idx="29">
                  <c:v>41040</c:v>
                </c:pt>
                <c:pt idx="30">
                  <c:v>42911</c:v>
                </c:pt>
                <c:pt idx="31">
                  <c:v>38123</c:v>
                </c:pt>
                <c:pt idx="32">
                  <c:v>39640</c:v>
                </c:pt>
                <c:pt idx="33">
                  <c:v>42642</c:v>
                </c:pt>
                <c:pt idx="34">
                  <c:v>43226</c:v>
                </c:pt>
                <c:pt idx="35">
                  <c:v>41681</c:v>
                </c:pt>
                <c:pt idx="36">
                  <c:v>43815</c:v>
                </c:pt>
                <c:pt idx="37">
                  <c:v>43758</c:v>
                </c:pt>
                <c:pt idx="38">
                  <c:v>41409</c:v>
                </c:pt>
                <c:pt idx="39">
                  <c:v>34337</c:v>
                </c:pt>
                <c:pt idx="40">
                  <c:v>42884</c:v>
                </c:pt>
                <c:pt idx="41">
                  <c:v>41601</c:v>
                </c:pt>
                <c:pt idx="42">
                  <c:v>38664</c:v>
                </c:pt>
                <c:pt idx="43">
                  <c:v>41592</c:v>
                </c:pt>
                <c:pt idx="44">
                  <c:v>43609</c:v>
                </c:pt>
                <c:pt idx="45">
                  <c:v>40486</c:v>
                </c:pt>
                <c:pt idx="46">
                  <c:v>41353</c:v>
                </c:pt>
                <c:pt idx="47">
                  <c:v>40076</c:v>
                </c:pt>
                <c:pt idx="48">
                  <c:v>41199</c:v>
                </c:pt>
                <c:pt idx="49">
                  <c:v>41941</c:v>
                </c:pt>
                <c:pt idx="50">
                  <c:v>37184</c:v>
                </c:pt>
                <c:pt idx="51">
                  <c:v>44460</c:v>
                </c:pt>
                <c:pt idx="52">
                  <c:v>44379</c:v>
                </c:pt>
                <c:pt idx="53">
                  <c:v>40678</c:v>
                </c:pt>
                <c:pt idx="54">
                  <c:v>42276</c:v>
                </c:pt>
                <c:pt idx="55">
                  <c:v>43456</c:v>
                </c:pt>
                <c:pt idx="56">
                  <c:v>38696</c:v>
                </c:pt>
                <c:pt idx="57">
                  <c:v>37041</c:v>
                </c:pt>
                <c:pt idx="58">
                  <c:v>39681</c:v>
                </c:pt>
                <c:pt idx="59">
                  <c:v>44266</c:v>
                </c:pt>
                <c:pt idx="60">
                  <c:v>38945</c:v>
                </c:pt>
                <c:pt idx="61">
                  <c:v>43467</c:v>
                </c:pt>
                <c:pt idx="62">
                  <c:v>39800</c:v>
                </c:pt>
                <c:pt idx="63">
                  <c:v>41493</c:v>
                </c:pt>
                <c:pt idx="64">
                  <c:v>44435</c:v>
                </c:pt>
                <c:pt idx="65">
                  <c:v>39474</c:v>
                </c:pt>
                <c:pt idx="66">
                  <c:v>40109</c:v>
                </c:pt>
                <c:pt idx="67">
                  <c:v>42484</c:v>
                </c:pt>
                <c:pt idx="68">
                  <c:v>40029</c:v>
                </c:pt>
                <c:pt idx="69">
                  <c:v>43835</c:v>
                </c:pt>
                <c:pt idx="70">
                  <c:v>37399</c:v>
                </c:pt>
                <c:pt idx="71">
                  <c:v>43493</c:v>
                </c:pt>
                <c:pt idx="72">
                  <c:v>44516</c:v>
                </c:pt>
                <c:pt idx="73">
                  <c:v>36041</c:v>
                </c:pt>
                <c:pt idx="74">
                  <c:v>37828</c:v>
                </c:pt>
                <c:pt idx="75">
                  <c:v>40535</c:v>
                </c:pt>
                <c:pt idx="76">
                  <c:v>42877</c:v>
                </c:pt>
                <c:pt idx="77">
                  <c:v>39265</c:v>
                </c:pt>
                <c:pt idx="78">
                  <c:v>42182</c:v>
                </c:pt>
                <c:pt idx="79">
                  <c:v>42270</c:v>
                </c:pt>
                <c:pt idx="80">
                  <c:v>42626</c:v>
                </c:pt>
                <c:pt idx="81">
                  <c:v>33702</c:v>
                </c:pt>
                <c:pt idx="82">
                  <c:v>38388</c:v>
                </c:pt>
                <c:pt idx="83">
                  <c:v>42512</c:v>
                </c:pt>
                <c:pt idx="84">
                  <c:v>44040</c:v>
                </c:pt>
                <c:pt idx="85">
                  <c:v>37972</c:v>
                </c:pt>
                <c:pt idx="86">
                  <c:v>41655</c:v>
                </c:pt>
                <c:pt idx="87">
                  <c:v>39931</c:v>
                </c:pt>
                <c:pt idx="88">
                  <c:v>43650</c:v>
                </c:pt>
                <c:pt idx="89">
                  <c:v>43444</c:v>
                </c:pt>
                <c:pt idx="90">
                  <c:v>43368</c:v>
                </c:pt>
                <c:pt idx="91">
                  <c:v>43211</c:v>
                </c:pt>
                <c:pt idx="92">
                  <c:v>43578</c:v>
                </c:pt>
                <c:pt idx="93">
                  <c:v>42938</c:v>
                </c:pt>
                <c:pt idx="94">
                  <c:v>37576</c:v>
                </c:pt>
                <c:pt idx="95">
                  <c:v>42116</c:v>
                </c:pt>
                <c:pt idx="96">
                  <c:v>40734</c:v>
                </c:pt>
                <c:pt idx="97">
                  <c:v>44474</c:v>
                </c:pt>
                <c:pt idx="98">
                  <c:v>43977</c:v>
                </c:pt>
                <c:pt idx="99">
                  <c:v>44063</c:v>
                </c:pt>
                <c:pt idx="100">
                  <c:v>41386</c:v>
                </c:pt>
                <c:pt idx="101">
                  <c:v>39091</c:v>
                </c:pt>
                <c:pt idx="102">
                  <c:v>42031</c:v>
                </c:pt>
                <c:pt idx="103">
                  <c:v>44250</c:v>
                </c:pt>
                <c:pt idx="104">
                  <c:v>39177</c:v>
                </c:pt>
                <c:pt idx="105">
                  <c:v>41454</c:v>
                </c:pt>
                <c:pt idx="106">
                  <c:v>35726</c:v>
                </c:pt>
                <c:pt idx="107">
                  <c:v>35055</c:v>
                </c:pt>
                <c:pt idx="108">
                  <c:v>42706</c:v>
                </c:pt>
                <c:pt idx="109">
                  <c:v>37636</c:v>
                </c:pt>
                <c:pt idx="110">
                  <c:v>38398</c:v>
                </c:pt>
                <c:pt idx="111">
                  <c:v>44052</c:v>
                </c:pt>
                <c:pt idx="112">
                  <c:v>39064</c:v>
                </c:pt>
                <c:pt idx="113">
                  <c:v>43322</c:v>
                </c:pt>
                <c:pt idx="114">
                  <c:v>43732</c:v>
                </c:pt>
                <c:pt idx="115">
                  <c:v>35998</c:v>
                </c:pt>
                <c:pt idx="116">
                  <c:v>38825</c:v>
                </c:pt>
                <c:pt idx="117">
                  <c:v>39137</c:v>
                </c:pt>
                <c:pt idx="118">
                  <c:v>44198</c:v>
                </c:pt>
                <c:pt idx="119">
                  <c:v>40192</c:v>
                </c:pt>
                <c:pt idx="120">
                  <c:v>38573</c:v>
                </c:pt>
                <c:pt idx="121">
                  <c:v>38813</c:v>
                </c:pt>
                <c:pt idx="122">
                  <c:v>43530</c:v>
                </c:pt>
                <c:pt idx="123">
                  <c:v>40793</c:v>
                </c:pt>
                <c:pt idx="124">
                  <c:v>43515</c:v>
                </c:pt>
                <c:pt idx="125">
                  <c:v>39002</c:v>
                </c:pt>
                <c:pt idx="126">
                  <c:v>39391</c:v>
                </c:pt>
                <c:pt idx="127">
                  <c:v>33695</c:v>
                </c:pt>
                <c:pt idx="128">
                  <c:v>43937</c:v>
                </c:pt>
                <c:pt idx="129">
                  <c:v>40883</c:v>
                </c:pt>
                <c:pt idx="130">
                  <c:v>41695</c:v>
                </c:pt>
                <c:pt idx="131">
                  <c:v>36331</c:v>
                </c:pt>
                <c:pt idx="132">
                  <c:v>43122</c:v>
                </c:pt>
                <c:pt idx="133">
                  <c:v>44241</c:v>
                </c:pt>
                <c:pt idx="134">
                  <c:v>42922</c:v>
                </c:pt>
                <c:pt idx="135">
                  <c:v>40565</c:v>
                </c:pt>
                <c:pt idx="136">
                  <c:v>37680</c:v>
                </c:pt>
                <c:pt idx="137">
                  <c:v>40778</c:v>
                </c:pt>
                <c:pt idx="138">
                  <c:v>37582</c:v>
                </c:pt>
                <c:pt idx="139">
                  <c:v>44206</c:v>
                </c:pt>
                <c:pt idx="140">
                  <c:v>43715</c:v>
                </c:pt>
                <c:pt idx="141">
                  <c:v>42173</c:v>
                </c:pt>
                <c:pt idx="142">
                  <c:v>42804</c:v>
                </c:pt>
                <c:pt idx="143">
                  <c:v>38613</c:v>
                </c:pt>
                <c:pt idx="144">
                  <c:v>39553</c:v>
                </c:pt>
                <c:pt idx="145">
                  <c:v>35019</c:v>
                </c:pt>
                <c:pt idx="146">
                  <c:v>41473</c:v>
                </c:pt>
                <c:pt idx="147">
                  <c:v>44471</c:v>
                </c:pt>
                <c:pt idx="148">
                  <c:v>41468</c:v>
                </c:pt>
                <c:pt idx="149">
                  <c:v>35933</c:v>
                </c:pt>
                <c:pt idx="150">
                  <c:v>37313</c:v>
                </c:pt>
                <c:pt idx="151">
                  <c:v>35200</c:v>
                </c:pt>
                <c:pt idx="152">
                  <c:v>41714</c:v>
                </c:pt>
                <c:pt idx="153">
                  <c:v>39887</c:v>
                </c:pt>
                <c:pt idx="154">
                  <c:v>44477</c:v>
                </c:pt>
                <c:pt idx="155">
                  <c:v>44036</c:v>
                </c:pt>
                <c:pt idx="156">
                  <c:v>41642</c:v>
                </c:pt>
                <c:pt idx="157">
                  <c:v>43102</c:v>
                </c:pt>
                <c:pt idx="158">
                  <c:v>36644</c:v>
                </c:pt>
                <c:pt idx="159">
                  <c:v>34567</c:v>
                </c:pt>
                <c:pt idx="160">
                  <c:v>43055</c:v>
                </c:pt>
                <c:pt idx="161">
                  <c:v>44224</c:v>
                </c:pt>
                <c:pt idx="162">
                  <c:v>42858</c:v>
                </c:pt>
                <c:pt idx="163">
                  <c:v>36233</c:v>
                </c:pt>
                <c:pt idx="164">
                  <c:v>39872</c:v>
                </c:pt>
                <c:pt idx="165">
                  <c:v>43240</c:v>
                </c:pt>
                <c:pt idx="166">
                  <c:v>44554</c:v>
                </c:pt>
                <c:pt idx="167">
                  <c:v>42722</c:v>
                </c:pt>
                <c:pt idx="168">
                  <c:v>41714</c:v>
                </c:pt>
                <c:pt idx="169">
                  <c:v>36374</c:v>
                </c:pt>
                <c:pt idx="170">
                  <c:v>39437</c:v>
                </c:pt>
                <c:pt idx="171">
                  <c:v>44495</c:v>
                </c:pt>
                <c:pt idx="172">
                  <c:v>41706</c:v>
                </c:pt>
                <c:pt idx="173">
                  <c:v>43276</c:v>
                </c:pt>
                <c:pt idx="174">
                  <c:v>39021</c:v>
                </c:pt>
                <c:pt idx="175">
                  <c:v>39197</c:v>
                </c:pt>
                <c:pt idx="176">
                  <c:v>34595</c:v>
                </c:pt>
                <c:pt idx="177">
                  <c:v>38564</c:v>
                </c:pt>
                <c:pt idx="178">
                  <c:v>37343</c:v>
                </c:pt>
                <c:pt idx="179">
                  <c:v>44014</c:v>
                </c:pt>
                <c:pt idx="180">
                  <c:v>42731</c:v>
                </c:pt>
                <c:pt idx="181">
                  <c:v>42928</c:v>
                </c:pt>
                <c:pt idx="182">
                  <c:v>38328</c:v>
                </c:pt>
                <c:pt idx="183">
                  <c:v>36914</c:v>
                </c:pt>
                <c:pt idx="184">
                  <c:v>44086</c:v>
                </c:pt>
                <c:pt idx="185">
                  <c:v>36229</c:v>
                </c:pt>
                <c:pt idx="186">
                  <c:v>43753</c:v>
                </c:pt>
                <c:pt idx="187">
                  <c:v>42492</c:v>
                </c:pt>
                <c:pt idx="188">
                  <c:v>43594</c:v>
                </c:pt>
                <c:pt idx="189">
                  <c:v>42951</c:v>
                </c:pt>
                <c:pt idx="190">
                  <c:v>37705</c:v>
                </c:pt>
                <c:pt idx="191">
                  <c:v>38066</c:v>
                </c:pt>
                <c:pt idx="192">
                  <c:v>36275</c:v>
                </c:pt>
                <c:pt idx="193">
                  <c:v>35887</c:v>
                </c:pt>
                <c:pt idx="194">
                  <c:v>40540</c:v>
                </c:pt>
                <c:pt idx="195">
                  <c:v>44274</c:v>
                </c:pt>
                <c:pt idx="196">
                  <c:v>43272</c:v>
                </c:pt>
                <c:pt idx="197">
                  <c:v>41692</c:v>
                </c:pt>
                <c:pt idx="198">
                  <c:v>43818</c:v>
                </c:pt>
                <c:pt idx="199">
                  <c:v>42634</c:v>
                </c:pt>
                <c:pt idx="200">
                  <c:v>42866</c:v>
                </c:pt>
                <c:pt idx="201">
                  <c:v>42164</c:v>
                </c:pt>
                <c:pt idx="202">
                  <c:v>40826</c:v>
                </c:pt>
                <c:pt idx="203">
                  <c:v>43850</c:v>
                </c:pt>
                <c:pt idx="204">
                  <c:v>41879</c:v>
                </c:pt>
                <c:pt idx="205">
                  <c:v>34176</c:v>
                </c:pt>
                <c:pt idx="206">
                  <c:v>36442</c:v>
                </c:pt>
                <c:pt idx="207">
                  <c:v>38168</c:v>
                </c:pt>
                <c:pt idx="208">
                  <c:v>44556</c:v>
                </c:pt>
                <c:pt idx="209">
                  <c:v>40681</c:v>
                </c:pt>
                <c:pt idx="210">
                  <c:v>41769</c:v>
                </c:pt>
                <c:pt idx="211">
                  <c:v>42810</c:v>
                </c:pt>
                <c:pt idx="212">
                  <c:v>37733</c:v>
                </c:pt>
                <c:pt idx="213">
                  <c:v>34388</c:v>
                </c:pt>
                <c:pt idx="214">
                  <c:v>35990</c:v>
                </c:pt>
                <c:pt idx="215">
                  <c:v>39506</c:v>
                </c:pt>
                <c:pt idx="216">
                  <c:v>44078</c:v>
                </c:pt>
                <c:pt idx="217">
                  <c:v>42740</c:v>
                </c:pt>
                <c:pt idx="218">
                  <c:v>41294</c:v>
                </c:pt>
                <c:pt idx="219">
                  <c:v>44237</c:v>
                </c:pt>
                <c:pt idx="220">
                  <c:v>43165</c:v>
                </c:pt>
                <c:pt idx="221">
                  <c:v>37855</c:v>
                </c:pt>
                <c:pt idx="222">
                  <c:v>42753</c:v>
                </c:pt>
                <c:pt idx="223">
                  <c:v>44380</c:v>
                </c:pt>
                <c:pt idx="224">
                  <c:v>41789</c:v>
                </c:pt>
                <c:pt idx="225">
                  <c:v>40563</c:v>
                </c:pt>
                <c:pt idx="226">
                  <c:v>44283</c:v>
                </c:pt>
                <c:pt idx="227">
                  <c:v>36993</c:v>
                </c:pt>
                <c:pt idx="228">
                  <c:v>40060</c:v>
                </c:pt>
                <c:pt idx="229">
                  <c:v>35996</c:v>
                </c:pt>
                <c:pt idx="230">
                  <c:v>42078</c:v>
                </c:pt>
                <c:pt idx="231">
                  <c:v>42867</c:v>
                </c:pt>
                <c:pt idx="232">
                  <c:v>44181</c:v>
                </c:pt>
                <c:pt idx="233">
                  <c:v>34746</c:v>
                </c:pt>
                <c:pt idx="234">
                  <c:v>44235</c:v>
                </c:pt>
                <c:pt idx="235">
                  <c:v>43062</c:v>
                </c:pt>
                <c:pt idx="236">
                  <c:v>41085</c:v>
                </c:pt>
                <c:pt idx="237">
                  <c:v>41773</c:v>
                </c:pt>
                <c:pt idx="238">
                  <c:v>41315</c:v>
                </c:pt>
                <c:pt idx="239">
                  <c:v>39379</c:v>
                </c:pt>
                <c:pt idx="240">
                  <c:v>41594</c:v>
                </c:pt>
                <c:pt idx="241">
                  <c:v>39912</c:v>
                </c:pt>
                <c:pt idx="242">
                  <c:v>44069</c:v>
                </c:pt>
                <c:pt idx="243">
                  <c:v>39568</c:v>
                </c:pt>
                <c:pt idx="244">
                  <c:v>38748</c:v>
                </c:pt>
                <c:pt idx="245">
                  <c:v>41329</c:v>
                </c:pt>
                <c:pt idx="246">
                  <c:v>39544</c:v>
                </c:pt>
                <c:pt idx="247">
                  <c:v>36983</c:v>
                </c:pt>
                <c:pt idx="248">
                  <c:v>37316</c:v>
                </c:pt>
                <c:pt idx="249">
                  <c:v>38004</c:v>
                </c:pt>
                <c:pt idx="250">
                  <c:v>42972</c:v>
                </c:pt>
                <c:pt idx="251">
                  <c:v>40552</c:v>
                </c:pt>
                <c:pt idx="252">
                  <c:v>41712</c:v>
                </c:pt>
                <c:pt idx="253">
                  <c:v>43229</c:v>
                </c:pt>
                <c:pt idx="254">
                  <c:v>41451</c:v>
                </c:pt>
                <c:pt idx="255">
                  <c:v>38454</c:v>
                </c:pt>
                <c:pt idx="256">
                  <c:v>33875</c:v>
                </c:pt>
                <c:pt idx="257">
                  <c:v>38130</c:v>
                </c:pt>
                <c:pt idx="258">
                  <c:v>43224</c:v>
                </c:pt>
                <c:pt idx="259">
                  <c:v>43447</c:v>
                </c:pt>
                <c:pt idx="260">
                  <c:v>44545</c:v>
                </c:pt>
                <c:pt idx="261">
                  <c:v>38301</c:v>
                </c:pt>
                <c:pt idx="262">
                  <c:v>38219</c:v>
                </c:pt>
                <c:pt idx="263">
                  <c:v>43673</c:v>
                </c:pt>
                <c:pt idx="264">
                  <c:v>41208</c:v>
                </c:pt>
                <c:pt idx="265">
                  <c:v>44034</c:v>
                </c:pt>
                <c:pt idx="266">
                  <c:v>42819</c:v>
                </c:pt>
                <c:pt idx="267">
                  <c:v>43752</c:v>
                </c:pt>
                <c:pt idx="268">
                  <c:v>38540</c:v>
                </c:pt>
                <c:pt idx="269">
                  <c:v>43010</c:v>
                </c:pt>
                <c:pt idx="270">
                  <c:v>37755</c:v>
                </c:pt>
                <c:pt idx="271">
                  <c:v>34999</c:v>
                </c:pt>
                <c:pt idx="272">
                  <c:v>41528</c:v>
                </c:pt>
                <c:pt idx="273">
                  <c:v>44267</c:v>
                </c:pt>
                <c:pt idx="274">
                  <c:v>39634</c:v>
                </c:pt>
                <c:pt idx="275">
                  <c:v>35187</c:v>
                </c:pt>
                <c:pt idx="276">
                  <c:v>40360</c:v>
                </c:pt>
                <c:pt idx="277">
                  <c:v>35242</c:v>
                </c:pt>
                <c:pt idx="278">
                  <c:v>38218</c:v>
                </c:pt>
                <c:pt idx="279">
                  <c:v>38093</c:v>
                </c:pt>
                <c:pt idx="280">
                  <c:v>42512</c:v>
                </c:pt>
                <c:pt idx="281">
                  <c:v>44143</c:v>
                </c:pt>
                <c:pt idx="282">
                  <c:v>44022</c:v>
                </c:pt>
                <c:pt idx="283">
                  <c:v>42992</c:v>
                </c:pt>
                <c:pt idx="284">
                  <c:v>41071</c:v>
                </c:pt>
                <c:pt idx="285">
                  <c:v>41543</c:v>
                </c:pt>
                <c:pt idx="286">
                  <c:v>44297</c:v>
                </c:pt>
                <c:pt idx="287">
                  <c:v>42533</c:v>
                </c:pt>
                <c:pt idx="288">
                  <c:v>44030</c:v>
                </c:pt>
                <c:pt idx="289">
                  <c:v>38521</c:v>
                </c:pt>
                <c:pt idx="290">
                  <c:v>39382</c:v>
                </c:pt>
                <c:pt idx="291">
                  <c:v>44251</c:v>
                </c:pt>
                <c:pt idx="292">
                  <c:v>36826</c:v>
                </c:pt>
                <c:pt idx="293">
                  <c:v>42384</c:v>
                </c:pt>
                <c:pt idx="294">
                  <c:v>38792</c:v>
                </c:pt>
                <c:pt idx="295">
                  <c:v>42667</c:v>
                </c:pt>
                <c:pt idx="296">
                  <c:v>44482</c:v>
                </c:pt>
                <c:pt idx="297">
                  <c:v>44214</c:v>
                </c:pt>
                <c:pt idx="298">
                  <c:v>40418</c:v>
                </c:pt>
                <c:pt idx="299">
                  <c:v>42195</c:v>
                </c:pt>
                <c:pt idx="300">
                  <c:v>41525</c:v>
                </c:pt>
                <c:pt idx="301">
                  <c:v>44113</c:v>
                </c:pt>
                <c:pt idx="302">
                  <c:v>43844</c:v>
                </c:pt>
                <c:pt idx="303">
                  <c:v>42995</c:v>
                </c:pt>
                <c:pt idx="304">
                  <c:v>38271</c:v>
                </c:pt>
                <c:pt idx="305">
                  <c:v>42266</c:v>
                </c:pt>
                <c:pt idx="306">
                  <c:v>37962</c:v>
                </c:pt>
                <c:pt idx="307">
                  <c:v>44405</c:v>
                </c:pt>
                <c:pt idx="308">
                  <c:v>39689</c:v>
                </c:pt>
                <c:pt idx="309">
                  <c:v>40522</c:v>
                </c:pt>
                <c:pt idx="310">
                  <c:v>42347</c:v>
                </c:pt>
                <c:pt idx="311">
                  <c:v>39063</c:v>
                </c:pt>
                <c:pt idx="312">
                  <c:v>41379</c:v>
                </c:pt>
                <c:pt idx="313">
                  <c:v>38513</c:v>
                </c:pt>
                <c:pt idx="314">
                  <c:v>40810</c:v>
                </c:pt>
                <c:pt idx="315">
                  <c:v>39332</c:v>
                </c:pt>
                <c:pt idx="316">
                  <c:v>43147</c:v>
                </c:pt>
                <c:pt idx="317">
                  <c:v>43253</c:v>
                </c:pt>
                <c:pt idx="318">
                  <c:v>42197</c:v>
                </c:pt>
                <c:pt idx="319">
                  <c:v>42168</c:v>
                </c:pt>
                <c:pt idx="320">
                  <c:v>34915</c:v>
                </c:pt>
                <c:pt idx="321">
                  <c:v>43863</c:v>
                </c:pt>
                <c:pt idx="322">
                  <c:v>43635</c:v>
                </c:pt>
                <c:pt idx="323">
                  <c:v>43185</c:v>
                </c:pt>
                <c:pt idx="324">
                  <c:v>42387</c:v>
                </c:pt>
                <c:pt idx="325">
                  <c:v>39418</c:v>
                </c:pt>
                <c:pt idx="326">
                  <c:v>37550</c:v>
                </c:pt>
                <c:pt idx="327">
                  <c:v>42785</c:v>
                </c:pt>
                <c:pt idx="328">
                  <c:v>42664</c:v>
                </c:pt>
                <c:pt idx="329">
                  <c:v>43763</c:v>
                </c:pt>
                <c:pt idx="330">
                  <c:v>42497</c:v>
                </c:pt>
                <c:pt idx="331">
                  <c:v>43452</c:v>
                </c:pt>
                <c:pt idx="332">
                  <c:v>39049</c:v>
                </c:pt>
                <c:pt idx="333">
                  <c:v>42776</c:v>
                </c:pt>
                <c:pt idx="334">
                  <c:v>34631</c:v>
                </c:pt>
                <c:pt idx="335">
                  <c:v>43944</c:v>
                </c:pt>
                <c:pt idx="336">
                  <c:v>44403</c:v>
                </c:pt>
                <c:pt idx="337">
                  <c:v>38640</c:v>
                </c:pt>
                <c:pt idx="338">
                  <c:v>42245</c:v>
                </c:pt>
                <c:pt idx="339">
                  <c:v>35992</c:v>
                </c:pt>
                <c:pt idx="340">
                  <c:v>39994</c:v>
                </c:pt>
                <c:pt idx="341">
                  <c:v>42780</c:v>
                </c:pt>
                <c:pt idx="342">
                  <c:v>40297</c:v>
                </c:pt>
                <c:pt idx="343">
                  <c:v>35230</c:v>
                </c:pt>
                <c:pt idx="344">
                  <c:v>42053</c:v>
                </c:pt>
                <c:pt idx="345">
                  <c:v>34592</c:v>
                </c:pt>
                <c:pt idx="346">
                  <c:v>43239</c:v>
                </c:pt>
                <c:pt idx="347">
                  <c:v>44327</c:v>
                </c:pt>
                <c:pt idx="348">
                  <c:v>42616</c:v>
                </c:pt>
                <c:pt idx="349">
                  <c:v>41048</c:v>
                </c:pt>
                <c:pt idx="350">
                  <c:v>35548</c:v>
                </c:pt>
                <c:pt idx="351">
                  <c:v>37726</c:v>
                </c:pt>
                <c:pt idx="352">
                  <c:v>41363</c:v>
                </c:pt>
                <c:pt idx="353">
                  <c:v>43553</c:v>
                </c:pt>
                <c:pt idx="354">
                  <c:v>36979</c:v>
                </c:pt>
                <c:pt idx="355">
                  <c:v>37144</c:v>
                </c:pt>
                <c:pt idx="356">
                  <c:v>40964</c:v>
                </c:pt>
                <c:pt idx="357">
                  <c:v>35816</c:v>
                </c:pt>
                <c:pt idx="358">
                  <c:v>41116</c:v>
                </c:pt>
                <c:pt idx="359">
                  <c:v>44433</c:v>
                </c:pt>
                <c:pt idx="360">
                  <c:v>33770</c:v>
                </c:pt>
                <c:pt idx="361">
                  <c:v>41113</c:v>
                </c:pt>
                <c:pt idx="362">
                  <c:v>37296</c:v>
                </c:pt>
                <c:pt idx="363">
                  <c:v>42739</c:v>
                </c:pt>
                <c:pt idx="364">
                  <c:v>42214</c:v>
                </c:pt>
                <c:pt idx="365">
                  <c:v>39528</c:v>
                </c:pt>
                <c:pt idx="366">
                  <c:v>43086</c:v>
                </c:pt>
                <c:pt idx="367">
                  <c:v>43542</c:v>
                </c:pt>
                <c:pt idx="368">
                  <c:v>41511</c:v>
                </c:pt>
                <c:pt idx="369">
                  <c:v>38888</c:v>
                </c:pt>
                <c:pt idx="370">
                  <c:v>41756</c:v>
                </c:pt>
                <c:pt idx="371">
                  <c:v>43234</c:v>
                </c:pt>
                <c:pt idx="372">
                  <c:v>40383</c:v>
                </c:pt>
                <c:pt idx="373">
                  <c:v>38042</c:v>
                </c:pt>
                <c:pt idx="374">
                  <c:v>41204</c:v>
                </c:pt>
                <c:pt idx="375">
                  <c:v>42443</c:v>
                </c:pt>
                <c:pt idx="376">
                  <c:v>37271</c:v>
                </c:pt>
                <c:pt idx="377">
                  <c:v>42999</c:v>
                </c:pt>
                <c:pt idx="378">
                  <c:v>36996</c:v>
                </c:pt>
                <c:pt idx="379">
                  <c:v>40193</c:v>
                </c:pt>
                <c:pt idx="380">
                  <c:v>43028</c:v>
                </c:pt>
                <c:pt idx="381">
                  <c:v>40431</c:v>
                </c:pt>
                <c:pt idx="382">
                  <c:v>40588</c:v>
                </c:pt>
                <c:pt idx="383">
                  <c:v>43948</c:v>
                </c:pt>
                <c:pt idx="384">
                  <c:v>41858</c:v>
                </c:pt>
                <c:pt idx="385">
                  <c:v>43488</c:v>
                </c:pt>
                <c:pt idx="386">
                  <c:v>38000</c:v>
                </c:pt>
                <c:pt idx="387">
                  <c:v>42467</c:v>
                </c:pt>
                <c:pt idx="388">
                  <c:v>44308</c:v>
                </c:pt>
                <c:pt idx="389">
                  <c:v>40340</c:v>
                </c:pt>
                <c:pt idx="390">
                  <c:v>39747</c:v>
                </c:pt>
                <c:pt idx="391">
                  <c:v>40750</c:v>
                </c:pt>
                <c:pt idx="392">
                  <c:v>38060</c:v>
                </c:pt>
                <c:pt idx="393">
                  <c:v>39293</c:v>
                </c:pt>
                <c:pt idx="394">
                  <c:v>38984</c:v>
                </c:pt>
                <c:pt idx="395">
                  <c:v>42250</c:v>
                </c:pt>
                <c:pt idx="396">
                  <c:v>36210</c:v>
                </c:pt>
                <c:pt idx="397">
                  <c:v>41813</c:v>
                </c:pt>
                <c:pt idx="398">
                  <c:v>38244</c:v>
                </c:pt>
                <c:pt idx="399">
                  <c:v>42922</c:v>
                </c:pt>
                <c:pt idx="400">
                  <c:v>38835</c:v>
                </c:pt>
                <c:pt idx="401">
                  <c:v>41839</c:v>
                </c:pt>
                <c:pt idx="402">
                  <c:v>35919</c:v>
                </c:pt>
                <c:pt idx="403">
                  <c:v>43028</c:v>
                </c:pt>
                <c:pt idx="404">
                  <c:v>38623</c:v>
                </c:pt>
                <c:pt idx="405">
                  <c:v>37844</c:v>
                </c:pt>
                <c:pt idx="406">
                  <c:v>41013</c:v>
                </c:pt>
                <c:pt idx="407">
                  <c:v>39471</c:v>
                </c:pt>
                <c:pt idx="408">
                  <c:v>41973</c:v>
                </c:pt>
                <c:pt idx="409">
                  <c:v>44092</c:v>
                </c:pt>
                <c:pt idx="410">
                  <c:v>40868</c:v>
                </c:pt>
                <c:pt idx="411">
                  <c:v>39734</c:v>
                </c:pt>
                <c:pt idx="412">
                  <c:v>44521</c:v>
                </c:pt>
                <c:pt idx="413">
                  <c:v>43345</c:v>
                </c:pt>
                <c:pt idx="414">
                  <c:v>41404</c:v>
                </c:pt>
                <c:pt idx="415">
                  <c:v>43122</c:v>
                </c:pt>
                <c:pt idx="416">
                  <c:v>43756</c:v>
                </c:pt>
                <c:pt idx="417">
                  <c:v>43695</c:v>
                </c:pt>
                <c:pt idx="418">
                  <c:v>40468</c:v>
                </c:pt>
                <c:pt idx="419">
                  <c:v>34383</c:v>
                </c:pt>
                <c:pt idx="420">
                  <c:v>41202</c:v>
                </c:pt>
                <c:pt idx="421">
                  <c:v>34802</c:v>
                </c:pt>
                <c:pt idx="422">
                  <c:v>36893</c:v>
                </c:pt>
                <c:pt idx="423">
                  <c:v>43996</c:v>
                </c:pt>
                <c:pt idx="424">
                  <c:v>40984</c:v>
                </c:pt>
                <c:pt idx="425">
                  <c:v>38135</c:v>
                </c:pt>
                <c:pt idx="426">
                  <c:v>35001</c:v>
                </c:pt>
                <c:pt idx="427">
                  <c:v>40159</c:v>
                </c:pt>
                <c:pt idx="428">
                  <c:v>44153</c:v>
                </c:pt>
                <c:pt idx="429">
                  <c:v>42878</c:v>
                </c:pt>
                <c:pt idx="430">
                  <c:v>37014</c:v>
                </c:pt>
                <c:pt idx="431">
                  <c:v>44453</c:v>
                </c:pt>
                <c:pt idx="432">
                  <c:v>41333</c:v>
                </c:pt>
                <c:pt idx="433">
                  <c:v>43866</c:v>
                </c:pt>
                <c:pt idx="434">
                  <c:v>41941</c:v>
                </c:pt>
                <c:pt idx="435">
                  <c:v>36755</c:v>
                </c:pt>
                <c:pt idx="436">
                  <c:v>35109</c:v>
                </c:pt>
                <c:pt idx="437">
                  <c:v>42951</c:v>
                </c:pt>
                <c:pt idx="438">
                  <c:v>43824</c:v>
                </c:pt>
                <c:pt idx="439">
                  <c:v>38464</c:v>
                </c:pt>
                <c:pt idx="440">
                  <c:v>38879</c:v>
                </c:pt>
                <c:pt idx="441">
                  <c:v>39487</c:v>
                </c:pt>
                <c:pt idx="442">
                  <c:v>43309</c:v>
                </c:pt>
                <c:pt idx="443">
                  <c:v>40820</c:v>
                </c:pt>
                <c:pt idx="444">
                  <c:v>42166</c:v>
                </c:pt>
                <c:pt idx="445">
                  <c:v>43701</c:v>
                </c:pt>
                <c:pt idx="446">
                  <c:v>37456</c:v>
                </c:pt>
                <c:pt idx="447">
                  <c:v>36525</c:v>
                </c:pt>
                <c:pt idx="448">
                  <c:v>40744</c:v>
                </c:pt>
                <c:pt idx="449">
                  <c:v>36757</c:v>
                </c:pt>
                <c:pt idx="450">
                  <c:v>44303</c:v>
                </c:pt>
                <c:pt idx="451">
                  <c:v>34505</c:v>
                </c:pt>
                <c:pt idx="452">
                  <c:v>39728</c:v>
                </c:pt>
                <c:pt idx="453">
                  <c:v>38777</c:v>
                </c:pt>
                <c:pt idx="454">
                  <c:v>41516</c:v>
                </c:pt>
                <c:pt idx="455">
                  <c:v>34940</c:v>
                </c:pt>
                <c:pt idx="456">
                  <c:v>43219</c:v>
                </c:pt>
                <c:pt idx="457">
                  <c:v>41590</c:v>
                </c:pt>
                <c:pt idx="458">
                  <c:v>38332</c:v>
                </c:pt>
                <c:pt idx="459">
                  <c:v>40596</c:v>
                </c:pt>
                <c:pt idx="460">
                  <c:v>40083</c:v>
                </c:pt>
                <c:pt idx="461">
                  <c:v>36617</c:v>
                </c:pt>
                <c:pt idx="462">
                  <c:v>43638</c:v>
                </c:pt>
                <c:pt idx="463">
                  <c:v>44101</c:v>
                </c:pt>
                <c:pt idx="464">
                  <c:v>39185</c:v>
                </c:pt>
                <c:pt idx="465">
                  <c:v>43299</c:v>
                </c:pt>
                <c:pt idx="466">
                  <c:v>40272</c:v>
                </c:pt>
                <c:pt idx="467">
                  <c:v>43809</c:v>
                </c:pt>
                <c:pt idx="468">
                  <c:v>44124</c:v>
                </c:pt>
                <c:pt idx="469">
                  <c:v>42656</c:v>
                </c:pt>
                <c:pt idx="470">
                  <c:v>37446</c:v>
                </c:pt>
                <c:pt idx="471">
                  <c:v>36770</c:v>
                </c:pt>
                <c:pt idx="472">
                  <c:v>42101</c:v>
                </c:pt>
                <c:pt idx="473">
                  <c:v>40235</c:v>
                </c:pt>
                <c:pt idx="474">
                  <c:v>38380</c:v>
                </c:pt>
                <c:pt idx="475">
                  <c:v>41898</c:v>
                </c:pt>
                <c:pt idx="476">
                  <c:v>41429</c:v>
                </c:pt>
                <c:pt idx="477">
                  <c:v>44232</c:v>
                </c:pt>
                <c:pt idx="478">
                  <c:v>35913</c:v>
                </c:pt>
                <c:pt idx="479">
                  <c:v>42405</c:v>
                </c:pt>
                <c:pt idx="480">
                  <c:v>39930</c:v>
                </c:pt>
                <c:pt idx="481">
                  <c:v>42696</c:v>
                </c:pt>
                <c:pt idx="482">
                  <c:v>38667</c:v>
                </c:pt>
                <c:pt idx="483">
                  <c:v>42543</c:v>
                </c:pt>
                <c:pt idx="484">
                  <c:v>42064</c:v>
                </c:pt>
                <c:pt idx="485">
                  <c:v>38027</c:v>
                </c:pt>
                <c:pt idx="486">
                  <c:v>40593</c:v>
                </c:pt>
                <c:pt idx="487">
                  <c:v>41886</c:v>
                </c:pt>
                <c:pt idx="488">
                  <c:v>38344</c:v>
                </c:pt>
                <c:pt idx="489">
                  <c:v>43804</c:v>
                </c:pt>
                <c:pt idx="490">
                  <c:v>40463</c:v>
                </c:pt>
                <c:pt idx="491">
                  <c:v>36010</c:v>
                </c:pt>
                <c:pt idx="492">
                  <c:v>42219</c:v>
                </c:pt>
                <c:pt idx="493">
                  <c:v>39739</c:v>
                </c:pt>
                <c:pt idx="494">
                  <c:v>38188</c:v>
                </c:pt>
                <c:pt idx="495">
                  <c:v>39367</c:v>
                </c:pt>
                <c:pt idx="496">
                  <c:v>43930</c:v>
                </c:pt>
                <c:pt idx="497">
                  <c:v>44419</c:v>
                </c:pt>
                <c:pt idx="498">
                  <c:v>43536</c:v>
                </c:pt>
                <c:pt idx="499">
                  <c:v>36956</c:v>
                </c:pt>
                <c:pt idx="500">
                  <c:v>43169</c:v>
                </c:pt>
                <c:pt idx="501">
                  <c:v>42516</c:v>
                </c:pt>
                <c:pt idx="502">
                  <c:v>44461</c:v>
                </c:pt>
                <c:pt idx="503">
                  <c:v>40899</c:v>
                </c:pt>
                <c:pt idx="504">
                  <c:v>43633</c:v>
                </c:pt>
                <c:pt idx="505">
                  <c:v>43400</c:v>
                </c:pt>
                <c:pt idx="506">
                  <c:v>43171</c:v>
                </c:pt>
                <c:pt idx="507">
                  <c:v>40292</c:v>
                </c:pt>
                <c:pt idx="508">
                  <c:v>44236</c:v>
                </c:pt>
                <c:pt idx="509">
                  <c:v>43248</c:v>
                </c:pt>
                <c:pt idx="510">
                  <c:v>43239</c:v>
                </c:pt>
                <c:pt idx="511">
                  <c:v>42129</c:v>
                </c:pt>
                <c:pt idx="512">
                  <c:v>44486</c:v>
                </c:pt>
                <c:pt idx="513">
                  <c:v>41043</c:v>
                </c:pt>
                <c:pt idx="514">
                  <c:v>41830</c:v>
                </c:pt>
                <c:pt idx="515">
                  <c:v>36272</c:v>
                </c:pt>
                <c:pt idx="516">
                  <c:v>40378</c:v>
                </c:pt>
                <c:pt idx="517">
                  <c:v>36303</c:v>
                </c:pt>
                <c:pt idx="518">
                  <c:v>38866</c:v>
                </c:pt>
                <c:pt idx="519">
                  <c:v>44395</c:v>
                </c:pt>
                <c:pt idx="520">
                  <c:v>44515</c:v>
                </c:pt>
                <c:pt idx="521">
                  <c:v>42428</c:v>
                </c:pt>
                <c:pt idx="522">
                  <c:v>44051</c:v>
                </c:pt>
                <c:pt idx="523">
                  <c:v>44204</c:v>
                </c:pt>
                <c:pt idx="524">
                  <c:v>42514</c:v>
                </c:pt>
                <c:pt idx="525">
                  <c:v>34576</c:v>
                </c:pt>
                <c:pt idx="526">
                  <c:v>41499</c:v>
                </c:pt>
                <c:pt idx="527">
                  <c:v>44189</c:v>
                </c:pt>
                <c:pt idx="528">
                  <c:v>41417</c:v>
                </c:pt>
                <c:pt idx="529">
                  <c:v>43418</c:v>
                </c:pt>
                <c:pt idx="530">
                  <c:v>40603</c:v>
                </c:pt>
                <c:pt idx="531">
                  <c:v>40856</c:v>
                </c:pt>
                <c:pt idx="532">
                  <c:v>39005</c:v>
                </c:pt>
                <c:pt idx="533">
                  <c:v>43121</c:v>
                </c:pt>
                <c:pt idx="534">
                  <c:v>42325</c:v>
                </c:pt>
                <c:pt idx="535">
                  <c:v>43002</c:v>
                </c:pt>
                <c:pt idx="536">
                  <c:v>44519</c:v>
                </c:pt>
                <c:pt idx="537">
                  <c:v>34692</c:v>
                </c:pt>
                <c:pt idx="538">
                  <c:v>39154</c:v>
                </c:pt>
                <c:pt idx="539">
                  <c:v>37091</c:v>
                </c:pt>
                <c:pt idx="540">
                  <c:v>39944</c:v>
                </c:pt>
                <c:pt idx="541">
                  <c:v>41919</c:v>
                </c:pt>
                <c:pt idx="542">
                  <c:v>43217</c:v>
                </c:pt>
                <c:pt idx="543">
                  <c:v>40952</c:v>
                </c:pt>
                <c:pt idx="544">
                  <c:v>42914</c:v>
                </c:pt>
                <c:pt idx="545">
                  <c:v>43999</c:v>
                </c:pt>
                <c:pt idx="546">
                  <c:v>43819</c:v>
                </c:pt>
                <c:pt idx="547">
                  <c:v>41907</c:v>
                </c:pt>
                <c:pt idx="548">
                  <c:v>39991</c:v>
                </c:pt>
                <c:pt idx="549">
                  <c:v>41916</c:v>
                </c:pt>
                <c:pt idx="550">
                  <c:v>40929</c:v>
                </c:pt>
                <c:pt idx="551">
                  <c:v>40663</c:v>
                </c:pt>
                <c:pt idx="552">
                  <c:v>42357</c:v>
                </c:pt>
                <c:pt idx="553">
                  <c:v>37304</c:v>
                </c:pt>
                <c:pt idx="554">
                  <c:v>42545</c:v>
                </c:pt>
                <c:pt idx="555">
                  <c:v>42772</c:v>
                </c:pt>
                <c:pt idx="556">
                  <c:v>36754</c:v>
                </c:pt>
                <c:pt idx="557">
                  <c:v>44304</c:v>
                </c:pt>
                <c:pt idx="558">
                  <c:v>43904</c:v>
                </c:pt>
                <c:pt idx="559">
                  <c:v>41717</c:v>
                </c:pt>
                <c:pt idx="560">
                  <c:v>41155</c:v>
                </c:pt>
                <c:pt idx="561">
                  <c:v>44219</c:v>
                </c:pt>
                <c:pt idx="562">
                  <c:v>43441</c:v>
                </c:pt>
                <c:pt idx="563">
                  <c:v>41690</c:v>
                </c:pt>
                <c:pt idx="564">
                  <c:v>42721</c:v>
                </c:pt>
                <c:pt idx="565">
                  <c:v>42761</c:v>
                </c:pt>
                <c:pt idx="566">
                  <c:v>33890</c:v>
                </c:pt>
                <c:pt idx="567">
                  <c:v>44410</c:v>
                </c:pt>
                <c:pt idx="568">
                  <c:v>42285</c:v>
                </c:pt>
                <c:pt idx="569">
                  <c:v>34616</c:v>
                </c:pt>
                <c:pt idx="570">
                  <c:v>43448</c:v>
                </c:pt>
                <c:pt idx="571">
                  <c:v>44015</c:v>
                </c:pt>
                <c:pt idx="572">
                  <c:v>39109</c:v>
                </c:pt>
                <c:pt idx="573">
                  <c:v>40685</c:v>
                </c:pt>
                <c:pt idx="574">
                  <c:v>40389</c:v>
                </c:pt>
                <c:pt idx="575">
                  <c:v>40434</c:v>
                </c:pt>
                <c:pt idx="576">
                  <c:v>43685</c:v>
                </c:pt>
                <c:pt idx="577">
                  <c:v>43729</c:v>
                </c:pt>
                <c:pt idx="578">
                  <c:v>44125</c:v>
                </c:pt>
                <c:pt idx="579">
                  <c:v>38977</c:v>
                </c:pt>
                <c:pt idx="580">
                  <c:v>39568</c:v>
                </c:pt>
                <c:pt idx="581">
                  <c:v>37181</c:v>
                </c:pt>
                <c:pt idx="582">
                  <c:v>41028</c:v>
                </c:pt>
                <c:pt idx="583">
                  <c:v>40836</c:v>
                </c:pt>
                <c:pt idx="584">
                  <c:v>44192</c:v>
                </c:pt>
                <c:pt idx="585">
                  <c:v>36554</c:v>
                </c:pt>
                <c:pt idx="586">
                  <c:v>42322</c:v>
                </c:pt>
                <c:pt idx="587">
                  <c:v>41066</c:v>
                </c:pt>
                <c:pt idx="588">
                  <c:v>41565</c:v>
                </c:pt>
                <c:pt idx="589">
                  <c:v>40170</c:v>
                </c:pt>
                <c:pt idx="590">
                  <c:v>44221</c:v>
                </c:pt>
                <c:pt idx="591">
                  <c:v>41650</c:v>
                </c:pt>
                <c:pt idx="592">
                  <c:v>44025</c:v>
                </c:pt>
                <c:pt idx="593">
                  <c:v>44032</c:v>
                </c:pt>
                <c:pt idx="594">
                  <c:v>40719</c:v>
                </c:pt>
                <c:pt idx="595">
                  <c:v>39841</c:v>
                </c:pt>
                <c:pt idx="596">
                  <c:v>36587</c:v>
                </c:pt>
                <c:pt idx="597">
                  <c:v>42983</c:v>
                </c:pt>
                <c:pt idx="598">
                  <c:v>43440</c:v>
                </c:pt>
                <c:pt idx="599">
                  <c:v>40233</c:v>
                </c:pt>
                <c:pt idx="600">
                  <c:v>44454</c:v>
                </c:pt>
                <c:pt idx="601">
                  <c:v>44295</c:v>
                </c:pt>
                <c:pt idx="602">
                  <c:v>35456</c:v>
                </c:pt>
                <c:pt idx="603">
                  <c:v>44374</c:v>
                </c:pt>
                <c:pt idx="604">
                  <c:v>43613</c:v>
                </c:pt>
                <c:pt idx="605">
                  <c:v>39519</c:v>
                </c:pt>
                <c:pt idx="606">
                  <c:v>40287</c:v>
                </c:pt>
                <c:pt idx="607">
                  <c:v>42379</c:v>
                </c:pt>
                <c:pt idx="608">
                  <c:v>39305</c:v>
                </c:pt>
                <c:pt idx="609">
                  <c:v>41446</c:v>
                </c:pt>
                <c:pt idx="610">
                  <c:v>43960</c:v>
                </c:pt>
                <c:pt idx="611">
                  <c:v>43937</c:v>
                </c:pt>
                <c:pt idx="612">
                  <c:v>38046</c:v>
                </c:pt>
                <c:pt idx="613">
                  <c:v>39493</c:v>
                </c:pt>
                <c:pt idx="614">
                  <c:v>41904</c:v>
                </c:pt>
                <c:pt idx="615">
                  <c:v>40836</c:v>
                </c:pt>
                <c:pt idx="616">
                  <c:v>41742</c:v>
                </c:pt>
                <c:pt idx="617">
                  <c:v>37662</c:v>
                </c:pt>
                <c:pt idx="618">
                  <c:v>39357</c:v>
                </c:pt>
                <c:pt idx="619">
                  <c:v>42800</c:v>
                </c:pt>
                <c:pt idx="620">
                  <c:v>44302</c:v>
                </c:pt>
                <c:pt idx="621">
                  <c:v>43330</c:v>
                </c:pt>
                <c:pt idx="622">
                  <c:v>41649</c:v>
                </c:pt>
                <c:pt idx="623">
                  <c:v>39197</c:v>
                </c:pt>
                <c:pt idx="624">
                  <c:v>38214</c:v>
                </c:pt>
                <c:pt idx="625">
                  <c:v>39091</c:v>
                </c:pt>
                <c:pt idx="626">
                  <c:v>43169</c:v>
                </c:pt>
                <c:pt idx="627">
                  <c:v>43990</c:v>
                </c:pt>
                <c:pt idx="628">
                  <c:v>39147</c:v>
                </c:pt>
                <c:pt idx="629">
                  <c:v>40711</c:v>
                </c:pt>
                <c:pt idx="630">
                  <c:v>43763</c:v>
                </c:pt>
                <c:pt idx="631">
                  <c:v>39507</c:v>
                </c:pt>
                <c:pt idx="632">
                  <c:v>43461</c:v>
                </c:pt>
                <c:pt idx="633">
                  <c:v>41647</c:v>
                </c:pt>
                <c:pt idx="634">
                  <c:v>42753</c:v>
                </c:pt>
                <c:pt idx="635">
                  <c:v>37749</c:v>
                </c:pt>
                <c:pt idx="636">
                  <c:v>41662</c:v>
                </c:pt>
                <c:pt idx="637">
                  <c:v>43336</c:v>
                </c:pt>
                <c:pt idx="638">
                  <c:v>40293</c:v>
                </c:pt>
                <c:pt idx="639">
                  <c:v>43212</c:v>
                </c:pt>
                <c:pt idx="640">
                  <c:v>40618</c:v>
                </c:pt>
                <c:pt idx="641">
                  <c:v>40040</c:v>
                </c:pt>
                <c:pt idx="642">
                  <c:v>43413</c:v>
                </c:pt>
                <c:pt idx="643">
                  <c:v>44393</c:v>
                </c:pt>
                <c:pt idx="644">
                  <c:v>43520</c:v>
                </c:pt>
                <c:pt idx="645">
                  <c:v>43623</c:v>
                </c:pt>
                <c:pt idx="646">
                  <c:v>35500</c:v>
                </c:pt>
                <c:pt idx="647">
                  <c:v>42843</c:v>
                </c:pt>
                <c:pt idx="648">
                  <c:v>33728</c:v>
                </c:pt>
                <c:pt idx="649">
                  <c:v>43178</c:v>
                </c:pt>
                <c:pt idx="650">
                  <c:v>42711</c:v>
                </c:pt>
                <c:pt idx="651">
                  <c:v>43864</c:v>
                </c:pt>
                <c:pt idx="652">
                  <c:v>42416</c:v>
                </c:pt>
                <c:pt idx="653">
                  <c:v>43878</c:v>
                </c:pt>
                <c:pt idx="654">
                  <c:v>43652</c:v>
                </c:pt>
                <c:pt idx="655">
                  <c:v>44276</c:v>
                </c:pt>
                <c:pt idx="656">
                  <c:v>43773</c:v>
                </c:pt>
                <c:pt idx="657">
                  <c:v>41428</c:v>
                </c:pt>
                <c:pt idx="658">
                  <c:v>43656</c:v>
                </c:pt>
                <c:pt idx="659">
                  <c:v>37418</c:v>
                </c:pt>
                <c:pt idx="660">
                  <c:v>39252</c:v>
                </c:pt>
                <c:pt idx="661">
                  <c:v>44515</c:v>
                </c:pt>
                <c:pt idx="662">
                  <c:v>44465</c:v>
                </c:pt>
                <c:pt idx="663">
                  <c:v>42228</c:v>
                </c:pt>
                <c:pt idx="664">
                  <c:v>42108</c:v>
                </c:pt>
                <c:pt idx="665">
                  <c:v>43581</c:v>
                </c:pt>
                <c:pt idx="666">
                  <c:v>44548</c:v>
                </c:pt>
                <c:pt idx="667">
                  <c:v>36798</c:v>
                </c:pt>
                <c:pt idx="668">
                  <c:v>40333</c:v>
                </c:pt>
                <c:pt idx="669">
                  <c:v>34623</c:v>
                </c:pt>
                <c:pt idx="670">
                  <c:v>42291</c:v>
                </c:pt>
                <c:pt idx="671">
                  <c:v>37796</c:v>
                </c:pt>
                <c:pt idx="672">
                  <c:v>43843</c:v>
                </c:pt>
                <c:pt idx="673">
                  <c:v>39310</c:v>
                </c:pt>
                <c:pt idx="674">
                  <c:v>43175</c:v>
                </c:pt>
                <c:pt idx="675">
                  <c:v>43004</c:v>
                </c:pt>
                <c:pt idx="676">
                  <c:v>42676</c:v>
                </c:pt>
                <c:pt idx="677">
                  <c:v>43103</c:v>
                </c:pt>
                <c:pt idx="678">
                  <c:v>35543</c:v>
                </c:pt>
                <c:pt idx="679">
                  <c:v>43935</c:v>
                </c:pt>
                <c:pt idx="680">
                  <c:v>42952</c:v>
                </c:pt>
                <c:pt idx="681">
                  <c:v>43847</c:v>
                </c:pt>
                <c:pt idx="682">
                  <c:v>37638</c:v>
                </c:pt>
                <c:pt idx="683">
                  <c:v>43006</c:v>
                </c:pt>
                <c:pt idx="684">
                  <c:v>42755</c:v>
                </c:pt>
                <c:pt idx="685">
                  <c:v>44402</c:v>
                </c:pt>
                <c:pt idx="686">
                  <c:v>43255</c:v>
                </c:pt>
                <c:pt idx="687">
                  <c:v>44283</c:v>
                </c:pt>
                <c:pt idx="688">
                  <c:v>44403</c:v>
                </c:pt>
                <c:pt idx="689">
                  <c:v>40319</c:v>
                </c:pt>
                <c:pt idx="690">
                  <c:v>43969</c:v>
                </c:pt>
                <c:pt idx="691">
                  <c:v>36232</c:v>
                </c:pt>
                <c:pt idx="692">
                  <c:v>37519</c:v>
                </c:pt>
                <c:pt idx="693">
                  <c:v>43247</c:v>
                </c:pt>
                <c:pt idx="694">
                  <c:v>43977</c:v>
                </c:pt>
                <c:pt idx="695">
                  <c:v>44362</c:v>
                </c:pt>
                <c:pt idx="696">
                  <c:v>43966</c:v>
                </c:pt>
                <c:pt idx="697">
                  <c:v>39330</c:v>
                </c:pt>
                <c:pt idx="698">
                  <c:v>43610</c:v>
                </c:pt>
                <c:pt idx="699">
                  <c:v>39080</c:v>
                </c:pt>
                <c:pt idx="700">
                  <c:v>40979</c:v>
                </c:pt>
                <c:pt idx="701">
                  <c:v>33958</c:v>
                </c:pt>
                <c:pt idx="702">
                  <c:v>35886</c:v>
                </c:pt>
                <c:pt idx="703">
                  <c:v>42963</c:v>
                </c:pt>
                <c:pt idx="704">
                  <c:v>43698</c:v>
                </c:pt>
                <c:pt idx="705">
                  <c:v>40290</c:v>
                </c:pt>
                <c:pt idx="706">
                  <c:v>43227</c:v>
                </c:pt>
                <c:pt idx="707">
                  <c:v>38584</c:v>
                </c:pt>
                <c:pt idx="708">
                  <c:v>38453</c:v>
                </c:pt>
                <c:pt idx="709">
                  <c:v>40692</c:v>
                </c:pt>
                <c:pt idx="710">
                  <c:v>40542</c:v>
                </c:pt>
                <c:pt idx="711">
                  <c:v>43058</c:v>
                </c:pt>
                <c:pt idx="712">
                  <c:v>38639</c:v>
                </c:pt>
                <c:pt idx="713">
                  <c:v>42329</c:v>
                </c:pt>
                <c:pt idx="714">
                  <c:v>43810</c:v>
                </c:pt>
                <c:pt idx="715">
                  <c:v>41697</c:v>
                </c:pt>
                <c:pt idx="716">
                  <c:v>41256</c:v>
                </c:pt>
                <c:pt idx="717">
                  <c:v>39843</c:v>
                </c:pt>
                <c:pt idx="718">
                  <c:v>40091</c:v>
                </c:pt>
                <c:pt idx="719">
                  <c:v>35576</c:v>
                </c:pt>
                <c:pt idx="720">
                  <c:v>42201</c:v>
                </c:pt>
                <c:pt idx="721">
                  <c:v>42113</c:v>
                </c:pt>
                <c:pt idx="722">
                  <c:v>42777</c:v>
                </c:pt>
                <c:pt idx="723">
                  <c:v>42702</c:v>
                </c:pt>
                <c:pt idx="724">
                  <c:v>42489</c:v>
                </c:pt>
                <c:pt idx="725">
                  <c:v>43581</c:v>
                </c:pt>
                <c:pt idx="726">
                  <c:v>41977</c:v>
                </c:pt>
                <c:pt idx="727">
                  <c:v>39347</c:v>
                </c:pt>
                <c:pt idx="728">
                  <c:v>33785</c:v>
                </c:pt>
                <c:pt idx="729">
                  <c:v>41032</c:v>
                </c:pt>
                <c:pt idx="730">
                  <c:v>42271</c:v>
                </c:pt>
                <c:pt idx="731">
                  <c:v>42849</c:v>
                </c:pt>
                <c:pt idx="732">
                  <c:v>42622</c:v>
                </c:pt>
                <c:pt idx="733">
                  <c:v>35661</c:v>
                </c:pt>
                <c:pt idx="734">
                  <c:v>41237</c:v>
                </c:pt>
                <c:pt idx="735">
                  <c:v>37484</c:v>
                </c:pt>
                <c:pt idx="736">
                  <c:v>37298</c:v>
                </c:pt>
                <c:pt idx="737">
                  <c:v>44325</c:v>
                </c:pt>
                <c:pt idx="738">
                  <c:v>41635</c:v>
                </c:pt>
                <c:pt idx="739">
                  <c:v>40274</c:v>
                </c:pt>
                <c:pt idx="740">
                  <c:v>39018</c:v>
                </c:pt>
                <c:pt idx="741">
                  <c:v>43521</c:v>
                </c:pt>
                <c:pt idx="742">
                  <c:v>38987</c:v>
                </c:pt>
                <c:pt idx="743">
                  <c:v>42664</c:v>
                </c:pt>
                <c:pt idx="744">
                  <c:v>42744</c:v>
                </c:pt>
                <c:pt idx="745">
                  <c:v>41503</c:v>
                </c:pt>
                <c:pt idx="746">
                  <c:v>43868</c:v>
                </c:pt>
                <c:pt idx="747">
                  <c:v>38560</c:v>
                </c:pt>
                <c:pt idx="748">
                  <c:v>39156</c:v>
                </c:pt>
                <c:pt idx="749">
                  <c:v>42494</c:v>
                </c:pt>
                <c:pt idx="750">
                  <c:v>43798</c:v>
                </c:pt>
                <c:pt idx="751">
                  <c:v>37798</c:v>
                </c:pt>
                <c:pt idx="752">
                  <c:v>42778</c:v>
                </c:pt>
                <c:pt idx="753">
                  <c:v>43061</c:v>
                </c:pt>
                <c:pt idx="754">
                  <c:v>41703</c:v>
                </c:pt>
                <c:pt idx="755">
                  <c:v>38121</c:v>
                </c:pt>
                <c:pt idx="756">
                  <c:v>42117</c:v>
                </c:pt>
                <c:pt idx="757">
                  <c:v>43305</c:v>
                </c:pt>
                <c:pt idx="758">
                  <c:v>39532</c:v>
                </c:pt>
                <c:pt idx="759">
                  <c:v>39204</c:v>
                </c:pt>
                <c:pt idx="760">
                  <c:v>44213</c:v>
                </c:pt>
                <c:pt idx="761">
                  <c:v>33964</c:v>
                </c:pt>
                <c:pt idx="762">
                  <c:v>42952</c:v>
                </c:pt>
                <c:pt idx="763">
                  <c:v>43358</c:v>
                </c:pt>
                <c:pt idx="764">
                  <c:v>41099</c:v>
                </c:pt>
                <c:pt idx="765">
                  <c:v>44270</c:v>
                </c:pt>
                <c:pt idx="766">
                  <c:v>42090</c:v>
                </c:pt>
                <c:pt idx="767">
                  <c:v>41861</c:v>
                </c:pt>
                <c:pt idx="768">
                  <c:v>39968</c:v>
                </c:pt>
                <c:pt idx="769">
                  <c:v>37295</c:v>
                </c:pt>
                <c:pt idx="770">
                  <c:v>42317</c:v>
                </c:pt>
                <c:pt idx="771">
                  <c:v>43371</c:v>
                </c:pt>
                <c:pt idx="772">
                  <c:v>41071</c:v>
                </c:pt>
                <c:pt idx="773">
                  <c:v>38057</c:v>
                </c:pt>
                <c:pt idx="774">
                  <c:v>43502</c:v>
                </c:pt>
                <c:pt idx="775">
                  <c:v>41964</c:v>
                </c:pt>
                <c:pt idx="776">
                  <c:v>44213</c:v>
                </c:pt>
                <c:pt idx="777">
                  <c:v>41680</c:v>
                </c:pt>
                <c:pt idx="778">
                  <c:v>42318</c:v>
                </c:pt>
                <c:pt idx="779">
                  <c:v>40307</c:v>
                </c:pt>
                <c:pt idx="780">
                  <c:v>35641</c:v>
                </c:pt>
                <c:pt idx="781">
                  <c:v>36793</c:v>
                </c:pt>
                <c:pt idx="782">
                  <c:v>38107</c:v>
                </c:pt>
                <c:pt idx="783">
                  <c:v>43157</c:v>
                </c:pt>
                <c:pt idx="784">
                  <c:v>35961</c:v>
                </c:pt>
                <c:pt idx="785">
                  <c:v>43778</c:v>
                </c:pt>
                <c:pt idx="786">
                  <c:v>41819</c:v>
                </c:pt>
                <c:pt idx="787">
                  <c:v>41849</c:v>
                </c:pt>
                <c:pt idx="788">
                  <c:v>42605</c:v>
                </c:pt>
                <c:pt idx="789">
                  <c:v>41439</c:v>
                </c:pt>
                <c:pt idx="790">
                  <c:v>39133</c:v>
                </c:pt>
                <c:pt idx="791">
                  <c:v>42365</c:v>
                </c:pt>
                <c:pt idx="792">
                  <c:v>44303</c:v>
                </c:pt>
                <c:pt idx="793">
                  <c:v>40291</c:v>
                </c:pt>
                <c:pt idx="794">
                  <c:v>40657</c:v>
                </c:pt>
                <c:pt idx="795">
                  <c:v>41026</c:v>
                </c:pt>
                <c:pt idx="796">
                  <c:v>42317</c:v>
                </c:pt>
                <c:pt idx="797">
                  <c:v>40344</c:v>
                </c:pt>
                <c:pt idx="798">
                  <c:v>36416</c:v>
                </c:pt>
                <c:pt idx="799">
                  <c:v>35502</c:v>
                </c:pt>
                <c:pt idx="800">
                  <c:v>40435</c:v>
                </c:pt>
                <c:pt idx="801">
                  <c:v>41382</c:v>
                </c:pt>
                <c:pt idx="802">
                  <c:v>42493</c:v>
                </c:pt>
                <c:pt idx="803">
                  <c:v>41362</c:v>
                </c:pt>
                <c:pt idx="804">
                  <c:v>42068</c:v>
                </c:pt>
                <c:pt idx="805">
                  <c:v>44099</c:v>
                </c:pt>
                <c:pt idx="806">
                  <c:v>44556</c:v>
                </c:pt>
                <c:pt idx="807">
                  <c:v>37092</c:v>
                </c:pt>
                <c:pt idx="808">
                  <c:v>35238</c:v>
                </c:pt>
                <c:pt idx="809">
                  <c:v>35601</c:v>
                </c:pt>
                <c:pt idx="810">
                  <c:v>42839</c:v>
                </c:pt>
                <c:pt idx="811">
                  <c:v>42764</c:v>
                </c:pt>
                <c:pt idx="812">
                  <c:v>44099</c:v>
                </c:pt>
                <c:pt idx="813">
                  <c:v>44036</c:v>
                </c:pt>
                <c:pt idx="814">
                  <c:v>43013</c:v>
                </c:pt>
                <c:pt idx="815">
                  <c:v>42441</c:v>
                </c:pt>
                <c:pt idx="816">
                  <c:v>43542</c:v>
                </c:pt>
                <c:pt idx="817">
                  <c:v>43048</c:v>
                </c:pt>
                <c:pt idx="818">
                  <c:v>38176</c:v>
                </c:pt>
                <c:pt idx="819">
                  <c:v>42898</c:v>
                </c:pt>
                <c:pt idx="820">
                  <c:v>44375</c:v>
                </c:pt>
                <c:pt idx="821">
                  <c:v>38096</c:v>
                </c:pt>
                <c:pt idx="822">
                  <c:v>42738</c:v>
                </c:pt>
                <c:pt idx="823">
                  <c:v>44009</c:v>
                </c:pt>
                <c:pt idx="824">
                  <c:v>38391</c:v>
                </c:pt>
                <c:pt idx="825">
                  <c:v>39885</c:v>
                </c:pt>
                <c:pt idx="826">
                  <c:v>38847</c:v>
                </c:pt>
                <c:pt idx="827">
                  <c:v>40657</c:v>
                </c:pt>
                <c:pt idx="828">
                  <c:v>37445</c:v>
                </c:pt>
                <c:pt idx="829">
                  <c:v>35157</c:v>
                </c:pt>
                <c:pt idx="830">
                  <c:v>38392</c:v>
                </c:pt>
                <c:pt idx="831">
                  <c:v>38632</c:v>
                </c:pt>
                <c:pt idx="832">
                  <c:v>36977</c:v>
                </c:pt>
                <c:pt idx="833">
                  <c:v>43354</c:v>
                </c:pt>
                <c:pt idx="834">
                  <c:v>35113</c:v>
                </c:pt>
                <c:pt idx="835">
                  <c:v>43363</c:v>
                </c:pt>
                <c:pt idx="836">
                  <c:v>39701</c:v>
                </c:pt>
                <c:pt idx="837">
                  <c:v>40511</c:v>
                </c:pt>
                <c:pt idx="838">
                  <c:v>42266</c:v>
                </c:pt>
                <c:pt idx="839">
                  <c:v>44370</c:v>
                </c:pt>
                <c:pt idx="840">
                  <c:v>43114</c:v>
                </c:pt>
                <c:pt idx="841">
                  <c:v>41507</c:v>
                </c:pt>
                <c:pt idx="842">
                  <c:v>44445</c:v>
                </c:pt>
                <c:pt idx="843">
                  <c:v>43042</c:v>
                </c:pt>
                <c:pt idx="844">
                  <c:v>42165</c:v>
                </c:pt>
                <c:pt idx="845">
                  <c:v>43439</c:v>
                </c:pt>
                <c:pt idx="846">
                  <c:v>38995</c:v>
                </c:pt>
                <c:pt idx="847">
                  <c:v>41810</c:v>
                </c:pt>
                <c:pt idx="848">
                  <c:v>40591</c:v>
                </c:pt>
                <c:pt idx="849">
                  <c:v>42184</c:v>
                </c:pt>
                <c:pt idx="850">
                  <c:v>40511</c:v>
                </c:pt>
                <c:pt idx="851">
                  <c:v>40045</c:v>
                </c:pt>
                <c:pt idx="852">
                  <c:v>40517</c:v>
                </c:pt>
                <c:pt idx="853">
                  <c:v>44271</c:v>
                </c:pt>
                <c:pt idx="854">
                  <c:v>44257</c:v>
                </c:pt>
                <c:pt idx="855">
                  <c:v>41816</c:v>
                </c:pt>
                <c:pt idx="856">
                  <c:v>39069</c:v>
                </c:pt>
                <c:pt idx="857">
                  <c:v>40305</c:v>
                </c:pt>
                <c:pt idx="858">
                  <c:v>44266</c:v>
                </c:pt>
                <c:pt idx="859">
                  <c:v>35153</c:v>
                </c:pt>
                <c:pt idx="860">
                  <c:v>43903</c:v>
                </c:pt>
                <c:pt idx="861">
                  <c:v>43111</c:v>
                </c:pt>
                <c:pt idx="862">
                  <c:v>42912</c:v>
                </c:pt>
                <c:pt idx="863">
                  <c:v>41675</c:v>
                </c:pt>
                <c:pt idx="864">
                  <c:v>40560</c:v>
                </c:pt>
                <c:pt idx="865">
                  <c:v>40253</c:v>
                </c:pt>
                <c:pt idx="866">
                  <c:v>43703</c:v>
                </c:pt>
                <c:pt idx="867">
                  <c:v>43557</c:v>
                </c:pt>
                <c:pt idx="868">
                  <c:v>43146</c:v>
                </c:pt>
                <c:pt idx="869">
                  <c:v>42777</c:v>
                </c:pt>
                <c:pt idx="870">
                  <c:v>43527</c:v>
                </c:pt>
                <c:pt idx="871">
                  <c:v>44024</c:v>
                </c:pt>
                <c:pt idx="872">
                  <c:v>40683</c:v>
                </c:pt>
                <c:pt idx="873">
                  <c:v>38967</c:v>
                </c:pt>
                <c:pt idx="874">
                  <c:v>38013</c:v>
                </c:pt>
                <c:pt idx="875">
                  <c:v>41749</c:v>
                </c:pt>
                <c:pt idx="876">
                  <c:v>33682</c:v>
                </c:pt>
                <c:pt idx="877">
                  <c:v>43414</c:v>
                </c:pt>
                <c:pt idx="878">
                  <c:v>42960</c:v>
                </c:pt>
                <c:pt idx="879">
                  <c:v>40109</c:v>
                </c:pt>
                <c:pt idx="880">
                  <c:v>35852</c:v>
                </c:pt>
                <c:pt idx="881">
                  <c:v>41931</c:v>
                </c:pt>
                <c:pt idx="882">
                  <c:v>43375</c:v>
                </c:pt>
                <c:pt idx="883">
                  <c:v>44058</c:v>
                </c:pt>
                <c:pt idx="884">
                  <c:v>40745</c:v>
                </c:pt>
                <c:pt idx="885">
                  <c:v>43600</c:v>
                </c:pt>
                <c:pt idx="886">
                  <c:v>44217</c:v>
                </c:pt>
                <c:pt idx="887">
                  <c:v>44217</c:v>
                </c:pt>
                <c:pt idx="888">
                  <c:v>38406</c:v>
                </c:pt>
                <c:pt idx="889">
                  <c:v>39302</c:v>
                </c:pt>
                <c:pt idx="890">
                  <c:v>41131</c:v>
                </c:pt>
                <c:pt idx="891">
                  <c:v>41748</c:v>
                </c:pt>
                <c:pt idx="892">
                  <c:v>40413</c:v>
                </c:pt>
                <c:pt idx="893">
                  <c:v>42683</c:v>
                </c:pt>
                <c:pt idx="894">
                  <c:v>43171</c:v>
                </c:pt>
                <c:pt idx="895">
                  <c:v>42985</c:v>
                </c:pt>
                <c:pt idx="896">
                  <c:v>44302</c:v>
                </c:pt>
                <c:pt idx="897">
                  <c:v>43943</c:v>
                </c:pt>
                <c:pt idx="898">
                  <c:v>38909</c:v>
                </c:pt>
                <c:pt idx="899">
                  <c:v>38771</c:v>
                </c:pt>
                <c:pt idx="900">
                  <c:v>36584</c:v>
                </c:pt>
                <c:pt idx="901">
                  <c:v>44095</c:v>
                </c:pt>
                <c:pt idx="902">
                  <c:v>36062</c:v>
                </c:pt>
                <c:pt idx="903">
                  <c:v>40620</c:v>
                </c:pt>
                <c:pt idx="904">
                  <c:v>39232</c:v>
                </c:pt>
                <c:pt idx="905">
                  <c:v>39960</c:v>
                </c:pt>
                <c:pt idx="906">
                  <c:v>33612</c:v>
                </c:pt>
                <c:pt idx="907">
                  <c:v>43659</c:v>
                </c:pt>
                <c:pt idx="908">
                  <c:v>43569</c:v>
                </c:pt>
                <c:pt idx="909">
                  <c:v>37296</c:v>
                </c:pt>
                <c:pt idx="910">
                  <c:v>40983</c:v>
                </c:pt>
                <c:pt idx="911">
                  <c:v>43489</c:v>
                </c:pt>
                <c:pt idx="912">
                  <c:v>42691</c:v>
                </c:pt>
                <c:pt idx="913">
                  <c:v>43397</c:v>
                </c:pt>
                <c:pt idx="914">
                  <c:v>43029</c:v>
                </c:pt>
                <c:pt idx="915">
                  <c:v>36990</c:v>
                </c:pt>
                <c:pt idx="916">
                  <c:v>44094</c:v>
                </c:pt>
                <c:pt idx="917">
                  <c:v>41127</c:v>
                </c:pt>
                <c:pt idx="918">
                  <c:v>40875</c:v>
                </c:pt>
                <c:pt idx="919">
                  <c:v>43864</c:v>
                </c:pt>
                <c:pt idx="920">
                  <c:v>37762</c:v>
                </c:pt>
                <c:pt idx="921">
                  <c:v>42957</c:v>
                </c:pt>
                <c:pt idx="922">
                  <c:v>41928</c:v>
                </c:pt>
                <c:pt idx="923">
                  <c:v>39908</c:v>
                </c:pt>
                <c:pt idx="924">
                  <c:v>44478</c:v>
                </c:pt>
                <c:pt idx="925">
                  <c:v>43721</c:v>
                </c:pt>
                <c:pt idx="926">
                  <c:v>44272</c:v>
                </c:pt>
                <c:pt idx="927">
                  <c:v>43325</c:v>
                </c:pt>
                <c:pt idx="928">
                  <c:v>36823</c:v>
                </c:pt>
                <c:pt idx="929">
                  <c:v>41024</c:v>
                </c:pt>
                <c:pt idx="930">
                  <c:v>43085</c:v>
                </c:pt>
                <c:pt idx="931">
                  <c:v>40836</c:v>
                </c:pt>
                <c:pt idx="932">
                  <c:v>36653</c:v>
                </c:pt>
                <c:pt idx="933">
                  <c:v>39830</c:v>
                </c:pt>
                <c:pt idx="934">
                  <c:v>41264</c:v>
                </c:pt>
                <c:pt idx="935">
                  <c:v>41915</c:v>
                </c:pt>
                <c:pt idx="936">
                  <c:v>41130</c:v>
                </c:pt>
                <c:pt idx="937">
                  <c:v>44385</c:v>
                </c:pt>
                <c:pt idx="938">
                  <c:v>42026</c:v>
                </c:pt>
                <c:pt idx="939">
                  <c:v>34209</c:v>
                </c:pt>
                <c:pt idx="940">
                  <c:v>42487</c:v>
                </c:pt>
                <c:pt idx="941">
                  <c:v>39335</c:v>
                </c:pt>
                <c:pt idx="942">
                  <c:v>37914</c:v>
                </c:pt>
                <c:pt idx="943">
                  <c:v>40894</c:v>
                </c:pt>
                <c:pt idx="944">
                  <c:v>43728</c:v>
                </c:pt>
                <c:pt idx="945">
                  <c:v>39229</c:v>
                </c:pt>
                <c:pt idx="946">
                  <c:v>42018</c:v>
                </c:pt>
                <c:pt idx="947">
                  <c:v>40248</c:v>
                </c:pt>
                <c:pt idx="948">
                  <c:v>40092</c:v>
                </c:pt>
                <c:pt idx="949">
                  <c:v>42602</c:v>
                </c:pt>
                <c:pt idx="950">
                  <c:v>41267</c:v>
                </c:pt>
                <c:pt idx="951">
                  <c:v>43936</c:v>
                </c:pt>
                <c:pt idx="952">
                  <c:v>44218</c:v>
                </c:pt>
                <c:pt idx="953">
                  <c:v>41972</c:v>
                </c:pt>
                <c:pt idx="954">
                  <c:v>39708</c:v>
                </c:pt>
                <c:pt idx="955">
                  <c:v>38919</c:v>
                </c:pt>
                <c:pt idx="956">
                  <c:v>35532</c:v>
                </c:pt>
                <c:pt idx="957">
                  <c:v>34603</c:v>
                </c:pt>
                <c:pt idx="958">
                  <c:v>34290</c:v>
                </c:pt>
                <c:pt idx="959">
                  <c:v>44314</c:v>
                </c:pt>
                <c:pt idx="960">
                  <c:v>36523</c:v>
                </c:pt>
                <c:pt idx="961">
                  <c:v>43776</c:v>
                </c:pt>
                <c:pt idx="962">
                  <c:v>38819</c:v>
                </c:pt>
                <c:pt idx="963">
                  <c:v>43671</c:v>
                </c:pt>
                <c:pt idx="964">
                  <c:v>42677</c:v>
                </c:pt>
                <c:pt idx="965">
                  <c:v>43753</c:v>
                </c:pt>
                <c:pt idx="966">
                  <c:v>43898</c:v>
                </c:pt>
                <c:pt idx="967">
                  <c:v>43772</c:v>
                </c:pt>
                <c:pt idx="968">
                  <c:v>42509</c:v>
                </c:pt>
                <c:pt idx="969">
                  <c:v>42486</c:v>
                </c:pt>
                <c:pt idx="970">
                  <c:v>38684</c:v>
                </c:pt>
                <c:pt idx="971">
                  <c:v>43255</c:v>
                </c:pt>
                <c:pt idx="972">
                  <c:v>42437</c:v>
                </c:pt>
                <c:pt idx="973">
                  <c:v>37126</c:v>
                </c:pt>
                <c:pt idx="974">
                  <c:v>40944</c:v>
                </c:pt>
                <c:pt idx="975">
                  <c:v>40524</c:v>
                </c:pt>
                <c:pt idx="976">
                  <c:v>41318</c:v>
                </c:pt>
                <c:pt idx="977">
                  <c:v>43484</c:v>
                </c:pt>
                <c:pt idx="978">
                  <c:v>38642</c:v>
                </c:pt>
                <c:pt idx="979">
                  <c:v>39635</c:v>
                </c:pt>
                <c:pt idx="980">
                  <c:v>44545</c:v>
                </c:pt>
                <c:pt idx="981">
                  <c:v>42745</c:v>
                </c:pt>
                <c:pt idx="982">
                  <c:v>42685</c:v>
                </c:pt>
                <c:pt idx="983">
                  <c:v>43240</c:v>
                </c:pt>
                <c:pt idx="984">
                  <c:v>44549</c:v>
                </c:pt>
                <c:pt idx="985">
                  <c:v>37265</c:v>
                </c:pt>
                <c:pt idx="986">
                  <c:v>42891</c:v>
                </c:pt>
                <c:pt idx="987">
                  <c:v>40967</c:v>
                </c:pt>
                <c:pt idx="988">
                  <c:v>39201</c:v>
                </c:pt>
                <c:pt idx="989">
                  <c:v>42603</c:v>
                </c:pt>
                <c:pt idx="990">
                  <c:v>40511</c:v>
                </c:pt>
                <c:pt idx="991">
                  <c:v>35907</c:v>
                </c:pt>
                <c:pt idx="992">
                  <c:v>42169</c:v>
                </c:pt>
                <c:pt idx="993">
                  <c:v>43379</c:v>
                </c:pt>
                <c:pt idx="994">
                  <c:v>39820</c:v>
                </c:pt>
                <c:pt idx="995">
                  <c:v>42631</c:v>
                </c:pt>
                <c:pt idx="996">
                  <c:v>40329</c:v>
                </c:pt>
                <c:pt idx="997">
                  <c:v>43626</c:v>
                </c:pt>
                <c:pt idx="998">
                  <c:v>40936</c:v>
                </c:pt>
                <c:pt idx="999">
                  <c:v>44038</c:v>
                </c:pt>
              </c:numCache>
            </c:numRef>
          </c:cat>
          <c:val>
            <c:numRef>
              <c:f>Data!$K$2:$K$1001</c:f>
              <c:numCache>
                <c:formatCode>#,##0%_);\(#,##0%\);0%_)</c:formatCode>
                <c:ptCount val="1000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  <c:pt idx="19">
                  <c:v>0.18</c:v>
                </c:pt>
                <c:pt idx="20">
                  <c:v>0.1</c:v>
                </c:pt>
                <c:pt idx="21">
                  <c:v>0.21</c:v>
                </c:pt>
                <c:pt idx="22">
                  <c:v>0.28000000000000003</c:v>
                </c:pt>
                <c:pt idx="23">
                  <c:v>0</c:v>
                </c:pt>
                <c:pt idx="24">
                  <c:v>0.31</c:v>
                </c:pt>
                <c:pt idx="25">
                  <c:v>0.23</c:v>
                </c:pt>
                <c:pt idx="26">
                  <c:v>0</c:v>
                </c:pt>
                <c:pt idx="27">
                  <c:v>0.31</c:v>
                </c:pt>
                <c:pt idx="28">
                  <c:v>0.12</c:v>
                </c:pt>
                <c:pt idx="29">
                  <c:v>0.34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0.05</c:v>
                </c:pt>
                <c:pt idx="42">
                  <c:v>0.32</c:v>
                </c:pt>
                <c:pt idx="43">
                  <c:v>0</c:v>
                </c:pt>
                <c:pt idx="44">
                  <c:v>0.12</c:v>
                </c:pt>
                <c:pt idx="45">
                  <c:v>0</c:v>
                </c:pt>
                <c:pt idx="46">
                  <c:v>0.05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0.11</c:v>
                </c:pt>
                <c:pt idx="53">
                  <c:v>0</c:v>
                </c:pt>
                <c:pt idx="54">
                  <c:v>0.28999999999999998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0.15</c:v>
                </c:pt>
                <c:pt idx="60">
                  <c:v>0.1</c:v>
                </c:pt>
                <c:pt idx="61">
                  <c:v>0</c:v>
                </c:pt>
                <c:pt idx="62">
                  <c:v>0.13</c:v>
                </c:pt>
                <c:pt idx="63">
                  <c:v>0.37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7.0000000000000007E-2</c:v>
                </c:pt>
                <c:pt idx="68">
                  <c:v>0.35</c:v>
                </c:pt>
                <c:pt idx="69">
                  <c:v>0</c:v>
                </c:pt>
                <c:pt idx="70">
                  <c:v>0</c:v>
                </c:pt>
                <c:pt idx="71">
                  <c:v>0.2</c:v>
                </c:pt>
                <c:pt idx="72">
                  <c:v>0.09</c:v>
                </c:pt>
                <c:pt idx="73">
                  <c:v>0</c:v>
                </c:pt>
                <c:pt idx="74">
                  <c:v>0.4</c:v>
                </c:pt>
                <c:pt idx="75">
                  <c:v>0</c:v>
                </c:pt>
                <c:pt idx="76">
                  <c:v>0</c:v>
                </c:pt>
                <c:pt idx="77">
                  <c:v>0.08</c:v>
                </c:pt>
                <c:pt idx="78">
                  <c:v>0</c:v>
                </c:pt>
                <c:pt idx="79">
                  <c:v>0.15</c:v>
                </c:pt>
                <c:pt idx="80">
                  <c:v>0</c:v>
                </c:pt>
                <c:pt idx="81">
                  <c:v>0.11</c:v>
                </c:pt>
                <c:pt idx="82">
                  <c:v>0</c:v>
                </c:pt>
                <c:pt idx="83">
                  <c:v>0.28000000000000003</c:v>
                </c:pt>
                <c:pt idx="84">
                  <c:v>0.27</c:v>
                </c:pt>
                <c:pt idx="85">
                  <c:v>0</c:v>
                </c:pt>
                <c:pt idx="86">
                  <c:v>0.3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</c:v>
                </c:pt>
                <c:pt idx="91">
                  <c:v>0.15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0.13</c:v>
                </c:pt>
                <c:pt idx="96">
                  <c:v>0.3</c:v>
                </c:pt>
                <c:pt idx="97">
                  <c:v>0</c:v>
                </c:pt>
                <c:pt idx="98">
                  <c:v>0.08</c:v>
                </c:pt>
                <c:pt idx="99">
                  <c:v>0.3</c:v>
                </c:pt>
                <c:pt idx="100">
                  <c:v>0</c:v>
                </c:pt>
                <c:pt idx="101">
                  <c:v>0.09</c:v>
                </c:pt>
                <c:pt idx="102">
                  <c:v>0</c:v>
                </c:pt>
                <c:pt idx="103">
                  <c:v>0.16</c:v>
                </c:pt>
                <c:pt idx="104">
                  <c:v>0</c:v>
                </c:pt>
                <c:pt idx="105">
                  <c:v>0.1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0.26</c:v>
                </c:pt>
                <c:pt idx="110">
                  <c:v>0</c:v>
                </c:pt>
                <c:pt idx="111">
                  <c:v>0.15</c:v>
                </c:pt>
                <c:pt idx="112">
                  <c:v>0</c:v>
                </c:pt>
                <c:pt idx="113">
                  <c:v>0.21</c:v>
                </c:pt>
                <c:pt idx="114">
                  <c:v>0.37</c:v>
                </c:pt>
                <c:pt idx="115">
                  <c:v>0.15</c:v>
                </c:pt>
                <c:pt idx="116">
                  <c:v>0.14000000000000001</c:v>
                </c:pt>
                <c:pt idx="117">
                  <c:v>0</c:v>
                </c:pt>
                <c:pt idx="118">
                  <c:v>0</c:v>
                </c:pt>
                <c:pt idx="119">
                  <c:v>7.0000000000000007E-2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0.33</c:v>
                </c:pt>
                <c:pt idx="130">
                  <c:v>0.12</c:v>
                </c:pt>
                <c:pt idx="131">
                  <c:v>0</c:v>
                </c:pt>
                <c:pt idx="132">
                  <c:v>0.28000000000000003</c:v>
                </c:pt>
                <c:pt idx="133">
                  <c:v>0</c:v>
                </c:pt>
                <c:pt idx="134">
                  <c:v>0.4</c:v>
                </c:pt>
                <c:pt idx="135">
                  <c:v>0</c:v>
                </c:pt>
                <c:pt idx="136">
                  <c:v>0.37</c:v>
                </c:pt>
                <c:pt idx="137">
                  <c:v>0.3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0.3</c:v>
                </c:pt>
                <c:pt idx="142">
                  <c:v>0.33</c:v>
                </c:pt>
                <c:pt idx="143">
                  <c:v>0</c:v>
                </c:pt>
                <c:pt idx="144">
                  <c:v>0</c:v>
                </c:pt>
                <c:pt idx="145">
                  <c:v>0.08</c:v>
                </c:pt>
                <c:pt idx="146">
                  <c:v>0.14000000000000001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</c:v>
                </c:pt>
                <c:pt idx="157">
                  <c:v>0.33</c:v>
                </c:pt>
                <c:pt idx="158">
                  <c:v>0.05</c:v>
                </c:pt>
                <c:pt idx="159">
                  <c:v>0</c:v>
                </c:pt>
                <c:pt idx="160">
                  <c:v>0.15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0.31</c:v>
                </c:pt>
                <c:pt idx="165">
                  <c:v>0.28999999999999998</c:v>
                </c:pt>
                <c:pt idx="166">
                  <c:v>0.15</c:v>
                </c:pt>
                <c:pt idx="167">
                  <c:v>0</c:v>
                </c:pt>
                <c:pt idx="168">
                  <c:v>0.4</c:v>
                </c:pt>
                <c:pt idx="169">
                  <c:v>0.14000000000000001</c:v>
                </c:pt>
                <c:pt idx="170">
                  <c:v>0</c:v>
                </c:pt>
                <c:pt idx="171">
                  <c:v>0</c:v>
                </c:pt>
                <c:pt idx="172">
                  <c:v>0.39</c:v>
                </c:pt>
                <c:pt idx="173">
                  <c:v>0.21</c:v>
                </c:pt>
                <c:pt idx="174">
                  <c:v>0.1</c:v>
                </c:pt>
                <c:pt idx="175">
                  <c:v>0.05</c:v>
                </c:pt>
                <c:pt idx="176">
                  <c:v>0.1</c:v>
                </c:pt>
                <c:pt idx="177">
                  <c:v>0.31</c:v>
                </c:pt>
                <c:pt idx="178">
                  <c:v>0</c:v>
                </c:pt>
                <c:pt idx="179">
                  <c:v>0.08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0.15</c:v>
                </c:pt>
                <c:pt idx="189">
                  <c:v>0</c:v>
                </c:pt>
                <c:pt idx="190">
                  <c:v>0.13</c:v>
                </c:pt>
                <c:pt idx="191">
                  <c:v>0</c:v>
                </c:pt>
                <c:pt idx="192">
                  <c:v>0.1</c:v>
                </c:pt>
                <c:pt idx="193">
                  <c:v>0.3</c:v>
                </c:pt>
                <c:pt idx="194">
                  <c:v>0</c:v>
                </c:pt>
                <c:pt idx="195">
                  <c:v>0.06</c:v>
                </c:pt>
                <c:pt idx="196">
                  <c:v>0</c:v>
                </c:pt>
                <c:pt idx="197">
                  <c:v>0.3</c:v>
                </c:pt>
                <c:pt idx="198">
                  <c:v>0</c:v>
                </c:pt>
                <c:pt idx="199">
                  <c:v>0.32</c:v>
                </c:pt>
                <c:pt idx="200">
                  <c:v>0</c:v>
                </c:pt>
                <c:pt idx="201">
                  <c:v>0</c:v>
                </c:pt>
                <c:pt idx="202">
                  <c:v>0.39</c:v>
                </c:pt>
                <c:pt idx="203">
                  <c:v>0</c:v>
                </c:pt>
                <c:pt idx="204">
                  <c:v>0.22</c:v>
                </c:pt>
                <c:pt idx="205">
                  <c:v>0</c:v>
                </c:pt>
                <c:pt idx="206">
                  <c:v>0</c:v>
                </c:pt>
                <c:pt idx="207">
                  <c:v>7.0000000000000007E-2</c:v>
                </c:pt>
                <c:pt idx="208">
                  <c:v>0</c:v>
                </c:pt>
                <c:pt idx="209">
                  <c:v>0.4</c:v>
                </c:pt>
                <c:pt idx="210">
                  <c:v>0</c:v>
                </c:pt>
                <c:pt idx="211">
                  <c:v>0.15</c:v>
                </c:pt>
                <c:pt idx="212">
                  <c:v>0</c:v>
                </c:pt>
                <c:pt idx="213">
                  <c:v>0.05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0.37</c:v>
                </c:pt>
                <c:pt idx="218">
                  <c:v>0</c:v>
                </c:pt>
                <c:pt idx="219">
                  <c:v>0</c:v>
                </c:pt>
                <c:pt idx="220">
                  <c:v>0.36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0.19</c:v>
                </c:pt>
                <c:pt idx="227">
                  <c:v>0.15</c:v>
                </c:pt>
                <c:pt idx="228">
                  <c:v>0</c:v>
                </c:pt>
                <c:pt idx="229">
                  <c:v>0.09</c:v>
                </c:pt>
                <c:pt idx="230">
                  <c:v>0</c:v>
                </c:pt>
                <c:pt idx="231">
                  <c:v>0</c:v>
                </c:pt>
                <c:pt idx="232">
                  <c:v>0.4</c:v>
                </c:pt>
                <c:pt idx="233">
                  <c:v>0.09</c:v>
                </c:pt>
                <c:pt idx="234">
                  <c:v>0.31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0.14000000000000001</c:v>
                </c:pt>
                <c:pt idx="239">
                  <c:v>0</c:v>
                </c:pt>
                <c:pt idx="240">
                  <c:v>0.15</c:v>
                </c:pt>
                <c:pt idx="241">
                  <c:v>0</c:v>
                </c:pt>
                <c:pt idx="242">
                  <c:v>0.22</c:v>
                </c:pt>
                <c:pt idx="243">
                  <c:v>0.3</c:v>
                </c:pt>
                <c:pt idx="244">
                  <c:v>7.0000000000000007E-2</c:v>
                </c:pt>
                <c:pt idx="245">
                  <c:v>0.11</c:v>
                </c:pt>
                <c:pt idx="246">
                  <c:v>0.06</c:v>
                </c:pt>
                <c:pt idx="247">
                  <c:v>0.12</c:v>
                </c:pt>
                <c:pt idx="248">
                  <c:v>0.16</c:v>
                </c:pt>
                <c:pt idx="249">
                  <c:v>0.35</c:v>
                </c:pt>
                <c:pt idx="250">
                  <c:v>0.18</c:v>
                </c:pt>
                <c:pt idx="251">
                  <c:v>0.1</c:v>
                </c:pt>
                <c:pt idx="252">
                  <c:v>0.11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0.2</c:v>
                </c:pt>
                <c:pt idx="258">
                  <c:v>0</c:v>
                </c:pt>
                <c:pt idx="259">
                  <c:v>0</c:v>
                </c:pt>
                <c:pt idx="260">
                  <c:v>0.33</c:v>
                </c:pt>
                <c:pt idx="261">
                  <c:v>0.14000000000000001</c:v>
                </c:pt>
                <c:pt idx="262">
                  <c:v>0</c:v>
                </c:pt>
                <c:pt idx="263">
                  <c:v>0.38</c:v>
                </c:pt>
                <c:pt idx="264">
                  <c:v>0.3</c:v>
                </c:pt>
                <c:pt idx="265">
                  <c:v>0.31</c:v>
                </c:pt>
                <c:pt idx="266">
                  <c:v>0.14000000000000001</c:v>
                </c:pt>
                <c:pt idx="267">
                  <c:v>0</c:v>
                </c:pt>
                <c:pt idx="268">
                  <c:v>0</c:v>
                </c:pt>
                <c:pt idx="269">
                  <c:v>0.09</c:v>
                </c:pt>
                <c:pt idx="270">
                  <c:v>0.28999999999999998</c:v>
                </c:pt>
                <c:pt idx="271">
                  <c:v>0</c:v>
                </c:pt>
                <c:pt idx="272">
                  <c:v>0.3</c:v>
                </c:pt>
                <c:pt idx="273">
                  <c:v>0</c:v>
                </c:pt>
                <c:pt idx="274">
                  <c:v>0</c:v>
                </c:pt>
                <c:pt idx="275">
                  <c:v>0.23</c:v>
                </c:pt>
                <c:pt idx="276">
                  <c:v>0</c:v>
                </c:pt>
                <c:pt idx="277">
                  <c:v>0</c:v>
                </c:pt>
                <c:pt idx="278">
                  <c:v>0.15</c:v>
                </c:pt>
                <c:pt idx="279">
                  <c:v>0</c:v>
                </c:pt>
                <c:pt idx="280">
                  <c:v>0</c:v>
                </c:pt>
                <c:pt idx="281">
                  <c:v>0.31</c:v>
                </c:pt>
                <c:pt idx="282">
                  <c:v>0</c:v>
                </c:pt>
                <c:pt idx="283">
                  <c:v>0</c:v>
                </c:pt>
                <c:pt idx="284">
                  <c:v>0.39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0.15</c:v>
                </c:pt>
                <c:pt idx="289">
                  <c:v>0</c:v>
                </c:pt>
                <c:pt idx="290">
                  <c:v>0.15</c:v>
                </c:pt>
                <c:pt idx="291">
                  <c:v>0</c:v>
                </c:pt>
                <c:pt idx="292">
                  <c:v>0.17</c:v>
                </c:pt>
                <c:pt idx="293">
                  <c:v>0</c:v>
                </c:pt>
                <c:pt idx="294">
                  <c:v>0.14000000000000001</c:v>
                </c:pt>
                <c:pt idx="295">
                  <c:v>0.23</c:v>
                </c:pt>
                <c:pt idx="296">
                  <c:v>0</c:v>
                </c:pt>
                <c:pt idx="297">
                  <c:v>7.0000000000000007E-2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0.27</c:v>
                </c:pt>
                <c:pt idx="303">
                  <c:v>0</c:v>
                </c:pt>
                <c:pt idx="304">
                  <c:v>0</c:v>
                </c:pt>
                <c:pt idx="305">
                  <c:v>0.15</c:v>
                </c:pt>
                <c:pt idx="306">
                  <c:v>0.15</c:v>
                </c:pt>
                <c:pt idx="307">
                  <c:v>0</c:v>
                </c:pt>
                <c:pt idx="308">
                  <c:v>0.1</c:v>
                </c:pt>
                <c:pt idx="309">
                  <c:v>0</c:v>
                </c:pt>
                <c:pt idx="310">
                  <c:v>0</c:v>
                </c:pt>
                <c:pt idx="311">
                  <c:v>0.14000000000000001</c:v>
                </c:pt>
                <c:pt idx="312">
                  <c:v>0.15</c:v>
                </c:pt>
                <c:pt idx="313">
                  <c:v>0</c:v>
                </c:pt>
                <c:pt idx="314">
                  <c:v>0.06</c:v>
                </c:pt>
                <c:pt idx="315">
                  <c:v>0.1</c:v>
                </c:pt>
                <c:pt idx="316">
                  <c:v>0.05</c:v>
                </c:pt>
                <c:pt idx="317">
                  <c:v>0.36</c:v>
                </c:pt>
                <c:pt idx="318">
                  <c:v>0.33</c:v>
                </c:pt>
                <c:pt idx="319">
                  <c:v>0.11</c:v>
                </c:pt>
                <c:pt idx="320">
                  <c:v>0</c:v>
                </c:pt>
                <c:pt idx="321">
                  <c:v>0.06</c:v>
                </c:pt>
                <c:pt idx="322">
                  <c:v>0</c:v>
                </c:pt>
                <c:pt idx="323">
                  <c:v>0.06</c:v>
                </c:pt>
                <c:pt idx="324">
                  <c:v>0.39</c:v>
                </c:pt>
                <c:pt idx="325">
                  <c:v>0</c:v>
                </c:pt>
                <c:pt idx="326">
                  <c:v>0</c:v>
                </c:pt>
                <c:pt idx="327">
                  <c:v>0.28999999999999998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0.2</c:v>
                </c:pt>
                <c:pt idx="332">
                  <c:v>0.28999999999999998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0.22</c:v>
                </c:pt>
                <c:pt idx="337">
                  <c:v>7.0000000000000007E-2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0.05</c:v>
                </c:pt>
                <c:pt idx="343">
                  <c:v>0.34</c:v>
                </c:pt>
                <c:pt idx="344">
                  <c:v>0.35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0.28000000000000003</c:v>
                </c:pt>
                <c:pt idx="349">
                  <c:v>0.19</c:v>
                </c:pt>
                <c:pt idx="350">
                  <c:v>0</c:v>
                </c:pt>
                <c:pt idx="351">
                  <c:v>0.28999999999999998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0.11</c:v>
                </c:pt>
                <c:pt idx="356">
                  <c:v>0</c:v>
                </c:pt>
                <c:pt idx="357">
                  <c:v>0</c:v>
                </c:pt>
                <c:pt idx="358">
                  <c:v>7.0000000000000007E-2</c:v>
                </c:pt>
                <c:pt idx="359">
                  <c:v>0.36</c:v>
                </c:pt>
                <c:pt idx="360">
                  <c:v>0</c:v>
                </c:pt>
                <c:pt idx="361">
                  <c:v>0.32</c:v>
                </c:pt>
                <c:pt idx="362">
                  <c:v>0</c:v>
                </c:pt>
                <c:pt idx="363">
                  <c:v>0.2</c:v>
                </c:pt>
                <c:pt idx="364">
                  <c:v>0.05</c:v>
                </c:pt>
                <c:pt idx="365">
                  <c:v>0.22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0.12</c:v>
                </c:pt>
                <c:pt idx="370">
                  <c:v>0</c:v>
                </c:pt>
                <c:pt idx="371">
                  <c:v>0</c:v>
                </c:pt>
                <c:pt idx="372">
                  <c:v>0.1</c:v>
                </c:pt>
                <c:pt idx="373">
                  <c:v>0.32</c:v>
                </c:pt>
                <c:pt idx="374">
                  <c:v>0.28999999999999998</c:v>
                </c:pt>
                <c:pt idx="375">
                  <c:v>0</c:v>
                </c:pt>
                <c:pt idx="376">
                  <c:v>0</c:v>
                </c:pt>
                <c:pt idx="377">
                  <c:v>0.09</c:v>
                </c:pt>
                <c:pt idx="378">
                  <c:v>0</c:v>
                </c:pt>
                <c:pt idx="379">
                  <c:v>0.13</c:v>
                </c:pt>
                <c:pt idx="380">
                  <c:v>0</c:v>
                </c:pt>
                <c:pt idx="381">
                  <c:v>0</c:v>
                </c:pt>
                <c:pt idx="382">
                  <c:v>0.19</c:v>
                </c:pt>
                <c:pt idx="383">
                  <c:v>7.0000000000000007E-2</c:v>
                </c:pt>
                <c:pt idx="384">
                  <c:v>7.0000000000000007E-2</c:v>
                </c:pt>
                <c:pt idx="385">
                  <c:v>0.1</c:v>
                </c:pt>
                <c:pt idx="386">
                  <c:v>0.1</c:v>
                </c:pt>
                <c:pt idx="387">
                  <c:v>0</c:v>
                </c:pt>
                <c:pt idx="388">
                  <c:v>0</c:v>
                </c:pt>
                <c:pt idx="389">
                  <c:v>0.25</c:v>
                </c:pt>
                <c:pt idx="390">
                  <c:v>0.13</c:v>
                </c:pt>
                <c:pt idx="391">
                  <c:v>0</c:v>
                </c:pt>
                <c:pt idx="392">
                  <c:v>0.12</c:v>
                </c:pt>
                <c:pt idx="393">
                  <c:v>0</c:v>
                </c:pt>
                <c:pt idx="394">
                  <c:v>0</c:v>
                </c:pt>
                <c:pt idx="395">
                  <c:v>0.34</c:v>
                </c:pt>
                <c:pt idx="396">
                  <c:v>0.21</c:v>
                </c:pt>
                <c:pt idx="397">
                  <c:v>0</c:v>
                </c:pt>
                <c:pt idx="398">
                  <c:v>0.11</c:v>
                </c:pt>
                <c:pt idx="399">
                  <c:v>0</c:v>
                </c:pt>
                <c:pt idx="400">
                  <c:v>0.13</c:v>
                </c:pt>
                <c:pt idx="401">
                  <c:v>0.21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0.4</c:v>
                </c:pt>
                <c:pt idx="412">
                  <c:v>0</c:v>
                </c:pt>
                <c:pt idx="413">
                  <c:v>0.34</c:v>
                </c:pt>
                <c:pt idx="414">
                  <c:v>0</c:v>
                </c:pt>
                <c:pt idx="415">
                  <c:v>0</c:v>
                </c:pt>
                <c:pt idx="416">
                  <c:v>0.11</c:v>
                </c:pt>
                <c:pt idx="417">
                  <c:v>0.12</c:v>
                </c:pt>
                <c:pt idx="418">
                  <c:v>0.23</c:v>
                </c:pt>
                <c:pt idx="419">
                  <c:v>0</c:v>
                </c:pt>
                <c:pt idx="420">
                  <c:v>0.06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0.12</c:v>
                </c:pt>
                <c:pt idx="426">
                  <c:v>0.15</c:v>
                </c:pt>
                <c:pt idx="427">
                  <c:v>0.08</c:v>
                </c:pt>
                <c:pt idx="428">
                  <c:v>0</c:v>
                </c:pt>
                <c:pt idx="429">
                  <c:v>0</c:v>
                </c:pt>
                <c:pt idx="430">
                  <c:v>0.12</c:v>
                </c:pt>
                <c:pt idx="431">
                  <c:v>0.14000000000000001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0.23</c:v>
                </c:pt>
                <c:pt idx="437">
                  <c:v>0.36</c:v>
                </c:pt>
                <c:pt idx="438">
                  <c:v>0</c:v>
                </c:pt>
                <c:pt idx="439">
                  <c:v>0</c:v>
                </c:pt>
                <c:pt idx="440">
                  <c:v>0.09</c:v>
                </c:pt>
                <c:pt idx="441">
                  <c:v>0.09</c:v>
                </c:pt>
                <c:pt idx="442">
                  <c:v>0</c:v>
                </c:pt>
                <c:pt idx="443">
                  <c:v>0</c:v>
                </c:pt>
                <c:pt idx="444">
                  <c:v>0.36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0.38</c:v>
                </c:pt>
                <c:pt idx="450">
                  <c:v>0.15</c:v>
                </c:pt>
                <c:pt idx="451">
                  <c:v>0.1</c:v>
                </c:pt>
                <c:pt idx="452">
                  <c:v>0.15</c:v>
                </c:pt>
                <c:pt idx="453">
                  <c:v>0.05</c:v>
                </c:pt>
                <c:pt idx="454">
                  <c:v>0</c:v>
                </c:pt>
                <c:pt idx="455">
                  <c:v>0.18</c:v>
                </c:pt>
                <c:pt idx="456">
                  <c:v>0</c:v>
                </c:pt>
                <c:pt idx="457">
                  <c:v>0</c:v>
                </c:pt>
                <c:pt idx="458">
                  <c:v>0.24</c:v>
                </c:pt>
                <c:pt idx="459">
                  <c:v>0</c:v>
                </c:pt>
                <c:pt idx="460">
                  <c:v>0.15</c:v>
                </c:pt>
                <c:pt idx="461">
                  <c:v>0</c:v>
                </c:pt>
                <c:pt idx="462">
                  <c:v>0.38</c:v>
                </c:pt>
                <c:pt idx="463">
                  <c:v>0.3</c:v>
                </c:pt>
                <c:pt idx="464">
                  <c:v>0.23</c:v>
                </c:pt>
                <c:pt idx="465">
                  <c:v>0</c:v>
                </c:pt>
                <c:pt idx="466">
                  <c:v>0</c:v>
                </c:pt>
                <c:pt idx="467">
                  <c:v>0.24</c:v>
                </c:pt>
                <c:pt idx="468">
                  <c:v>0</c:v>
                </c:pt>
                <c:pt idx="469">
                  <c:v>0.08</c:v>
                </c:pt>
                <c:pt idx="470">
                  <c:v>0</c:v>
                </c:pt>
                <c:pt idx="471">
                  <c:v>0.12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0.26</c:v>
                </c:pt>
                <c:pt idx="477">
                  <c:v>0</c:v>
                </c:pt>
                <c:pt idx="478">
                  <c:v>0.09</c:v>
                </c:pt>
                <c:pt idx="479">
                  <c:v>0</c:v>
                </c:pt>
                <c:pt idx="480">
                  <c:v>0</c:v>
                </c:pt>
                <c:pt idx="481">
                  <c:v>0.31</c:v>
                </c:pt>
                <c:pt idx="482">
                  <c:v>0</c:v>
                </c:pt>
                <c:pt idx="483">
                  <c:v>0.34</c:v>
                </c:pt>
                <c:pt idx="484">
                  <c:v>0.15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0.39</c:v>
                </c:pt>
                <c:pt idx="490">
                  <c:v>0</c:v>
                </c:pt>
                <c:pt idx="491">
                  <c:v>0.09</c:v>
                </c:pt>
                <c:pt idx="492">
                  <c:v>0</c:v>
                </c:pt>
                <c:pt idx="493">
                  <c:v>0.11</c:v>
                </c:pt>
                <c:pt idx="494">
                  <c:v>0</c:v>
                </c:pt>
                <c:pt idx="495">
                  <c:v>0.24</c:v>
                </c:pt>
                <c:pt idx="496">
                  <c:v>0.1</c:v>
                </c:pt>
                <c:pt idx="497">
                  <c:v>0.1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0.32</c:v>
                </c:pt>
                <c:pt idx="503">
                  <c:v>0</c:v>
                </c:pt>
                <c:pt idx="504">
                  <c:v>0</c:v>
                </c:pt>
                <c:pt idx="505">
                  <c:v>0.11</c:v>
                </c:pt>
                <c:pt idx="506">
                  <c:v>0</c:v>
                </c:pt>
                <c:pt idx="507">
                  <c:v>0.06</c:v>
                </c:pt>
                <c:pt idx="508">
                  <c:v>0</c:v>
                </c:pt>
                <c:pt idx="509">
                  <c:v>0</c:v>
                </c:pt>
                <c:pt idx="510">
                  <c:v>7.0000000000000007E-2</c:v>
                </c:pt>
                <c:pt idx="511">
                  <c:v>0</c:v>
                </c:pt>
                <c:pt idx="512">
                  <c:v>0.3</c:v>
                </c:pt>
                <c:pt idx="513">
                  <c:v>0</c:v>
                </c:pt>
                <c:pt idx="514">
                  <c:v>0</c:v>
                </c:pt>
                <c:pt idx="515">
                  <c:v>0.05</c:v>
                </c:pt>
                <c:pt idx="516">
                  <c:v>0.15</c:v>
                </c:pt>
                <c:pt idx="517">
                  <c:v>0</c:v>
                </c:pt>
                <c:pt idx="518">
                  <c:v>0.36</c:v>
                </c:pt>
                <c:pt idx="519">
                  <c:v>0</c:v>
                </c:pt>
                <c:pt idx="520">
                  <c:v>0</c:v>
                </c:pt>
                <c:pt idx="521">
                  <c:v>0.31</c:v>
                </c:pt>
                <c:pt idx="522">
                  <c:v>0.09</c:v>
                </c:pt>
                <c:pt idx="523">
                  <c:v>0.1</c:v>
                </c:pt>
                <c:pt idx="524">
                  <c:v>0</c:v>
                </c:pt>
                <c:pt idx="525">
                  <c:v>0</c:v>
                </c:pt>
                <c:pt idx="526">
                  <c:v>0.06</c:v>
                </c:pt>
                <c:pt idx="527">
                  <c:v>0</c:v>
                </c:pt>
                <c:pt idx="528">
                  <c:v>0.09</c:v>
                </c:pt>
                <c:pt idx="529">
                  <c:v>0</c:v>
                </c:pt>
                <c:pt idx="530">
                  <c:v>0</c:v>
                </c:pt>
                <c:pt idx="531">
                  <c:v>0.32</c:v>
                </c:pt>
                <c:pt idx="532">
                  <c:v>0.11</c:v>
                </c:pt>
                <c:pt idx="533">
                  <c:v>0.3</c:v>
                </c:pt>
                <c:pt idx="534">
                  <c:v>0</c:v>
                </c:pt>
                <c:pt idx="535">
                  <c:v>0</c:v>
                </c:pt>
                <c:pt idx="536">
                  <c:v>0.08</c:v>
                </c:pt>
                <c:pt idx="537">
                  <c:v>0</c:v>
                </c:pt>
                <c:pt idx="538">
                  <c:v>0.24</c:v>
                </c:pt>
                <c:pt idx="539">
                  <c:v>0.33</c:v>
                </c:pt>
                <c:pt idx="540">
                  <c:v>0</c:v>
                </c:pt>
                <c:pt idx="541">
                  <c:v>7.0000000000000007E-2</c:v>
                </c:pt>
                <c:pt idx="542">
                  <c:v>0.12</c:v>
                </c:pt>
                <c:pt idx="543">
                  <c:v>7.0000000000000007E-2</c:v>
                </c:pt>
                <c:pt idx="544">
                  <c:v>0.2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0.35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0.2</c:v>
                </c:pt>
                <c:pt idx="554">
                  <c:v>0</c:v>
                </c:pt>
                <c:pt idx="555">
                  <c:v>0.12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0.08</c:v>
                </c:pt>
                <c:pt idx="561">
                  <c:v>0.26</c:v>
                </c:pt>
                <c:pt idx="562">
                  <c:v>0.17</c:v>
                </c:pt>
                <c:pt idx="563">
                  <c:v>0.14000000000000001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0.37</c:v>
                </c:pt>
                <c:pt idx="573">
                  <c:v>0.14000000000000001</c:v>
                </c:pt>
                <c:pt idx="574">
                  <c:v>0.12</c:v>
                </c:pt>
                <c:pt idx="575">
                  <c:v>0.28000000000000003</c:v>
                </c:pt>
                <c:pt idx="576">
                  <c:v>0.15</c:v>
                </c:pt>
                <c:pt idx="577">
                  <c:v>0.06</c:v>
                </c:pt>
                <c:pt idx="578">
                  <c:v>0.16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0.14000000000000001</c:v>
                </c:pt>
                <c:pt idx="584">
                  <c:v>7.0000000000000007E-2</c:v>
                </c:pt>
                <c:pt idx="585">
                  <c:v>7.0000000000000007E-2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0.23</c:v>
                </c:pt>
                <c:pt idx="591">
                  <c:v>0.39</c:v>
                </c:pt>
                <c:pt idx="592">
                  <c:v>0.11</c:v>
                </c:pt>
                <c:pt idx="593">
                  <c:v>0.18</c:v>
                </c:pt>
                <c:pt idx="594">
                  <c:v>0.31</c:v>
                </c:pt>
                <c:pt idx="595">
                  <c:v>0</c:v>
                </c:pt>
                <c:pt idx="596">
                  <c:v>0</c:v>
                </c:pt>
                <c:pt idx="597">
                  <c:v>0.13</c:v>
                </c:pt>
                <c:pt idx="598">
                  <c:v>0</c:v>
                </c:pt>
                <c:pt idx="599">
                  <c:v>0.05</c:v>
                </c:pt>
                <c:pt idx="600">
                  <c:v>0.21</c:v>
                </c:pt>
                <c:pt idx="601">
                  <c:v>0</c:v>
                </c:pt>
                <c:pt idx="602">
                  <c:v>7.0000000000000007E-2</c:v>
                </c:pt>
                <c:pt idx="603">
                  <c:v>0</c:v>
                </c:pt>
                <c:pt idx="604">
                  <c:v>0</c:v>
                </c:pt>
                <c:pt idx="605">
                  <c:v>0.28000000000000003</c:v>
                </c:pt>
                <c:pt idx="606">
                  <c:v>0</c:v>
                </c:pt>
                <c:pt idx="607">
                  <c:v>0.12</c:v>
                </c:pt>
                <c:pt idx="608">
                  <c:v>0.13</c:v>
                </c:pt>
                <c:pt idx="609">
                  <c:v>0.06</c:v>
                </c:pt>
                <c:pt idx="610">
                  <c:v>0.39</c:v>
                </c:pt>
                <c:pt idx="611">
                  <c:v>0</c:v>
                </c:pt>
                <c:pt idx="612">
                  <c:v>0.1</c:v>
                </c:pt>
                <c:pt idx="613">
                  <c:v>0</c:v>
                </c:pt>
                <c:pt idx="614">
                  <c:v>0</c:v>
                </c:pt>
                <c:pt idx="615">
                  <c:v>7.0000000000000007E-2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0.15</c:v>
                </c:pt>
                <c:pt idx="620">
                  <c:v>0</c:v>
                </c:pt>
                <c:pt idx="621">
                  <c:v>0.32</c:v>
                </c:pt>
                <c:pt idx="622">
                  <c:v>0</c:v>
                </c:pt>
                <c:pt idx="623">
                  <c:v>0.36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0.15</c:v>
                </c:pt>
                <c:pt idx="629">
                  <c:v>0</c:v>
                </c:pt>
                <c:pt idx="630">
                  <c:v>0.11</c:v>
                </c:pt>
                <c:pt idx="631">
                  <c:v>0.25</c:v>
                </c:pt>
                <c:pt idx="632">
                  <c:v>0.11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0.06</c:v>
                </c:pt>
                <c:pt idx="639">
                  <c:v>0.24</c:v>
                </c:pt>
                <c:pt idx="640">
                  <c:v>0</c:v>
                </c:pt>
                <c:pt idx="641">
                  <c:v>0.39</c:v>
                </c:pt>
                <c:pt idx="642">
                  <c:v>0.36</c:v>
                </c:pt>
                <c:pt idx="643">
                  <c:v>0.16</c:v>
                </c:pt>
                <c:pt idx="644">
                  <c:v>0.1</c:v>
                </c:pt>
                <c:pt idx="645">
                  <c:v>0</c:v>
                </c:pt>
                <c:pt idx="646">
                  <c:v>0.05</c:v>
                </c:pt>
                <c:pt idx="647">
                  <c:v>0</c:v>
                </c:pt>
                <c:pt idx="648">
                  <c:v>0</c:v>
                </c:pt>
                <c:pt idx="649">
                  <c:v>0.36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0.15</c:v>
                </c:pt>
                <c:pt idx="655">
                  <c:v>0</c:v>
                </c:pt>
                <c:pt idx="656">
                  <c:v>0</c:v>
                </c:pt>
                <c:pt idx="657">
                  <c:v>0.39</c:v>
                </c:pt>
                <c:pt idx="658">
                  <c:v>0.05</c:v>
                </c:pt>
                <c:pt idx="659">
                  <c:v>0.34</c:v>
                </c:pt>
                <c:pt idx="660">
                  <c:v>0</c:v>
                </c:pt>
                <c:pt idx="661">
                  <c:v>0.33</c:v>
                </c:pt>
                <c:pt idx="662">
                  <c:v>0</c:v>
                </c:pt>
                <c:pt idx="663">
                  <c:v>0.05</c:v>
                </c:pt>
                <c:pt idx="664">
                  <c:v>0.17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0.06</c:v>
                </c:pt>
                <c:pt idx="677">
                  <c:v>0.2</c:v>
                </c:pt>
                <c:pt idx="678">
                  <c:v>0</c:v>
                </c:pt>
                <c:pt idx="679">
                  <c:v>0.09</c:v>
                </c:pt>
                <c:pt idx="680">
                  <c:v>0.05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0.1</c:v>
                </c:pt>
                <c:pt idx="685">
                  <c:v>0.39</c:v>
                </c:pt>
                <c:pt idx="686">
                  <c:v>0.08</c:v>
                </c:pt>
                <c:pt idx="687">
                  <c:v>0.34</c:v>
                </c:pt>
                <c:pt idx="688">
                  <c:v>0.14000000000000001</c:v>
                </c:pt>
                <c:pt idx="689">
                  <c:v>0.24</c:v>
                </c:pt>
                <c:pt idx="690">
                  <c:v>0</c:v>
                </c:pt>
                <c:pt idx="691">
                  <c:v>0.32</c:v>
                </c:pt>
                <c:pt idx="692">
                  <c:v>0</c:v>
                </c:pt>
                <c:pt idx="693">
                  <c:v>0</c:v>
                </c:pt>
                <c:pt idx="694">
                  <c:v>0.28999999999999998</c:v>
                </c:pt>
                <c:pt idx="695">
                  <c:v>0.11</c:v>
                </c:pt>
                <c:pt idx="696">
                  <c:v>0.12</c:v>
                </c:pt>
                <c:pt idx="697">
                  <c:v>0.32</c:v>
                </c:pt>
                <c:pt idx="698">
                  <c:v>0</c:v>
                </c:pt>
                <c:pt idx="699">
                  <c:v>0</c:v>
                </c:pt>
                <c:pt idx="700">
                  <c:v>0.1</c:v>
                </c:pt>
                <c:pt idx="701">
                  <c:v>0.09</c:v>
                </c:pt>
                <c:pt idx="702">
                  <c:v>0.3</c:v>
                </c:pt>
                <c:pt idx="703">
                  <c:v>0.23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0.11</c:v>
                </c:pt>
                <c:pt idx="709">
                  <c:v>0.06</c:v>
                </c:pt>
                <c:pt idx="710">
                  <c:v>0.36</c:v>
                </c:pt>
                <c:pt idx="711">
                  <c:v>0.06</c:v>
                </c:pt>
                <c:pt idx="712">
                  <c:v>0</c:v>
                </c:pt>
                <c:pt idx="713">
                  <c:v>0</c:v>
                </c:pt>
                <c:pt idx="714">
                  <c:v>0.28000000000000003</c:v>
                </c:pt>
                <c:pt idx="715">
                  <c:v>0</c:v>
                </c:pt>
                <c:pt idx="716">
                  <c:v>0.32</c:v>
                </c:pt>
                <c:pt idx="717">
                  <c:v>0.13</c:v>
                </c:pt>
                <c:pt idx="718">
                  <c:v>7.0000000000000007E-2</c:v>
                </c:pt>
                <c:pt idx="719">
                  <c:v>0.37</c:v>
                </c:pt>
                <c:pt idx="720">
                  <c:v>0.09</c:v>
                </c:pt>
                <c:pt idx="721">
                  <c:v>0</c:v>
                </c:pt>
                <c:pt idx="722">
                  <c:v>0</c:v>
                </c:pt>
                <c:pt idx="723">
                  <c:v>0.16</c:v>
                </c:pt>
                <c:pt idx="724">
                  <c:v>0</c:v>
                </c:pt>
                <c:pt idx="725">
                  <c:v>0</c:v>
                </c:pt>
                <c:pt idx="726">
                  <c:v>0.11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0.32</c:v>
                </c:pt>
                <c:pt idx="731">
                  <c:v>0.09</c:v>
                </c:pt>
                <c:pt idx="732">
                  <c:v>0</c:v>
                </c:pt>
                <c:pt idx="733">
                  <c:v>0.28000000000000003</c:v>
                </c:pt>
                <c:pt idx="734">
                  <c:v>0</c:v>
                </c:pt>
                <c:pt idx="735">
                  <c:v>0.33</c:v>
                </c:pt>
                <c:pt idx="736">
                  <c:v>0</c:v>
                </c:pt>
                <c:pt idx="737">
                  <c:v>0.08</c:v>
                </c:pt>
                <c:pt idx="738">
                  <c:v>0.28000000000000003</c:v>
                </c:pt>
                <c:pt idx="739">
                  <c:v>0.12</c:v>
                </c:pt>
                <c:pt idx="740">
                  <c:v>0.28000000000000003</c:v>
                </c:pt>
                <c:pt idx="741">
                  <c:v>0.39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0.3</c:v>
                </c:pt>
                <c:pt idx="746">
                  <c:v>0.18</c:v>
                </c:pt>
                <c:pt idx="747">
                  <c:v>0</c:v>
                </c:pt>
                <c:pt idx="748">
                  <c:v>0.24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0.15</c:v>
                </c:pt>
                <c:pt idx="754">
                  <c:v>0</c:v>
                </c:pt>
                <c:pt idx="755">
                  <c:v>0.26</c:v>
                </c:pt>
                <c:pt idx="756">
                  <c:v>0</c:v>
                </c:pt>
                <c:pt idx="757">
                  <c:v>0.12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0.08</c:v>
                </c:pt>
                <c:pt idx="762">
                  <c:v>0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0</c:v>
                </c:pt>
                <c:pt idx="766">
                  <c:v>0.12</c:v>
                </c:pt>
                <c:pt idx="767">
                  <c:v>0</c:v>
                </c:pt>
                <c:pt idx="768">
                  <c:v>0.26</c:v>
                </c:pt>
                <c:pt idx="769">
                  <c:v>0.13</c:v>
                </c:pt>
                <c:pt idx="770">
                  <c:v>0</c:v>
                </c:pt>
                <c:pt idx="771">
                  <c:v>0</c:v>
                </c:pt>
                <c:pt idx="772">
                  <c:v>0.08</c:v>
                </c:pt>
                <c:pt idx="773">
                  <c:v>0</c:v>
                </c:pt>
                <c:pt idx="774">
                  <c:v>0.1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0.06</c:v>
                </c:pt>
                <c:pt idx="789">
                  <c:v>0.05</c:v>
                </c:pt>
                <c:pt idx="790">
                  <c:v>0</c:v>
                </c:pt>
                <c:pt idx="791">
                  <c:v>0.13</c:v>
                </c:pt>
                <c:pt idx="792">
                  <c:v>0.2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0.09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0.15</c:v>
                </c:pt>
                <c:pt idx="802">
                  <c:v>0.05</c:v>
                </c:pt>
                <c:pt idx="803">
                  <c:v>0.4</c:v>
                </c:pt>
                <c:pt idx="804">
                  <c:v>0</c:v>
                </c:pt>
                <c:pt idx="805">
                  <c:v>0</c:v>
                </c:pt>
                <c:pt idx="806">
                  <c:v>0.33</c:v>
                </c:pt>
                <c:pt idx="807">
                  <c:v>0.24</c:v>
                </c:pt>
                <c:pt idx="808">
                  <c:v>0</c:v>
                </c:pt>
                <c:pt idx="809">
                  <c:v>0.25</c:v>
                </c:pt>
                <c:pt idx="810">
                  <c:v>0.13</c:v>
                </c:pt>
                <c:pt idx="811">
                  <c:v>0.12</c:v>
                </c:pt>
                <c:pt idx="812">
                  <c:v>0.28000000000000003</c:v>
                </c:pt>
                <c:pt idx="813">
                  <c:v>0</c:v>
                </c:pt>
                <c:pt idx="814">
                  <c:v>0</c:v>
                </c:pt>
                <c:pt idx="815">
                  <c:v>0.12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0.28999999999999998</c:v>
                </c:pt>
                <c:pt idx="820">
                  <c:v>0</c:v>
                </c:pt>
                <c:pt idx="821">
                  <c:v>0.08</c:v>
                </c:pt>
                <c:pt idx="822">
                  <c:v>0.1</c:v>
                </c:pt>
                <c:pt idx="823">
                  <c:v>0</c:v>
                </c:pt>
                <c:pt idx="824">
                  <c:v>0.05</c:v>
                </c:pt>
                <c:pt idx="825">
                  <c:v>0</c:v>
                </c:pt>
                <c:pt idx="826">
                  <c:v>0</c:v>
                </c:pt>
                <c:pt idx="827">
                  <c:v>0.14000000000000001</c:v>
                </c:pt>
                <c:pt idx="828">
                  <c:v>0</c:v>
                </c:pt>
                <c:pt idx="829">
                  <c:v>0.12</c:v>
                </c:pt>
                <c:pt idx="830">
                  <c:v>0</c:v>
                </c:pt>
                <c:pt idx="831">
                  <c:v>0</c:v>
                </c:pt>
                <c:pt idx="832">
                  <c:v>0.11</c:v>
                </c:pt>
                <c:pt idx="833">
                  <c:v>0</c:v>
                </c:pt>
                <c:pt idx="834">
                  <c:v>0</c:v>
                </c:pt>
                <c:pt idx="835">
                  <c:v>0.14000000000000001</c:v>
                </c:pt>
                <c:pt idx="836">
                  <c:v>0</c:v>
                </c:pt>
                <c:pt idx="837">
                  <c:v>0.27</c:v>
                </c:pt>
                <c:pt idx="838">
                  <c:v>0.06</c:v>
                </c:pt>
                <c:pt idx="839">
                  <c:v>0</c:v>
                </c:pt>
                <c:pt idx="840">
                  <c:v>0</c:v>
                </c:pt>
                <c:pt idx="841">
                  <c:v>0.06</c:v>
                </c:pt>
                <c:pt idx="842">
                  <c:v>0</c:v>
                </c:pt>
                <c:pt idx="843">
                  <c:v>0</c:v>
                </c:pt>
                <c:pt idx="844">
                  <c:v>7.0000000000000007E-2</c:v>
                </c:pt>
                <c:pt idx="845">
                  <c:v>0.3</c:v>
                </c:pt>
                <c:pt idx="846">
                  <c:v>0.11</c:v>
                </c:pt>
                <c:pt idx="847">
                  <c:v>0</c:v>
                </c:pt>
                <c:pt idx="848">
                  <c:v>0</c:v>
                </c:pt>
                <c:pt idx="849">
                  <c:v>0.16</c:v>
                </c:pt>
                <c:pt idx="850">
                  <c:v>0.32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0.25</c:v>
                </c:pt>
                <c:pt idx="856">
                  <c:v>0</c:v>
                </c:pt>
                <c:pt idx="857">
                  <c:v>0.12</c:v>
                </c:pt>
                <c:pt idx="858">
                  <c:v>0</c:v>
                </c:pt>
                <c:pt idx="859">
                  <c:v>0</c:v>
                </c:pt>
                <c:pt idx="860">
                  <c:v>0.09</c:v>
                </c:pt>
                <c:pt idx="861">
                  <c:v>0.15</c:v>
                </c:pt>
                <c:pt idx="862">
                  <c:v>0.27</c:v>
                </c:pt>
                <c:pt idx="863">
                  <c:v>0.34</c:v>
                </c:pt>
                <c:pt idx="864">
                  <c:v>0.11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0.14000000000000001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0.1</c:v>
                </c:pt>
                <c:pt idx="874">
                  <c:v>0</c:v>
                </c:pt>
                <c:pt idx="875">
                  <c:v>7.0000000000000007E-2</c:v>
                </c:pt>
                <c:pt idx="876">
                  <c:v>0.16</c:v>
                </c:pt>
                <c:pt idx="877">
                  <c:v>0</c:v>
                </c:pt>
                <c:pt idx="878">
                  <c:v>0.15</c:v>
                </c:pt>
                <c:pt idx="879">
                  <c:v>0</c:v>
                </c:pt>
                <c:pt idx="880">
                  <c:v>0</c:v>
                </c:pt>
                <c:pt idx="881">
                  <c:v>0.11</c:v>
                </c:pt>
                <c:pt idx="882">
                  <c:v>0</c:v>
                </c:pt>
                <c:pt idx="883">
                  <c:v>0.26</c:v>
                </c:pt>
                <c:pt idx="884">
                  <c:v>0.36</c:v>
                </c:pt>
                <c:pt idx="885">
                  <c:v>0.23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0.25</c:v>
                </c:pt>
                <c:pt idx="890">
                  <c:v>7.0000000000000007E-2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0.11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0.3</c:v>
                </c:pt>
                <c:pt idx="901">
                  <c:v>0</c:v>
                </c:pt>
                <c:pt idx="902">
                  <c:v>0</c:v>
                </c:pt>
                <c:pt idx="903">
                  <c:v>0.12</c:v>
                </c:pt>
                <c:pt idx="904">
                  <c:v>0.22</c:v>
                </c:pt>
                <c:pt idx="905">
                  <c:v>0</c:v>
                </c:pt>
                <c:pt idx="906">
                  <c:v>0.12</c:v>
                </c:pt>
                <c:pt idx="907">
                  <c:v>0</c:v>
                </c:pt>
                <c:pt idx="908">
                  <c:v>0</c:v>
                </c:pt>
                <c:pt idx="909">
                  <c:v>0.06</c:v>
                </c:pt>
                <c:pt idx="910">
                  <c:v>0.08</c:v>
                </c:pt>
                <c:pt idx="911">
                  <c:v>0</c:v>
                </c:pt>
                <c:pt idx="912">
                  <c:v>0</c:v>
                </c:pt>
                <c:pt idx="913">
                  <c:v>0.28999999999999998</c:v>
                </c:pt>
                <c:pt idx="914">
                  <c:v>0</c:v>
                </c:pt>
                <c:pt idx="915">
                  <c:v>0</c:v>
                </c:pt>
                <c:pt idx="916">
                  <c:v>0.17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0.05</c:v>
                </c:pt>
                <c:pt idx="921">
                  <c:v>0.28000000000000003</c:v>
                </c:pt>
                <c:pt idx="922">
                  <c:v>0.23</c:v>
                </c:pt>
                <c:pt idx="923">
                  <c:v>0</c:v>
                </c:pt>
                <c:pt idx="924">
                  <c:v>0.13</c:v>
                </c:pt>
                <c:pt idx="925">
                  <c:v>0.13</c:v>
                </c:pt>
                <c:pt idx="926">
                  <c:v>0.1</c:v>
                </c:pt>
                <c:pt idx="927">
                  <c:v>0</c:v>
                </c:pt>
                <c:pt idx="928">
                  <c:v>0.13</c:v>
                </c:pt>
                <c:pt idx="929">
                  <c:v>0.09</c:v>
                </c:pt>
                <c:pt idx="930">
                  <c:v>0.12</c:v>
                </c:pt>
                <c:pt idx="931">
                  <c:v>0.12</c:v>
                </c:pt>
                <c:pt idx="932">
                  <c:v>7.0000000000000007E-2</c:v>
                </c:pt>
                <c:pt idx="933">
                  <c:v>0.31</c:v>
                </c:pt>
                <c:pt idx="934">
                  <c:v>0.24</c:v>
                </c:pt>
                <c:pt idx="935">
                  <c:v>0.09</c:v>
                </c:pt>
                <c:pt idx="936">
                  <c:v>0.37</c:v>
                </c:pt>
                <c:pt idx="937">
                  <c:v>0</c:v>
                </c:pt>
                <c:pt idx="938">
                  <c:v>0.1</c:v>
                </c:pt>
                <c:pt idx="939">
                  <c:v>0.25</c:v>
                </c:pt>
                <c:pt idx="940">
                  <c:v>0</c:v>
                </c:pt>
                <c:pt idx="941">
                  <c:v>0.33</c:v>
                </c:pt>
                <c:pt idx="942">
                  <c:v>0.14000000000000001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0.34</c:v>
                </c:pt>
                <c:pt idx="947">
                  <c:v>0.13</c:v>
                </c:pt>
                <c:pt idx="948">
                  <c:v>7.0000000000000007E-2</c:v>
                </c:pt>
                <c:pt idx="949">
                  <c:v>0</c:v>
                </c:pt>
                <c:pt idx="950">
                  <c:v>0.1</c:v>
                </c:pt>
                <c:pt idx="951">
                  <c:v>0.09</c:v>
                </c:pt>
                <c:pt idx="952">
                  <c:v>0</c:v>
                </c:pt>
                <c:pt idx="953">
                  <c:v>0.08</c:v>
                </c:pt>
                <c:pt idx="954">
                  <c:v>0</c:v>
                </c:pt>
                <c:pt idx="955">
                  <c:v>0.21</c:v>
                </c:pt>
                <c:pt idx="956">
                  <c:v>0.1</c:v>
                </c:pt>
                <c:pt idx="957">
                  <c:v>0.17</c:v>
                </c:pt>
                <c:pt idx="958">
                  <c:v>0</c:v>
                </c:pt>
                <c:pt idx="959">
                  <c:v>0</c:v>
                </c:pt>
                <c:pt idx="960">
                  <c:v>7.0000000000000007E-2</c:v>
                </c:pt>
                <c:pt idx="961">
                  <c:v>0.28999999999999998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0.2</c:v>
                </c:pt>
                <c:pt idx="966">
                  <c:v>0</c:v>
                </c:pt>
                <c:pt idx="967">
                  <c:v>0.21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0.1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0.32</c:v>
                </c:pt>
                <c:pt idx="976">
                  <c:v>0</c:v>
                </c:pt>
                <c:pt idx="977">
                  <c:v>0.05</c:v>
                </c:pt>
                <c:pt idx="978">
                  <c:v>0.1</c:v>
                </c:pt>
                <c:pt idx="979">
                  <c:v>0</c:v>
                </c:pt>
                <c:pt idx="980">
                  <c:v>0.06</c:v>
                </c:pt>
                <c:pt idx="981">
                  <c:v>0</c:v>
                </c:pt>
                <c:pt idx="982">
                  <c:v>0.33</c:v>
                </c:pt>
                <c:pt idx="983">
                  <c:v>0.09</c:v>
                </c:pt>
                <c:pt idx="984">
                  <c:v>0.23</c:v>
                </c:pt>
                <c:pt idx="985">
                  <c:v>0.14000000000000001</c:v>
                </c:pt>
                <c:pt idx="986">
                  <c:v>0.18</c:v>
                </c:pt>
                <c:pt idx="987">
                  <c:v>0</c:v>
                </c:pt>
                <c:pt idx="988">
                  <c:v>0.23</c:v>
                </c:pt>
                <c:pt idx="989">
                  <c:v>0.35</c:v>
                </c:pt>
                <c:pt idx="990">
                  <c:v>0.11</c:v>
                </c:pt>
                <c:pt idx="991">
                  <c:v>0</c:v>
                </c:pt>
                <c:pt idx="992">
                  <c:v>0</c:v>
                </c:pt>
                <c:pt idx="993">
                  <c:v>0.17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0.15</c:v>
                </c:pt>
                <c:pt idx="998">
                  <c:v>0</c:v>
                </c:pt>
                <c:pt idx="999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C-4D4D-A9C6-6146DACA4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13397727"/>
        <c:axId val="1313394399"/>
      </c:barChart>
      <c:dateAx>
        <c:axId val="1313397727"/>
        <c:scaling>
          <c:orientation val="minMax"/>
        </c:scaling>
        <c:delete val="0"/>
        <c:axPos val="b"/>
        <c:numFmt formatCode="d/m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94399"/>
        <c:crosses val="autoZero"/>
        <c:auto val="1"/>
        <c:lblOffset val="100"/>
        <c:baseTimeUnit val="days"/>
      </c:dateAx>
      <c:valAx>
        <c:axId val="1313394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%_);\(#,##0%\);0%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9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age!PivotTable112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 vs age'!$B$1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'Business unit vs age'!$A$2:$A$6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'Business unit vs age'!$B$2:$B$6</c:f>
              <c:numCache>
                <c:formatCode>General</c:formatCode>
                <c:ptCount val="4"/>
                <c:pt idx="0">
                  <c:v>44.396624472573841</c:v>
                </c:pt>
                <c:pt idx="1">
                  <c:v>44.524163568773233</c:v>
                </c:pt>
                <c:pt idx="2">
                  <c:v>45.253275109170303</c:v>
                </c:pt>
                <c:pt idx="3">
                  <c:v>43.471698113207545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0-4BA7-9588-05EB74904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22239"/>
        <c:axId val="1271842623"/>
      </c:barChart>
      <c:catAx>
        <c:axId val="127182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42623"/>
        <c:crosses val="autoZero"/>
        <c:auto val="1"/>
        <c:lblAlgn val="ctr"/>
        <c:lblOffset val="100"/>
        <c:noMultiLvlLbl val="0"/>
      </c:catAx>
      <c:valAx>
        <c:axId val="12718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2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Data.xlsx]Annual Salary vs Department!PivotTable15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Salary vs Department'!$B$1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Salary vs Department'!$A$2:$A$9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'Annual Salary vs Department'!$B$2:$B$9</c:f>
              <c:numCache>
                <c:formatCode>General</c:formatCode>
                <c:ptCount val="7"/>
                <c:pt idx="0">
                  <c:v>123146.94791666667</c:v>
                </c:pt>
                <c:pt idx="1">
                  <c:v>109035.20886075949</c:v>
                </c:pt>
                <c:pt idx="2">
                  <c:v>122802.89166666666</c:v>
                </c:pt>
                <c:pt idx="3">
                  <c:v>118058.44</c:v>
                </c:pt>
                <c:pt idx="4">
                  <c:v>97790.452282157683</c:v>
                </c:pt>
                <c:pt idx="5">
                  <c:v>129663.03333333334</c:v>
                </c:pt>
                <c:pt idx="6">
                  <c:v>111049.85714285714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3C-4A96-A0C6-16731CDD8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152400"/>
        <c:axId val="2136166128"/>
      </c:barChart>
      <c:catAx>
        <c:axId val="21361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66128"/>
        <c:crosses val="autoZero"/>
        <c:auto val="1"/>
        <c:lblAlgn val="ctr"/>
        <c:lblOffset val="100"/>
        <c:noMultiLvlLbl val="0"/>
      </c:catAx>
      <c:valAx>
        <c:axId val="21361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Data.xlsx]Bonus vs Gender!PivotTable16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'Bonus vs Gender'!$B$1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'Bonus vs Gender'!$A$2:$A$18</c:f>
              <c:multiLvlStrCache>
                <c:ptCount val="14"/>
                <c:lvl>
                  <c:pt idx="0">
                    <c:v>Accounting</c:v>
                  </c:pt>
                  <c:pt idx="1">
                    <c:v>Engineering</c:v>
                  </c:pt>
                  <c:pt idx="2">
                    <c:v>Finance</c:v>
                  </c:pt>
                  <c:pt idx="3">
                    <c:v>Human Resources</c:v>
                  </c:pt>
                  <c:pt idx="4">
                    <c:v>IT</c:v>
                  </c:pt>
                  <c:pt idx="5">
                    <c:v>Marketing</c:v>
                  </c:pt>
                  <c:pt idx="6">
                    <c:v>Sales</c:v>
                  </c:pt>
                  <c:pt idx="7">
                    <c:v>Accounting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IT</c:v>
                  </c:pt>
                  <c:pt idx="12">
                    <c:v>Marketing</c:v>
                  </c:pt>
                  <c:pt idx="13">
                    <c:v>Sales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'Bonus vs Gender'!$B$2:$B$18</c:f>
              <c:numCache>
                <c:formatCode>General</c:formatCode>
                <c:ptCount val="14"/>
                <c:pt idx="0">
                  <c:v>0.12924528301886792</c:v>
                </c:pt>
                <c:pt idx="1">
                  <c:v>5.6875000000000009E-2</c:v>
                </c:pt>
                <c:pt idx="2">
                  <c:v>0.10840579710144926</c:v>
                </c:pt>
                <c:pt idx="3">
                  <c:v>0.11046874999999995</c:v>
                </c:pt>
                <c:pt idx="4">
                  <c:v>4.9075630252100842E-2</c:v>
                </c:pt>
                <c:pt idx="5">
                  <c:v>0.11438596491228069</c:v>
                </c:pt>
                <c:pt idx="6">
                  <c:v>8.1973684210526337E-2</c:v>
                </c:pt>
                <c:pt idx="7">
                  <c:v>8.930232558139535E-2</c:v>
                </c:pt>
                <c:pt idx="8">
                  <c:v>8.6794871794871803E-2</c:v>
                </c:pt>
                <c:pt idx="9">
                  <c:v>0.11588235294117644</c:v>
                </c:pt>
                <c:pt idx="10">
                  <c:v>0.1039344262295082</c:v>
                </c:pt>
                <c:pt idx="11">
                  <c:v>6.0409836065573763E-2</c:v>
                </c:pt>
                <c:pt idx="12">
                  <c:v>0.13317460317460317</c:v>
                </c:pt>
                <c:pt idx="13">
                  <c:v>8.5937500000000014E-2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5-4C18-85ED-D81777BFC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149488"/>
        <c:axId val="2136150320"/>
      </c:barChart>
      <c:catAx>
        <c:axId val="21361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0320"/>
        <c:crosses val="autoZero"/>
        <c:auto val="1"/>
        <c:lblAlgn val="ctr"/>
        <c:lblOffset val="100"/>
        <c:noMultiLvlLbl val="0"/>
      </c:catAx>
      <c:valAx>
        <c:axId val="213615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200" b="1" i="0" baseline="0"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aseline="0"/>
              <a:t>Count of ethnicity vs department</a:t>
            </a:r>
          </a:p>
          <a:p>
            <a:pPr algn="ctr" rtl="0">
              <a:defRPr sz="1200" b="1" i="0" baseline="0"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200" baseline="0"/>
          </a:p>
        </cx:rich>
      </cx:tx>
    </cx:title>
    <cx:plotArea>
      <cx:plotAreaRegion>
        <cx:series layoutId="treemap" uniqueId="{4ACBDA28-1454-40CB-80D3-98E200F199FF}">
          <cx:tx>
            <cx:txData>
              <cx:f>_xlchart.v1.1</cx:f>
              <cx:v>Count of Ethnicity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 baseline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1200" baseline="0"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 baseline="0">
              <a:solidFill>
                <a:srgbClr val="4040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 sz="1200" baseline="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300" b="1" i="0" baseline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IN" sz="1300" baseline="0"/>
            <a:t>Chart Title</a:t>
          </a:r>
        </a:p>
      </cx:txPr>
    </cx:title>
    <cx:plotArea>
      <cx:plotAreaRegion>
        <cx:series layoutId="sunburst" uniqueId="{520E616F-89B5-41FF-B82D-3784F28CF309}">
          <cx:tx>
            <cx:txData>
              <cx:f>_xlchart.v1.4</cx:f>
              <cx:v>Count of Ethnicity</cx:v>
            </cx:txData>
          </cx:tx>
          <cx:spPr>
            <a:ln w="12700"/>
          </cx:spPr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300" b="0" i="0" baseline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1300" baseline="0"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300" b="0" i="0" baseline="0">
              <a:solidFill>
                <a:srgbClr val="4040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 sz="1300" baseline="0"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Annual salary vs gender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Annual salary vs gender</a:t>
          </a:r>
        </a:p>
      </cx:txPr>
    </cx:title>
    <cx:plotArea>
      <cx:plotAreaRegion>
        <cx:series layoutId="clusteredColumn" uniqueId="{C163334D-09A2-4578-AAED-A295E34F6ABF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DC16039-EE46-433E-8355-52821306661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E9DC03F2-00BC-4BA7-94A6-7EB9DEC0F6DE}">
          <cx:tx>
            <cx:txData>
              <cx:f>_xlchart.v1.9</cx:f>
              <cx:v>Annual Salary*Bonus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1FA13E-418A-4533-B319-26290F5CA24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AE29B0-30BB-4E46-BE65-990446673C7F}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4443F7-D47C-4E76-94B8-4E798CAEAA9C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A13A9-5F93-42CB-88AF-EF55E0EB373E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847232937" name="Chart 2">
          <a:extLst>
            <a:ext uri="{FF2B5EF4-FFF2-40B4-BE49-F238E27FC236}">
              <a16:creationId xmlns:a16="http://schemas.microsoft.com/office/drawing/2014/main" id="{00000000-0008-0000-0100-0000A9BF7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5</xdr:row>
      <xdr:rowOff>19050</xdr:rowOff>
    </xdr:from>
    <xdr:ext cx="6305550" cy="4210050"/>
    <xdr:graphicFrame macro="">
      <xdr:nvGraphicFramePr>
        <xdr:cNvPr id="687639259" name="Chart 4">
          <a:extLst>
            <a:ext uri="{FF2B5EF4-FFF2-40B4-BE49-F238E27FC236}">
              <a16:creationId xmlns:a16="http://schemas.microsoft.com/office/drawing/2014/main" id="{00000000-0008-0000-0300-0000DB8A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551088</xdr:colOff>
      <xdr:row>28</xdr:row>
      <xdr:rowOff>85724</xdr:rowOff>
    </xdr:from>
    <xdr:to>
      <xdr:col>15</xdr:col>
      <xdr:colOff>409575</xdr:colOff>
      <xdr:row>50</xdr:row>
      <xdr:rowOff>40821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525B16-B542-C2CC-0B78-8136E0D4A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203908</xdr:colOff>
      <xdr:row>3</xdr:row>
      <xdr:rowOff>85043</xdr:rowOff>
    </xdr:from>
    <xdr:to>
      <xdr:col>30</xdr:col>
      <xdr:colOff>857249</xdr:colOff>
      <xdr:row>36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DF4BF63-9C14-5621-632B-1A354FD88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7F1ACC-B8DE-27B6-9C9E-9A2F50D63C3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">
          <a:extLst xmlns:a="http://schemas.openxmlformats.org/drawingml/2006/main">
            <a:ext uri="{FF2B5EF4-FFF2-40B4-BE49-F238E27FC236}">
              <a16:creationId xmlns:a16="http://schemas.microsoft.com/office/drawing/2014/main" id="{851637A4-CA4F-7373-F005-27458743045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1533524</xdr:colOff>
      <xdr:row>11</xdr:row>
      <xdr:rowOff>23811</xdr:rowOff>
    </xdr:from>
    <xdr:to>
      <xdr:col>8</xdr:col>
      <xdr:colOff>247649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525ED-C949-3BEA-D09E-B580B593C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5F2F11-8BCC-77ED-643A-CC4E09B97AD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">
          <a:extLst xmlns:a="http://schemas.openxmlformats.org/drawingml/2006/main">
            <a:ext uri="{FF2B5EF4-FFF2-40B4-BE49-F238E27FC236}">
              <a16:creationId xmlns:a16="http://schemas.microsoft.com/office/drawing/2014/main" id="{7F60C9D8-B9BA-6F51-4D1A-3424122FCBB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268231</xdr:colOff>
      <xdr:row>29</xdr:row>
      <xdr:rowOff>115898</xdr:rowOff>
    </xdr:from>
    <xdr:to>
      <xdr:col>7</xdr:col>
      <xdr:colOff>437151</xdr:colOff>
      <xdr:row>53</xdr:row>
      <xdr:rowOff>2331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CAA6B-44B7-AF56-F671-D450BDB02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4762</xdr:rowOff>
    </xdr:from>
    <xdr:to>
      <xdr:col>3</xdr:col>
      <xdr:colOff>0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AB169-D6FF-B9B5-D000-A0567CBB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8</xdr:row>
      <xdr:rowOff>80962</xdr:rowOff>
    </xdr:from>
    <xdr:to>
      <xdr:col>6</xdr:col>
      <xdr:colOff>266700</xdr:colOff>
      <xdr:row>22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430D8-68BF-D213-2B93-F4AB68777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185737</xdr:rowOff>
    </xdr:from>
    <xdr:to>
      <xdr:col>6</xdr:col>
      <xdr:colOff>104775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C7E02-C9D3-86AD-BACD-1662D560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0</xdr:row>
      <xdr:rowOff>190499</xdr:rowOff>
    </xdr:from>
    <xdr:to>
      <xdr:col>11</xdr:col>
      <xdr:colOff>304801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4B24-5B85-26D6-A075-9755335DB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1CCF1-DA27-FE4F-8CB7-A875CC378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4422322" y="830036"/>
    <xdr:ext cx="8610600" cy="6276975"/>
    <xdr:pic>
      <xdr:nvPicPr>
        <xdr:cNvPr id="217967778" name="Chart7" title="Chart">
          <a:extLst>
            <a:ext uri="{FF2B5EF4-FFF2-40B4-BE49-F238E27FC236}">
              <a16:creationId xmlns:a16="http://schemas.microsoft.com/office/drawing/2014/main" id="{00000000-0008-0000-0500-0000A2ECFD0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22322" y="830036"/>
          <a:ext cx="8610600" cy="6276975"/>
        </a:xfrm>
        <a:prstGeom prst="rect">
          <a:avLst/>
        </a:prstGeom>
        <a:noFill/>
      </xdr:spPr>
    </xdr:pic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8F64E-EE4F-DBD3-3747-7839BC6F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171450</xdr:rowOff>
    </xdr:from>
    <xdr:to>
      <xdr:col>4</xdr:col>
      <xdr:colOff>209550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CD5CF-2A2C-68B8-EF94-9BD11DDB2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5ACAD-DEDB-0AF6-F16E-3C8EA5E91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1346064812" createdVersion="8" refreshedVersion="8" minRefreshableVersion="3" recordCount="1003" xr:uid="{B9CB352A-12D0-4424-8AA0-D6E26CE6B204}">
  <cacheSource type="worksheet">
    <worksheetSource name="Table_1"/>
  </cacheSource>
  <cacheFields count="18">
    <cacheField name=" 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m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*Bonus %" numFmtId="165">
      <sharedItems containsString="0" containsBlank="1" containsNumber="1" containsInteger="1" minValue="40063" maxValue="258498"/>
    </cacheField>
    <cacheField name="Bonus %" numFmtId="166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355347222" createdVersion="8" refreshedVersion="8" minRefreshableVersion="3" recordCount="1003" xr:uid="{B5B0295C-D534-4E83-B9D0-5670D8D9D1D5}">
  <cacheSource type="worksheet">
    <worksheetSource name="Table_1"/>
  </cacheSource>
  <cacheFields count="18">
    <cacheField name=" 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*Bonus %" numFmtId="165">
      <sharedItems containsString="0" containsBlank="1" containsNumber="1" containsInteger="1" minValue="40063" maxValue="258498"/>
    </cacheField>
    <cacheField name="Bonus %" numFmtId="166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8359837965" createdVersion="8" refreshedVersion="8" minRefreshableVersion="3" recordCount="1000" xr:uid="{D4229346-2B44-483E-A0EB-026793AD3AED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55478703704" createdVersion="8" refreshedVersion="8" minRefreshableVersion="3" recordCount="1000" xr:uid="{B878D424-41AD-4695-B846-2DA56EE13F75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89699999997" createdVersion="8" refreshedVersion="8" minRefreshableVersion="3" recordCount="1000" xr:uid="{F9BBCA23-FEC4-4A99-B3DE-F8373BA1D2F4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s v="E02387"/>
    <s v="Emily Davis"/>
    <x v="0"/>
    <x v="0"/>
    <x v="0"/>
    <x v="0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x v="1"/>
    <x v="0"/>
    <x v="1"/>
    <x v="1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x v="2"/>
    <x v="1"/>
    <x v="2"/>
    <x v="0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x v="3"/>
    <x v="0"/>
    <x v="1"/>
    <x v="0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x v="4"/>
    <x v="1"/>
    <x v="1"/>
    <x v="1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x v="5"/>
    <x v="2"/>
    <x v="3"/>
    <x v="1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x v="6"/>
    <x v="0"/>
    <x v="3"/>
    <x v="0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x v="7"/>
    <x v="1"/>
    <x v="1"/>
    <x v="1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x v="6"/>
    <x v="3"/>
    <x v="1"/>
    <x v="1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x v="4"/>
    <x v="1"/>
    <x v="2"/>
    <x v="0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x v="0"/>
    <x v="4"/>
    <x v="1"/>
    <x v="0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x v="8"/>
    <x v="5"/>
    <x v="2"/>
    <x v="0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x v="6"/>
    <x v="4"/>
    <x v="1"/>
    <x v="1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x v="0"/>
    <x v="1"/>
    <x v="0"/>
    <x v="0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x v="4"/>
    <x v="3"/>
    <x v="2"/>
    <x v="1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x v="9"/>
    <x v="6"/>
    <x v="0"/>
    <x v="0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x v="2"/>
    <x v="1"/>
    <x v="0"/>
    <x v="0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x v="0"/>
    <x v="6"/>
    <x v="2"/>
    <x v="0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x v="2"/>
    <x v="0"/>
    <x v="3"/>
    <x v="1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x v="2"/>
    <x v="2"/>
    <x v="0"/>
    <x v="1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x v="0"/>
    <x v="0"/>
    <x v="1"/>
    <x v="1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x v="2"/>
    <x v="2"/>
    <x v="1"/>
    <x v="0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x v="2"/>
    <x v="0"/>
    <x v="0"/>
    <x v="1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x v="7"/>
    <x v="2"/>
    <x v="2"/>
    <x v="1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x v="9"/>
    <x v="2"/>
    <x v="2"/>
    <x v="1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x v="2"/>
    <x v="4"/>
    <x v="2"/>
    <x v="1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x v="10"/>
    <x v="5"/>
    <x v="3"/>
    <x v="0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x v="9"/>
    <x v="5"/>
    <x v="2"/>
    <x v="1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x v="11"/>
    <x v="5"/>
    <x v="2"/>
    <x v="1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x v="9"/>
    <x v="0"/>
    <x v="3"/>
    <x v="1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m/>
    <m/>
    <x v="12"/>
    <x v="7"/>
    <x v="4"/>
    <x v="2"/>
    <m/>
    <m/>
    <m/>
    <m/>
    <m/>
    <m/>
    <m/>
    <m/>
    <s v=", "/>
    <e v="#NAME?"/>
    <n v="0"/>
    <s v=" "/>
  </r>
  <r>
    <s v="E02594"/>
    <s v="Ezekiel Kumar"/>
    <x v="13"/>
    <x v="0"/>
    <x v="0"/>
    <x v="1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m/>
    <m/>
    <x v="12"/>
    <x v="7"/>
    <x v="4"/>
    <x v="2"/>
    <m/>
    <m/>
    <m/>
    <m/>
    <m/>
    <m/>
    <m/>
    <m/>
    <s v=", "/>
    <e v="#NAME?"/>
    <n v="0"/>
    <s v=" "/>
  </r>
  <r>
    <m/>
    <m/>
    <x v="12"/>
    <x v="7"/>
    <x v="4"/>
    <x v="2"/>
    <m/>
    <m/>
    <m/>
    <m/>
    <m/>
    <m/>
    <m/>
    <m/>
    <s v=", "/>
    <e v="#NAME?"/>
    <n v="0"/>
    <s v=" "/>
  </r>
  <r>
    <s v="E00402"/>
    <s v="Dominic Guzman"/>
    <x v="7"/>
    <x v="1"/>
    <x v="1"/>
    <x v="1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x v="14"/>
    <x v="2"/>
    <x v="0"/>
    <x v="1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x v="5"/>
    <x v="2"/>
    <x v="2"/>
    <x v="1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x v="7"/>
    <x v="1"/>
    <x v="0"/>
    <x v="0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x v="15"/>
    <x v="0"/>
    <x v="1"/>
    <x v="0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x v="8"/>
    <x v="5"/>
    <x v="1"/>
    <x v="0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x v="9"/>
    <x v="6"/>
    <x v="0"/>
    <x v="1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x v="1"/>
    <x v="0"/>
    <x v="1"/>
    <x v="0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x v="15"/>
    <x v="0"/>
    <x v="3"/>
    <x v="0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x v="16"/>
    <x v="4"/>
    <x v="2"/>
    <x v="1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x v="6"/>
    <x v="6"/>
    <x v="2"/>
    <x v="0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x v="9"/>
    <x v="0"/>
    <x v="2"/>
    <x v="1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x v="5"/>
    <x v="2"/>
    <x v="2"/>
    <x v="1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x v="0"/>
    <x v="6"/>
    <x v="0"/>
    <x v="0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x v="15"/>
    <x v="0"/>
    <x v="0"/>
    <x v="1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x v="3"/>
    <x v="0"/>
    <x v="3"/>
    <x v="1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x v="2"/>
    <x v="0"/>
    <x v="0"/>
    <x v="0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x v="10"/>
    <x v="5"/>
    <x v="0"/>
    <x v="1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x v="2"/>
    <x v="5"/>
    <x v="1"/>
    <x v="0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x v="17"/>
    <x v="4"/>
    <x v="0"/>
    <x v="0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x v="14"/>
    <x v="6"/>
    <x v="1"/>
    <x v="0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x v="0"/>
    <x v="0"/>
    <x v="1"/>
    <x v="0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x v="14"/>
    <x v="6"/>
    <x v="1"/>
    <x v="1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x v="2"/>
    <x v="3"/>
    <x v="0"/>
    <x v="0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x v="18"/>
    <x v="5"/>
    <x v="0"/>
    <x v="0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x v="19"/>
    <x v="5"/>
    <x v="3"/>
    <x v="0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x v="20"/>
    <x v="5"/>
    <x v="1"/>
    <x v="0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x v="21"/>
    <x v="4"/>
    <x v="1"/>
    <x v="0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x v="0"/>
    <x v="6"/>
    <x v="0"/>
    <x v="1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x v="0"/>
    <x v="0"/>
    <x v="3"/>
    <x v="0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x v="4"/>
    <x v="3"/>
    <x v="1"/>
    <x v="0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x v="11"/>
    <x v="5"/>
    <x v="3"/>
    <x v="0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x v="9"/>
    <x v="4"/>
    <x v="2"/>
    <x v="1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x v="7"/>
    <x v="1"/>
    <x v="3"/>
    <x v="0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x v="4"/>
    <x v="2"/>
    <x v="3"/>
    <x v="0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x v="17"/>
    <x v="4"/>
    <x v="2"/>
    <x v="0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x v="6"/>
    <x v="6"/>
    <x v="0"/>
    <x v="0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x v="9"/>
    <x v="0"/>
    <x v="2"/>
    <x v="0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x v="22"/>
    <x v="0"/>
    <x v="2"/>
    <x v="0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x v="18"/>
    <x v="5"/>
    <x v="1"/>
    <x v="1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x v="2"/>
    <x v="1"/>
    <x v="2"/>
    <x v="0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x v="6"/>
    <x v="3"/>
    <x v="2"/>
    <x v="0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x v="8"/>
    <x v="5"/>
    <x v="3"/>
    <x v="1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x v="9"/>
    <x v="6"/>
    <x v="0"/>
    <x v="1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x v="13"/>
    <x v="0"/>
    <x v="1"/>
    <x v="1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x v="23"/>
    <x v="5"/>
    <x v="0"/>
    <x v="0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x v="3"/>
    <x v="0"/>
    <x v="1"/>
    <x v="1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x v="14"/>
    <x v="1"/>
    <x v="3"/>
    <x v="1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x v="0"/>
    <x v="1"/>
    <x v="1"/>
    <x v="1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x v="14"/>
    <x v="6"/>
    <x v="3"/>
    <x v="1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x v="11"/>
    <x v="5"/>
    <x v="0"/>
    <x v="1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x v="10"/>
    <x v="5"/>
    <x v="2"/>
    <x v="1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x v="2"/>
    <x v="5"/>
    <x v="0"/>
    <x v="0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x v="2"/>
    <x v="3"/>
    <x v="2"/>
    <x v="1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x v="21"/>
    <x v="4"/>
    <x v="1"/>
    <x v="0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x v="2"/>
    <x v="4"/>
    <x v="1"/>
    <x v="1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x v="22"/>
    <x v="0"/>
    <x v="3"/>
    <x v="0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x v="24"/>
    <x v="0"/>
    <x v="3"/>
    <x v="0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x v="25"/>
    <x v="0"/>
    <x v="1"/>
    <x v="1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x v="6"/>
    <x v="6"/>
    <x v="0"/>
    <x v="1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x v="0"/>
    <x v="1"/>
    <x v="2"/>
    <x v="0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x v="14"/>
    <x v="1"/>
    <x v="3"/>
    <x v="0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x v="5"/>
    <x v="2"/>
    <x v="1"/>
    <x v="1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x v="16"/>
    <x v="4"/>
    <x v="0"/>
    <x v="1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x v="0"/>
    <x v="2"/>
    <x v="1"/>
    <x v="0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x v="9"/>
    <x v="1"/>
    <x v="2"/>
    <x v="0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x v="24"/>
    <x v="0"/>
    <x v="1"/>
    <x v="0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x v="3"/>
    <x v="0"/>
    <x v="0"/>
    <x v="1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x v="9"/>
    <x v="2"/>
    <x v="1"/>
    <x v="0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x v="23"/>
    <x v="5"/>
    <x v="0"/>
    <x v="0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x v="3"/>
    <x v="0"/>
    <x v="2"/>
    <x v="0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x v="26"/>
    <x v="5"/>
    <x v="2"/>
    <x v="1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x v="2"/>
    <x v="4"/>
    <x v="3"/>
    <x v="0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x v="14"/>
    <x v="3"/>
    <x v="2"/>
    <x v="1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x v="0"/>
    <x v="1"/>
    <x v="2"/>
    <x v="1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x v="18"/>
    <x v="5"/>
    <x v="0"/>
    <x v="0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x v="26"/>
    <x v="5"/>
    <x v="3"/>
    <x v="0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x v="8"/>
    <x v="5"/>
    <x v="1"/>
    <x v="1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x v="2"/>
    <x v="1"/>
    <x v="0"/>
    <x v="1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x v="27"/>
    <x v="2"/>
    <x v="3"/>
    <x v="0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x v="2"/>
    <x v="0"/>
    <x v="0"/>
    <x v="0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x v="28"/>
    <x v="0"/>
    <x v="1"/>
    <x v="0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x v="2"/>
    <x v="2"/>
    <x v="0"/>
    <x v="0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x v="9"/>
    <x v="2"/>
    <x v="3"/>
    <x v="1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x v="2"/>
    <x v="4"/>
    <x v="3"/>
    <x v="1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x v="0"/>
    <x v="0"/>
    <x v="1"/>
    <x v="0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x v="4"/>
    <x v="1"/>
    <x v="1"/>
    <x v="0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x v="4"/>
    <x v="6"/>
    <x v="3"/>
    <x v="0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x v="6"/>
    <x v="1"/>
    <x v="3"/>
    <x v="1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x v="15"/>
    <x v="0"/>
    <x v="1"/>
    <x v="0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x v="14"/>
    <x v="1"/>
    <x v="2"/>
    <x v="0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x v="22"/>
    <x v="0"/>
    <x v="2"/>
    <x v="1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x v="6"/>
    <x v="6"/>
    <x v="1"/>
    <x v="0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x v="7"/>
    <x v="1"/>
    <x v="3"/>
    <x v="0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x v="20"/>
    <x v="5"/>
    <x v="3"/>
    <x v="0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x v="4"/>
    <x v="6"/>
    <x v="3"/>
    <x v="0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x v="29"/>
    <x v="0"/>
    <x v="1"/>
    <x v="0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x v="18"/>
    <x v="5"/>
    <x v="2"/>
    <x v="1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x v="9"/>
    <x v="1"/>
    <x v="3"/>
    <x v="0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x v="0"/>
    <x v="0"/>
    <x v="1"/>
    <x v="1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x v="18"/>
    <x v="5"/>
    <x v="2"/>
    <x v="1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x v="2"/>
    <x v="4"/>
    <x v="1"/>
    <x v="0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x v="7"/>
    <x v="2"/>
    <x v="0"/>
    <x v="0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x v="9"/>
    <x v="5"/>
    <x v="3"/>
    <x v="0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x v="15"/>
    <x v="0"/>
    <x v="1"/>
    <x v="1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x v="9"/>
    <x v="4"/>
    <x v="1"/>
    <x v="0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x v="9"/>
    <x v="2"/>
    <x v="0"/>
    <x v="1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x v="10"/>
    <x v="5"/>
    <x v="2"/>
    <x v="1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x v="19"/>
    <x v="5"/>
    <x v="0"/>
    <x v="0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x v="4"/>
    <x v="6"/>
    <x v="2"/>
    <x v="0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x v="9"/>
    <x v="5"/>
    <x v="3"/>
    <x v="1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x v="9"/>
    <x v="4"/>
    <x v="3"/>
    <x v="0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x v="25"/>
    <x v="0"/>
    <x v="2"/>
    <x v="1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x v="1"/>
    <x v="0"/>
    <x v="0"/>
    <x v="1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x v="6"/>
    <x v="4"/>
    <x v="1"/>
    <x v="1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x v="0"/>
    <x v="2"/>
    <x v="3"/>
    <x v="0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x v="18"/>
    <x v="5"/>
    <x v="2"/>
    <x v="1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x v="30"/>
    <x v="0"/>
    <x v="0"/>
    <x v="1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x v="24"/>
    <x v="0"/>
    <x v="0"/>
    <x v="0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x v="18"/>
    <x v="5"/>
    <x v="1"/>
    <x v="1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x v="4"/>
    <x v="2"/>
    <x v="2"/>
    <x v="0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x v="14"/>
    <x v="1"/>
    <x v="0"/>
    <x v="1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x v="15"/>
    <x v="0"/>
    <x v="1"/>
    <x v="0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x v="24"/>
    <x v="0"/>
    <x v="2"/>
    <x v="0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x v="24"/>
    <x v="0"/>
    <x v="1"/>
    <x v="1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x v="6"/>
    <x v="0"/>
    <x v="3"/>
    <x v="1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x v="9"/>
    <x v="1"/>
    <x v="2"/>
    <x v="0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x v="6"/>
    <x v="3"/>
    <x v="0"/>
    <x v="1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x v="16"/>
    <x v="4"/>
    <x v="0"/>
    <x v="0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x v="11"/>
    <x v="5"/>
    <x v="2"/>
    <x v="1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x v="10"/>
    <x v="5"/>
    <x v="0"/>
    <x v="0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x v="4"/>
    <x v="2"/>
    <x v="2"/>
    <x v="1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x v="15"/>
    <x v="0"/>
    <x v="1"/>
    <x v="1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x v="9"/>
    <x v="6"/>
    <x v="2"/>
    <x v="1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x v="2"/>
    <x v="5"/>
    <x v="2"/>
    <x v="1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x v="0"/>
    <x v="1"/>
    <x v="3"/>
    <x v="1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x v="27"/>
    <x v="2"/>
    <x v="0"/>
    <x v="0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x v="9"/>
    <x v="3"/>
    <x v="3"/>
    <x v="0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x v="0"/>
    <x v="2"/>
    <x v="0"/>
    <x v="0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x v="16"/>
    <x v="4"/>
    <x v="1"/>
    <x v="0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x v="1"/>
    <x v="0"/>
    <x v="0"/>
    <x v="1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x v="9"/>
    <x v="4"/>
    <x v="0"/>
    <x v="1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x v="2"/>
    <x v="3"/>
    <x v="1"/>
    <x v="0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x v="6"/>
    <x v="0"/>
    <x v="2"/>
    <x v="1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x v="6"/>
    <x v="6"/>
    <x v="1"/>
    <x v="0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x v="6"/>
    <x v="6"/>
    <x v="0"/>
    <x v="1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x v="9"/>
    <x v="1"/>
    <x v="2"/>
    <x v="0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x v="7"/>
    <x v="1"/>
    <x v="1"/>
    <x v="0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x v="6"/>
    <x v="6"/>
    <x v="0"/>
    <x v="1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x v="13"/>
    <x v="0"/>
    <x v="1"/>
    <x v="0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x v="4"/>
    <x v="6"/>
    <x v="2"/>
    <x v="0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x v="7"/>
    <x v="6"/>
    <x v="3"/>
    <x v="1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x v="25"/>
    <x v="0"/>
    <x v="1"/>
    <x v="0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x v="31"/>
    <x v="0"/>
    <x v="0"/>
    <x v="1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x v="29"/>
    <x v="0"/>
    <x v="2"/>
    <x v="1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x v="31"/>
    <x v="0"/>
    <x v="0"/>
    <x v="1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x v="7"/>
    <x v="6"/>
    <x v="2"/>
    <x v="1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x v="0"/>
    <x v="4"/>
    <x v="0"/>
    <x v="1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x v="16"/>
    <x v="4"/>
    <x v="1"/>
    <x v="1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x v="0"/>
    <x v="2"/>
    <x v="2"/>
    <x v="1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x v="5"/>
    <x v="2"/>
    <x v="1"/>
    <x v="0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x v="11"/>
    <x v="5"/>
    <x v="3"/>
    <x v="1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x v="2"/>
    <x v="2"/>
    <x v="3"/>
    <x v="0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x v="32"/>
    <x v="0"/>
    <x v="1"/>
    <x v="1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x v="6"/>
    <x v="2"/>
    <x v="3"/>
    <x v="1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x v="7"/>
    <x v="6"/>
    <x v="1"/>
    <x v="1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x v="9"/>
    <x v="2"/>
    <x v="1"/>
    <x v="0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x v="32"/>
    <x v="0"/>
    <x v="1"/>
    <x v="0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x v="9"/>
    <x v="6"/>
    <x v="3"/>
    <x v="0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x v="28"/>
    <x v="0"/>
    <x v="1"/>
    <x v="1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x v="7"/>
    <x v="2"/>
    <x v="3"/>
    <x v="0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x v="9"/>
    <x v="5"/>
    <x v="1"/>
    <x v="1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x v="26"/>
    <x v="5"/>
    <x v="1"/>
    <x v="0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x v="2"/>
    <x v="5"/>
    <x v="2"/>
    <x v="1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x v="33"/>
    <x v="0"/>
    <x v="3"/>
    <x v="1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x v="20"/>
    <x v="5"/>
    <x v="2"/>
    <x v="1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x v="6"/>
    <x v="4"/>
    <x v="0"/>
    <x v="1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x v="4"/>
    <x v="2"/>
    <x v="3"/>
    <x v="1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x v="9"/>
    <x v="3"/>
    <x v="0"/>
    <x v="1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x v="5"/>
    <x v="2"/>
    <x v="2"/>
    <x v="0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x v="0"/>
    <x v="2"/>
    <x v="1"/>
    <x v="1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x v="4"/>
    <x v="3"/>
    <x v="2"/>
    <x v="1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x v="6"/>
    <x v="0"/>
    <x v="3"/>
    <x v="1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x v="26"/>
    <x v="5"/>
    <x v="0"/>
    <x v="1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x v="8"/>
    <x v="5"/>
    <x v="1"/>
    <x v="1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x v="4"/>
    <x v="1"/>
    <x v="3"/>
    <x v="0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x v="9"/>
    <x v="6"/>
    <x v="2"/>
    <x v="0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x v="4"/>
    <x v="1"/>
    <x v="3"/>
    <x v="1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x v="27"/>
    <x v="2"/>
    <x v="2"/>
    <x v="1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x v="9"/>
    <x v="5"/>
    <x v="1"/>
    <x v="0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x v="32"/>
    <x v="0"/>
    <x v="1"/>
    <x v="0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x v="7"/>
    <x v="1"/>
    <x v="1"/>
    <x v="0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x v="4"/>
    <x v="2"/>
    <x v="3"/>
    <x v="0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x v="22"/>
    <x v="0"/>
    <x v="1"/>
    <x v="0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x v="27"/>
    <x v="2"/>
    <x v="3"/>
    <x v="0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x v="2"/>
    <x v="4"/>
    <x v="0"/>
    <x v="0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x v="11"/>
    <x v="5"/>
    <x v="3"/>
    <x v="1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x v="26"/>
    <x v="5"/>
    <x v="0"/>
    <x v="0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x v="6"/>
    <x v="1"/>
    <x v="1"/>
    <x v="1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x v="16"/>
    <x v="4"/>
    <x v="0"/>
    <x v="1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x v="7"/>
    <x v="3"/>
    <x v="3"/>
    <x v="1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x v="9"/>
    <x v="3"/>
    <x v="3"/>
    <x v="0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x v="6"/>
    <x v="1"/>
    <x v="2"/>
    <x v="1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x v="9"/>
    <x v="3"/>
    <x v="1"/>
    <x v="1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x v="23"/>
    <x v="5"/>
    <x v="0"/>
    <x v="0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x v="4"/>
    <x v="6"/>
    <x v="0"/>
    <x v="0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x v="14"/>
    <x v="2"/>
    <x v="0"/>
    <x v="0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x v="0"/>
    <x v="3"/>
    <x v="3"/>
    <x v="1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x v="17"/>
    <x v="4"/>
    <x v="0"/>
    <x v="1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x v="0"/>
    <x v="2"/>
    <x v="3"/>
    <x v="1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x v="23"/>
    <x v="5"/>
    <x v="1"/>
    <x v="1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x v="2"/>
    <x v="5"/>
    <x v="0"/>
    <x v="1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x v="9"/>
    <x v="0"/>
    <x v="3"/>
    <x v="0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x v="6"/>
    <x v="2"/>
    <x v="2"/>
    <x v="1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x v="0"/>
    <x v="1"/>
    <x v="1"/>
    <x v="0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x v="6"/>
    <x v="6"/>
    <x v="1"/>
    <x v="1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x v="0"/>
    <x v="3"/>
    <x v="1"/>
    <x v="0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x v="2"/>
    <x v="2"/>
    <x v="0"/>
    <x v="0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x v="9"/>
    <x v="1"/>
    <x v="3"/>
    <x v="1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x v="2"/>
    <x v="5"/>
    <x v="2"/>
    <x v="1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x v="0"/>
    <x v="3"/>
    <x v="1"/>
    <x v="0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x v="11"/>
    <x v="5"/>
    <x v="2"/>
    <x v="0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x v="15"/>
    <x v="0"/>
    <x v="3"/>
    <x v="0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x v="32"/>
    <x v="0"/>
    <x v="2"/>
    <x v="0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x v="16"/>
    <x v="4"/>
    <x v="1"/>
    <x v="1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x v="23"/>
    <x v="5"/>
    <x v="3"/>
    <x v="1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x v="2"/>
    <x v="4"/>
    <x v="2"/>
    <x v="0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x v="29"/>
    <x v="0"/>
    <x v="0"/>
    <x v="1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x v="23"/>
    <x v="5"/>
    <x v="3"/>
    <x v="1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x v="9"/>
    <x v="1"/>
    <x v="3"/>
    <x v="0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x v="0"/>
    <x v="4"/>
    <x v="1"/>
    <x v="0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x v="21"/>
    <x v="4"/>
    <x v="1"/>
    <x v="1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x v="9"/>
    <x v="4"/>
    <x v="0"/>
    <x v="0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x v="2"/>
    <x v="0"/>
    <x v="2"/>
    <x v="0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x v="9"/>
    <x v="0"/>
    <x v="2"/>
    <x v="0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x v="0"/>
    <x v="0"/>
    <x v="1"/>
    <x v="0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x v="4"/>
    <x v="2"/>
    <x v="2"/>
    <x v="0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x v="26"/>
    <x v="5"/>
    <x v="1"/>
    <x v="1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x v="3"/>
    <x v="0"/>
    <x v="1"/>
    <x v="0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x v="2"/>
    <x v="3"/>
    <x v="0"/>
    <x v="0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x v="18"/>
    <x v="5"/>
    <x v="0"/>
    <x v="0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x v="9"/>
    <x v="2"/>
    <x v="0"/>
    <x v="0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x v="17"/>
    <x v="4"/>
    <x v="2"/>
    <x v="1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x v="4"/>
    <x v="3"/>
    <x v="1"/>
    <x v="1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x v="2"/>
    <x v="1"/>
    <x v="0"/>
    <x v="1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x v="19"/>
    <x v="5"/>
    <x v="2"/>
    <x v="1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x v="7"/>
    <x v="3"/>
    <x v="0"/>
    <x v="0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x v="0"/>
    <x v="6"/>
    <x v="1"/>
    <x v="0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x v="4"/>
    <x v="2"/>
    <x v="3"/>
    <x v="1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x v="29"/>
    <x v="0"/>
    <x v="1"/>
    <x v="0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x v="9"/>
    <x v="0"/>
    <x v="0"/>
    <x v="1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x v="19"/>
    <x v="5"/>
    <x v="0"/>
    <x v="1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x v="14"/>
    <x v="1"/>
    <x v="3"/>
    <x v="1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x v="9"/>
    <x v="5"/>
    <x v="2"/>
    <x v="1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x v="7"/>
    <x v="6"/>
    <x v="1"/>
    <x v="0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x v="17"/>
    <x v="4"/>
    <x v="3"/>
    <x v="0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x v="4"/>
    <x v="3"/>
    <x v="3"/>
    <x v="0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x v="0"/>
    <x v="6"/>
    <x v="2"/>
    <x v="1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x v="1"/>
    <x v="0"/>
    <x v="1"/>
    <x v="0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x v="11"/>
    <x v="5"/>
    <x v="0"/>
    <x v="1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x v="7"/>
    <x v="6"/>
    <x v="0"/>
    <x v="0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x v="2"/>
    <x v="1"/>
    <x v="0"/>
    <x v="0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x v="4"/>
    <x v="3"/>
    <x v="1"/>
    <x v="1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x v="11"/>
    <x v="5"/>
    <x v="2"/>
    <x v="0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x v="2"/>
    <x v="4"/>
    <x v="3"/>
    <x v="0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x v="4"/>
    <x v="3"/>
    <x v="2"/>
    <x v="1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x v="6"/>
    <x v="4"/>
    <x v="1"/>
    <x v="0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x v="31"/>
    <x v="0"/>
    <x v="3"/>
    <x v="0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x v="5"/>
    <x v="2"/>
    <x v="2"/>
    <x v="0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x v="23"/>
    <x v="5"/>
    <x v="0"/>
    <x v="0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x v="4"/>
    <x v="3"/>
    <x v="1"/>
    <x v="1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x v="2"/>
    <x v="1"/>
    <x v="2"/>
    <x v="1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x v="26"/>
    <x v="5"/>
    <x v="3"/>
    <x v="0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x v="17"/>
    <x v="4"/>
    <x v="3"/>
    <x v="1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x v="0"/>
    <x v="1"/>
    <x v="0"/>
    <x v="1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x v="0"/>
    <x v="4"/>
    <x v="0"/>
    <x v="0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x v="7"/>
    <x v="2"/>
    <x v="2"/>
    <x v="1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x v="0"/>
    <x v="6"/>
    <x v="3"/>
    <x v="0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x v="30"/>
    <x v="0"/>
    <x v="3"/>
    <x v="0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x v="17"/>
    <x v="4"/>
    <x v="1"/>
    <x v="1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x v="0"/>
    <x v="3"/>
    <x v="1"/>
    <x v="1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x v="0"/>
    <x v="2"/>
    <x v="1"/>
    <x v="0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x v="24"/>
    <x v="0"/>
    <x v="2"/>
    <x v="1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x v="6"/>
    <x v="4"/>
    <x v="3"/>
    <x v="1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x v="0"/>
    <x v="2"/>
    <x v="1"/>
    <x v="1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x v="6"/>
    <x v="3"/>
    <x v="2"/>
    <x v="1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x v="9"/>
    <x v="1"/>
    <x v="1"/>
    <x v="0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x v="9"/>
    <x v="0"/>
    <x v="0"/>
    <x v="1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x v="0"/>
    <x v="2"/>
    <x v="2"/>
    <x v="0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x v="20"/>
    <x v="5"/>
    <x v="3"/>
    <x v="0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x v="6"/>
    <x v="6"/>
    <x v="3"/>
    <x v="1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x v="10"/>
    <x v="5"/>
    <x v="3"/>
    <x v="0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x v="3"/>
    <x v="0"/>
    <x v="2"/>
    <x v="0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x v="9"/>
    <x v="5"/>
    <x v="1"/>
    <x v="1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x v="14"/>
    <x v="1"/>
    <x v="0"/>
    <x v="0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x v="5"/>
    <x v="2"/>
    <x v="1"/>
    <x v="1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x v="2"/>
    <x v="3"/>
    <x v="1"/>
    <x v="1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x v="21"/>
    <x v="4"/>
    <x v="2"/>
    <x v="0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x v="29"/>
    <x v="0"/>
    <x v="0"/>
    <x v="0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x v="33"/>
    <x v="0"/>
    <x v="1"/>
    <x v="1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x v="2"/>
    <x v="2"/>
    <x v="1"/>
    <x v="0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x v="2"/>
    <x v="4"/>
    <x v="2"/>
    <x v="1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x v="26"/>
    <x v="5"/>
    <x v="2"/>
    <x v="0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x v="24"/>
    <x v="0"/>
    <x v="1"/>
    <x v="1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x v="29"/>
    <x v="0"/>
    <x v="3"/>
    <x v="1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x v="2"/>
    <x v="0"/>
    <x v="2"/>
    <x v="0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x v="3"/>
    <x v="0"/>
    <x v="1"/>
    <x v="0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x v="26"/>
    <x v="5"/>
    <x v="0"/>
    <x v="0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x v="10"/>
    <x v="5"/>
    <x v="1"/>
    <x v="0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x v="7"/>
    <x v="1"/>
    <x v="3"/>
    <x v="0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x v="32"/>
    <x v="0"/>
    <x v="2"/>
    <x v="1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x v="6"/>
    <x v="1"/>
    <x v="2"/>
    <x v="0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x v="9"/>
    <x v="5"/>
    <x v="0"/>
    <x v="0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x v="9"/>
    <x v="0"/>
    <x v="3"/>
    <x v="0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x v="4"/>
    <x v="3"/>
    <x v="0"/>
    <x v="1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x v="5"/>
    <x v="2"/>
    <x v="0"/>
    <x v="0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x v="1"/>
    <x v="0"/>
    <x v="1"/>
    <x v="0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x v="2"/>
    <x v="3"/>
    <x v="0"/>
    <x v="1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x v="2"/>
    <x v="4"/>
    <x v="0"/>
    <x v="1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x v="21"/>
    <x v="4"/>
    <x v="2"/>
    <x v="1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x v="2"/>
    <x v="5"/>
    <x v="0"/>
    <x v="0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x v="14"/>
    <x v="6"/>
    <x v="2"/>
    <x v="1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x v="32"/>
    <x v="0"/>
    <x v="1"/>
    <x v="0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x v="17"/>
    <x v="4"/>
    <x v="1"/>
    <x v="1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x v="0"/>
    <x v="1"/>
    <x v="3"/>
    <x v="0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x v="28"/>
    <x v="0"/>
    <x v="0"/>
    <x v="0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x v="16"/>
    <x v="4"/>
    <x v="2"/>
    <x v="1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x v="6"/>
    <x v="2"/>
    <x v="0"/>
    <x v="1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x v="9"/>
    <x v="6"/>
    <x v="2"/>
    <x v="1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x v="14"/>
    <x v="2"/>
    <x v="1"/>
    <x v="0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x v="9"/>
    <x v="4"/>
    <x v="1"/>
    <x v="0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x v="14"/>
    <x v="1"/>
    <x v="2"/>
    <x v="0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x v="2"/>
    <x v="5"/>
    <x v="3"/>
    <x v="0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x v="6"/>
    <x v="3"/>
    <x v="2"/>
    <x v="1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x v="2"/>
    <x v="5"/>
    <x v="0"/>
    <x v="0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x v="18"/>
    <x v="5"/>
    <x v="0"/>
    <x v="0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x v="14"/>
    <x v="1"/>
    <x v="1"/>
    <x v="1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x v="15"/>
    <x v="0"/>
    <x v="3"/>
    <x v="0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x v="0"/>
    <x v="3"/>
    <x v="0"/>
    <x v="0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x v="4"/>
    <x v="6"/>
    <x v="1"/>
    <x v="0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x v="24"/>
    <x v="0"/>
    <x v="1"/>
    <x v="0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x v="0"/>
    <x v="0"/>
    <x v="0"/>
    <x v="0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x v="9"/>
    <x v="2"/>
    <x v="0"/>
    <x v="1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x v="2"/>
    <x v="5"/>
    <x v="1"/>
    <x v="1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x v="18"/>
    <x v="5"/>
    <x v="2"/>
    <x v="0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x v="4"/>
    <x v="6"/>
    <x v="3"/>
    <x v="0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x v="6"/>
    <x v="2"/>
    <x v="2"/>
    <x v="0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x v="15"/>
    <x v="0"/>
    <x v="0"/>
    <x v="1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x v="11"/>
    <x v="5"/>
    <x v="0"/>
    <x v="0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x v="24"/>
    <x v="0"/>
    <x v="2"/>
    <x v="0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x v="1"/>
    <x v="0"/>
    <x v="2"/>
    <x v="0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x v="2"/>
    <x v="6"/>
    <x v="1"/>
    <x v="0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x v="6"/>
    <x v="0"/>
    <x v="0"/>
    <x v="0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x v="6"/>
    <x v="2"/>
    <x v="2"/>
    <x v="1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x v="0"/>
    <x v="3"/>
    <x v="2"/>
    <x v="1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x v="0"/>
    <x v="0"/>
    <x v="0"/>
    <x v="0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x v="28"/>
    <x v="0"/>
    <x v="2"/>
    <x v="1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x v="14"/>
    <x v="1"/>
    <x v="2"/>
    <x v="1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x v="2"/>
    <x v="3"/>
    <x v="1"/>
    <x v="1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x v="0"/>
    <x v="4"/>
    <x v="2"/>
    <x v="0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x v="4"/>
    <x v="3"/>
    <x v="0"/>
    <x v="1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x v="0"/>
    <x v="1"/>
    <x v="3"/>
    <x v="0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x v="29"/>
    <x v="0"/>
    <x v="1"/>
    <x v="1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x v="13"/>
    <x v="0"/>
    <x v="1"/>
    <x v="1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x v="9"/>
    <x v="4"/>
    <x v="3"/>
    <x v="1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x v="2"/>
    <x v="6"/>
    <x v="0"/>
    <x v="1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x v="1"/>
    <x v="0"/>
    <x v="2"/>
    <x v="1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x v="0"/>
    <x v="0"/>
    <x v="3"/>
    <x v="1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x v="24"/>
    <x v="0"/>
    <x v="0"/>
    <x v="1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x v="0"/>
    <x v="1"/>
    <x v="0"/>
    <x v="0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x v="2"/>
    <x v="5"/>
    <x v="3"/>
    <x v="1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x v="30"/>
    <x v="0"/>
    <x v="3"/>
    <x v="1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x v="14"/>
    <x v="3"/>
    <x v="1"/>
    <x v="1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x v="14"/>
    <x v="6"/>
    <x v="1"/>
    <x v="1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x v="28"/>
    <x v="0"/>
    <x v="3"/>
    <x v="1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x v="4"/>
    <x v="6"/>
    <x v="1"/>
    <x v="1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x v="19"/>
    <x v="5"/>
    <x v="0"/>
    <x v="0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x v="4"/>
    <x v="6"/>
    <x v="0"/>
    <x v="1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x v="21"/>
    <x v="4"/>
    <x v="1"/>
    <x v="0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x v="31"/>
    <x v="0"/>
    <x v="1"/>
    <x v="0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x v="9"/>
    <x v="5"/>
    <x v="1"/>
    <x v="0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x v="5"/>
    <x v="2"/>
    <x v="1"/>
    <x v="0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x v="9"/>
    <x v="5"/>
    <x v="1"/>
    <x v="0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x v="10"/>
    <x v="5"/>
    <x v="0"/>
    <x v="0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x v="30"/>
    <x v="0"/>
    <x v="1"/>
    <x v="0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x v="0"/>
    <x v="1"/>
    <x v="0"/>
    <x v="0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x v="0"/>
    <x v="6"/>
    <x v="2"/>
    <x v="0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x v="2"/>
    <x v="3"/>
    <x v="2"/>
    <x v="0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x v="4"/>
    <x v="2"/>
    <x v="0"/>
    <x v="1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x v="6"/>
    <x v="2"/>
    <x v="2"/>
    <x v="0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x v="7"/>
    <x v="3"/>
    <x v="3"/>
    <x v="0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x v="20"/>
    <x v="5"/>
    <x v="1"/>
    <x v="1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x v="2"/>
    <x v="2"/>
    <x v="2"/>
    <x v="0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x v="7"/>
    <x v="1"/>
    <x v="3"/>
    <x v="0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x v="0"/>
    <x v="3"/>
    <x v="3"/>
    <x v="0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x v="2"/>
    <x v="2"/>
    <x v="1"/>
    <x v="0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x v="6"/>
    <x v="4"/>
    <x v="1"/>
    <x v="1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x v="13"/>
    <x v="0"/>
    <x v="2"/>
    <x v="0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x v="26"/>
    <x v="5"/>
    <x v="1"/>
    <x v="1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x v="0"/>
    <x v="6"/>
    <x v="0"/>
    <x v="1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x v="0"/>
    <x v="6"/>
    <x v="1"/>
    <x v="0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x v="7"/>
    <x v="2"/>
    <x v="3"/>
    <x v="1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x v="22"/>
    <x v="0"/>
    <x v="3"/>
    <x v="0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x v="28"/>
    <x v="0"/>
    <x v="1"/>
    <x v="0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x v="21"/>
    <x v="4"/>
    <x v="0"/>
    <x v="0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x v="2"/>
    <x v="0"/>
    <x v="0"/>
    <x v="0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x v="9"/>
    <x v="6"/>
    <x v="3"/>
    <x v="1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x v="7"/>
    <x v="3"/>
    <x v="2"/>
    <x v="0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x v="10"/>
    <x v="5"/>
    <x v="3"/>
    <x v="1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x v="6"/>
    <x v="6"/>
    <x v="2"/>
    <x v="0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x v="3"/>
    <x v="0"/>
    <x v="2"/>
    <x v="1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x v="33"/>
    <x v="0"/>
    <x v="1"/>
    <x v="0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x v="23"/>
    <x v="5"/>
    <x v="0"/>
    <x v="1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x v="9"/>
    <x v="0"/>
    <x v="0"/>
    <x v="1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x v="7"/>
    <x v="3"/>
    <x v="3"/>
    <x v="0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x v="4"/>
    <x v="1"/>
    <x v="1"/>
    <x v="1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x v="4"/>
    <x v="1"/>
    <x v="2"/>
    <x v="0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x v="22"/>
    <x v="0"/>
    <x v="3"/>
    <x v="0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x v="9"/>
    <x v="2"/>
    <x v="1"/>
    <x v="0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x v="0"/>
    <x v="1"/>
    <x v="0"/>
    <x v="1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x v="11"/>
    <x v="5"/>
    <x v="2"/>
    <x v="0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x v="2"/>
    <x v="1"/>
    <x v="0"/>
    <x v="0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x v="3"/>
    <x v="0"/>
    <x v="0"/>
    <x v="0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x v="5"/>
    <x v="2"/>
    <x v="1"/>
    <x v="1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x v="2"/>
    <x v="5"/>
    <x v="2"/>
    <x v="1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x v="8"/>
    <x v="5"/>
    <x v="0"/>
    <x v="1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x v="4"/>
    <x v="6"/>
    <x v="3"/>
    <x v="0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x v="2"/>
    <x v="6"/>
    <x v="3"/>
    <x v="1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x v="21"/>
    <x v="4"/>
    <x v="0"/>
    <x v="1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x v="0"/>
    <x v="4"/>
    <x v="3"/>
    <x v="1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x v="33"/>
    <x v="0"/>
    <x v="3"/>
    <x v="1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x v="9"/>
    <x v="1"/>
    <x v="3"/>
    <x v="1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x v="9"/>
    <x v="6"/>
    <x v="3"/>
    <x v="1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x v="2"/>
    <x v="5"/>
    <x v="3"/>
    <x v="1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x v="23"/>
    <x v="5"/>
    <x v="1"/>
    <x v="1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x v="1"/>
    <x v="0"/>
    <x v="2"/>
    <x v="0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x v="2"/>
    <x v="5"/>
    <x v="3"/>
    <x v="1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x v="14"/>
    <x v="3"/>
    <x v="1"/>
    <x v="1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x v="3"/>
    <x v="0"/>
    <x v="3"/>
    <x v="1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x v="10"/>
    <x v="5"/>
    <x v="1"/>
    <x v="0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x v="0"/>
    <x v="2"/>
    <x v="3"/>
    <x v="1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x v="4"/>
    <x v="6"/>
    <x v="0"/>
    <x v="1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x v="33"/>
    <x v="0"/>
    <x v="0"/>
    <x v="1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x v="7"/>
    <x v="2"/>
    <x v="2"/>
    <x v="0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x v="18"/>
    <x v="5"/>
    <x v="2"/>
    <x v="0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x v="2"/>
    <x v="3"/>
    <x v="2"/>
    <x v="1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x v="18"/>
    <x v="5"/>
    <x v="2"/>
    <x v="0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x v="6"/>
    <x v="1"/>
    <x v="0"/>
    <x v="1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x v="1"/>
    <x v="0"/>
    <x v="0"/>
    <x v="1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x v="4"/>
    <x v="2"/>
    <x v="0"/>
    <x v="1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x v="9"/>
    <x v="2"/>
    <x v="2"/>
    <x v="1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x v="16"/>
    <x v="4"/>
    <x v="0"/>
    <x v="0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x v="9"/>
    <x v="0"/>
    <x v="3"/>
    <x v="1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x v="0"/>
    <x v="6"/>
    <x v="1"/>
    <x v="1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x v="32"/>
    <x v="0"/>
    <x v="3"/>
    <x v="0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x v="28"/>
    <x v="0"/>
    <x v="1"/>
    <x v="0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x v="4"/>
    <x v="1"/>
    <x v="3"/>
    <x v="1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x v="4"/>
    <x v="3"/>
    <x v="0"/>
    <x v="0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x v="9"/>
    <x v="6"/>
    <x v="0"/>
    <x v="1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x v="21"/>
    <x v="4"/>
    <x v="1"/>
    <x v="0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x v="3"/>
    <x v="0"/>
    <x v="1"/>
    <x v="1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x v="21"/>
    <x v="4"/>
    <x v="1"/>
    <x v="1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x v="0"/>
    <x v="4"/>
    <x v="3"/>
    <x v="0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x v="15"/>
    <x v="0"/>
    <x v="1"/>
    <x v="0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x v="2"/>
    <x v="1"/>
    <x v="3"/>
    <x v="1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x v="0"/>
    <x v="6"/>
    <x v="0"/>
    <x v="0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x v="6"/>
    <x v="0"/>
    <x v="0"/>
    <x v="1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x v="18"/>
    <x v="5"/>
    <x v="3"/>
    <x v="0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x v="24"/>
    <x v="0"/>
    <x v="1"/>
    <x v="1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x v="4"/>
    <x v="3"/>
    <x v="1"/>
    <x v="0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x v="26"/>
    <x v="5"/>
    <x v="1"/>
    <x v="0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x v="9"/>
    <x v="4"/>
    <x v="2"/>
    <x v="0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x v="7"/>
    <x v="3"/>
    <x v="3"/>
    <x v="0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x v="28"/>
    <x v="0"/>
    <x v="3"/>
    <x v="1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x v="0"/>
    <x v="1"/>
    <x v="3"/>
    <x v="0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x v="4"/>
    <x v="2"/>
    <x v="2"/>
    <x v="1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x v="6"/>
    <x v="3"/>
    <x v="2"/>
    <x v="0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x v="27"/>
    <x v="2"/>
    <x v="2"/>
    <x v="0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x v="13"/>
    <x v="0"/>
    <x v="0"/>
    <x v="1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x v="6"/>
    <x v="1"/>
    <x v="1"/>
    <x v="1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x v="14"/>
    <x v="1"/>
    <x v="1"/>
    <x v="1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x v="2"/>
    <x v="4"/>
    <x v="1"/>
    <x v="1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x v="4"/>
    <x v="2"/>
    <x v="1"/>
    <x v="0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x v="30"/>
    <x v="0"/>
    <x v="2"/>
    <x v="1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x v="6"/>
    <x v="1"/>
    <x v="3"/>
    <x v="0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x v="0"/>
    <x v="1"/>
    <x v="1"/>
    <x v="1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x v="14"/>
    <x v="6"/>
    <x v="1"/>
    <x v="1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x v="9"/>
    <x v="0"/>
    <x v="1"/>
    <x v="1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x v="7"/>
    <x v="6"/>
    <x v="1"/>
    <x v="1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x v="10"/>
    <x v="5"/>
    <x v="2"/>
    <x v="1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x v="9"/>
    <x v="6"/>
    <x v="3"/>
    <x v="0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x v="3"/>
    <x v="0"/>
    <x v="1"/>
    <x v="1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x v="6"/>
    <x v="2"/>
    <x v="3"/>
    <x v="1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x v="30"/>
    <x v="0"/>
    <x v="2"/>
    <x v="1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x v="31"/>
    <x v="0"/>
    <x v="0"/>
    <x v="0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x v="6"/>
    <x v="4"/>
    <x v="1"/>
    <x v="1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x v="33"/>
    <x v="0"/>
    <x v="1"/>
    <x v="1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x v="3"/>
    <x v="0"/>
    <x v="0"/>
    <x v="1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x v="19"/>
    <x v="5"/>
    <x v="2"/>
    <x v="0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x v="31"/>
    <x v="0"/>
    <x v="1"/>
    <x v="0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x v="9"/>
    <x v="0"/>
    <x v="0"/>
    <x v="0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x v="0"/>
    <x v="1"/>
    <x v="3"/>
    <x v="0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x v="9"/>
    <x v="4"/>
    <x v="3"/>
    <x v="0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x v="4"/>
    <x v="6"/>
    <x v="3"/>
    <x v="1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x v="17"/>
    <x v="4"/>
    <x v="3"/>
    <x v="1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x v="6"/>
    <x v="3"/>
    <x v="3"/>
    <x v="0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x v="22"/>
    <x v="0"/>
    <x v="3"/>
    <x v="1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x v="2"/>
    <x v="0"/>
    <x v="0"/>
    <x v="1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x v="9"/>
    <x v="0"/>
    <x v="1"/>
    <x v="1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x v="26"/>
    <x v="5"/>
    <x v="1"/>
    <x v="1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x v="6"/>
    <x v="3"/>
    <x v="2"/>
    <x v="0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x v="11"/>
    <x v="5"/>
    <x v="3"/>
    <x v="1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x v="6"/>
    <x v="3"/>
    <x v="2"/>
    <x v="1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x v="2"/>
    <x v="3"/>
    <x v="2"/>
    <x v="0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x v="4"/>
    <x v="3"/>
    <x v="2"/>
    <x v="0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x v="14"/>
    <x v="1"/>
    <x v="2"/>
    <x v="0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x v="8"/>
    <x v="5"/>
    <x v="2"/>
    <x v="0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x v="23"/>
    <x v="5"/>
    <x v="2"/>
    <x v="0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x v="9"/>
    <x v="6"/>
    <x v="3"/>
    <x v="1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x v="10"/>
    <x v="5"/>
    <x v="0"/>
    <x v="1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x v="10"/>
    <x v="5"/>
    <x v="0"/>
    <x v="1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x v="17"/>
    <x v="4"/>
    <x v="1"/>
    <x v="1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x v="2"/>
    <x v="1"/>
    <x v="3"/>
    <x v="0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x v="31"/>
    <x v="0"/>
    <x v="3"/>
    <x v="1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x v="0"/>
    <x v="1"/>
    <x v="3"/>
    <x v="0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x v="5"/>
    <x v="2"/>
    <x v="2"/>
    <x v="0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x v="17"/>
    <x v="4"/>
    <x v="0"/>
    <x v="0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x v="14"/>
    <x v="6"/>
    <x v="1"/>
    <x v="0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x v="30"/>
    <x v="0"/>
    <x v="3"/>
    <x v="0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x v="6"/>
    <x v="3"/>
    <x v="3"/>
    <x v="0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x v="2"/>
    <x v="2"/>
    <x v="1"/>
    <x v="0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x v="2"/>
    <x v="5"/>
    <x v="3"/>
    <x v="0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x v="0"/>
    <x v="6"/>
    <x v="2"/>
    <x v="0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x v="7"/>
    <x v="2"/>
    <x v="3"/>
    <x v="1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x v="16"/>
    <x v="4"/>
    <x v="3"/>
    <x v="0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x v="18"/>
    <x v="5"/>
    <x v="1"/>
    <x v="1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x v="14"/>
    <x v="2"/>
    <x v="2"/>
    <x v="1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x v="4"/>
    <x v="1"/>
    <x v="2"/>
    <x v="0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x v="26"/>
    <x v="5"/>
    <x v="2"/>
    <x v="1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x v="23"/>
    <x v="5"/>
    <x v="0"/>
    <x v="0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x v="14"/>
    <x v="6"/>
    <x v="1"/>
    <x v="1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x v="9"/>
    <x v="6"/>
    <x v="3"/>
    <x v="1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x v="0"/>
    <x v="4"/>
    <x v="2"/>
    <x v="0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x v="0"/>
    <x v="3"/>
    <x v="2"/>
    <x v="0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x v="2"/>
    <x v="6"/>
    <x v="3"/>
    <x v="0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x v="0"/>
    <x v="1"/>
    <x v="2"/>
    <x v="1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x v="6"/>
    <x v="6"/>
    <x v="1"/>
    <x v="0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x v="2"/>
    <x v="5"/>
    <x v="2"/>
    <x v="0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x v="5"/>
    <x v="2"/>
    <x v="1"/>
    <x v="0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x v="14"/>
    <x v="6"/>
    <x v="0"/>
    <x v="1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x v="14"/>
    <x v="6"/>
    <x v="0"/>
    <x v="1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x v="10"/>
    <x v="5"/>
    <x v="2"/>
    <x v="1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x v="11"/>
    <x v="5"/>
    <x v="2"/>
    <x v="1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x v="3"/>
    <x v="0"/>
    <x v="3"/>
    <x v="1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x v="6"/>
    <x v="0"/>
    <x v="3"/>
    <x v="1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x v="20"/>
    <x v="5"/>
    <x v="0"/>
    <x v="0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x v="14"/>
    <x v="2"/>
    <x v="3"/>
    <x v="0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x v="32"/>
    <x v="0"/>
    <x v="1"/>
    <x v="1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x v="10"/>
    <x v="5"/>
    <x v="0"/>
    <x v="1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x v="2"/>
    <x v="0"/>
    <x v="1"/>
    <x v="0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x v="9"/>
    <x v="1"/>
    <x v="3"/>
    <x v="0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x v="0"/>
    <x v="4"/>
    <x v="3"/>
    <x v="0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x v="2"/>
    <x v="1"/>
    <x v="2"/>
    <x v="0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x v="9"/>
    <x v="0"/>
    <x v="1"/>
    <x v="1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x v="17"/>
    <x v="4"/>
    <x v="1"/>
    <x v="0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x v="22"/>
    <x v="0"/>
    <x v="3"/>
    <x v="1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x v="0"/>
    <x v="4"/>
    <x v="0"/>
    <x v="0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x v="7"/>
    <x v="3"/>
    <x v="1"/>
    <x v="0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x v="6"/>
    <x v="4"/>
    <x v="2"/>
    <x v="0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x v="2"/>
    <x v="6"/>
    <x v="0"/>
    <x v="1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x v="16"/>
    <x v="4"/>
    <x v="0"/>
    <x v="1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x v="6"/>
    <x v="6"/>
    <x v="3"/>
    <x v="1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x v="21"/>
    <x v="4"/>
    <x v="2"/>
    <x v="1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x v="10"/>
    <x v="5"/>
    <x v="2"/>
    <x v="1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x v="2"/>
    <x v="6"/>
    <x v="3"/>
    <x v="1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x v="7"/>
    <x v="3"/>
    <x v="1"/>
    <x v="1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x v="0"/>
    <x v="1"/>
    <x v="0"/>
    <x v="0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x v="0"/>
    <x v="1"/>
    <x v="3"/>
    <x v="1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x v="6"/>
    <x v="2"/>
    <x v="2"/>
    <x v="1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x v="9"/>
    <x v="0"/>
    <x v="0"/>
    <x v="1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x v="30"/>
    <x v="0"/>
    <x v="2"/>
    <x v="0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x v="0"/>
    <x v="2"/>
    <x v="1"/>
    <x v="0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x v="1"/>
    <x v="0"/>
    <x v="3"/>
    <x v="1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x v="4"/>
    <x v="6"/>
    <x v="3"/>
    <x v="1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x v="6"/>
    <x v="2"/>
    <x v="2"/>
    <x v="0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x v="7"/>
    <x v="2"/>
    <x v="2"/>
    <x v="0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x v="7"/>
    <x v="6"/>
    <x v="2"/>
    <x v="0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x v="4"/>
    <x v="2"/>
    <x v="1"/>
    <x v="0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x v="2"/>
    <x v="6"/>
    <x v="1"/>
    <x v="0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x v="7"/>
    <x v="1"/>
    <x v="1"/>
    <x v="0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x v="9"/>
    <x v="1"/>
    <x v="0"/>
    <x v="1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x v="28"/>
    <x v="0"/>
    <x v="2"/>
    <x v="0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x v="9"/>
    <x v="3"/>
    <x v="2"/>
    <x v="0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x v="29"/>
    <x v="0"/>
    <x v="1"/>
    <x v="0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x v="14"/>
    <x v="1"/>
    <x v="1"/>
    <x v="0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x v="14"/>
    <x v="2"/>
    <x v="0"/>
    <x v="1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x v="20"/>
    <x v="5"/>
    <x v="3"/>
    <x v="1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x v="2"/>
    <x v="3"/>
    <x v="1"/>
    <x v="0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x v="7"/>
    <x v="6"/>
    <x v="0"/>
    <x v="0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x v="0"/>
    <x v="1"/>
    <x v="1"/>
    <x v="0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x v="2"/>
    <x v="6"/>
    <x v="1"/>
    <x v="0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x v="11"/>
    <x v="5"/>
    <x v="0"/>
    <x v="0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x v="14"/>
    <x v="2"/>
    <x v="2"/>
    <x v="0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x v="30"/>
    <x v="0"/>
    <x v="1"/>
    <x v="1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x v="28"/>
    <x v="0"/>
    <x v="0"/>
    <x v="0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x v="4"/>
    <x v="3"/>
    <x v="1"/>
    <x v="0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x v="14"/>
    <x v="3"/>
    <x v="2"/>
    <x v="1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x v="6"/>
    <x v="1"/>
    <x v="2"/>
    <x v="0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x v="2"/>
    <x v="5"/>
    <x v="2"/>
    <x v="0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x v="4"/>
    <x v="2"/>
    <x v="3"/>
    <x v="1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x v="9"/>
    <x v="0"/>
    <x v="2"/>
    <x v="1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x v="9"/>
    <x v="1"/>
    <x v="2"/>
    <x v="0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x v="2"/>
    <x v="3"/>
    <x v="3"/>
    <x v="0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x v="3"/>
    <x v="0"/>
    <x v="0"/>
    <x v="1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x v="4"/>
    <x v="1"/>
    <x v="3"/>
    <x v="1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x v="6"/>
    <x v="4"/>
    <x v="2"/>
    <x v="1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x v="14"/>
    <x v="6"/>
    <x v="3"/>
    <x v="0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x v="1"/>
    <x v="0"/>
    <x v="3"/>
    <x v="0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x v="9"/>
    <x v="2"/>
    <x v="2"/>
    <x v="1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x v="14"/>
    <x v="1"/>
    <x v="1"/>
    <x v="0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x v="22"/>
    <x v="0"/>
    <x v="1"/>
    <x v="0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x v="1"/>
    <x v="0"/>
    <x v="1"/>
    <x v="1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x v="14"/>
    <x v="2"/>
    <x v="2"/>
    <x v="1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x v="0"/>
    <x v="3"/>
    <x v="2"/>
    <x v="0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x v="8"/>
    <x v="5"/>
    <x v="1"/>
    <x v="0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x v="4"/>
    <x v="2"/>
    <x v="0"/>
    <x v="1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x v="9"/>
    <x v="5"/>
    <x v="1"/>
    <x v="1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x v="3"/>
    <x v="0"/>
    <x v="0"/>
    <x v="1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x v="9"/>
    <x v="6"/>
    <x v="2"/>
    <x v="1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x v="7"/>
    <x v="6"/>
    <x v="3"/>
    <x v="1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x v="9"/>
    <x v="1"/>
    <x v="0"/>
    <x v="0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x v="28"/>
    <x v="0"/>
    <x v="3"/>
    <x v="1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x v="6"/>
    <x v="3"/>
    <x v="3"/>
    <x v="0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x v="2"/>
    <x v="4"/>
    <x v="3"/>
    <x v="1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x v="16"/>
    <x v="4"/>
    <x v="2"/>
    <x v="0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x v="8"/>
    <x v="5"/>
    <x v="3"/>
    <x v="1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x v="5"/>
    <x v="2"/>
    <x v="0"/>
    <x v="0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x v="14"/>
    <x v="2"/>
    <x v="0"/>
    <x v="1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x v="4"/>
    <x v="2"/>
    <x v="3"/>
    <x v="0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x v="8"/>
    <x v="5"/>
    <x v="3"/>
    <x v="0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x v="14"/>
    <x v="1"/>
    <x v="1"/>
    <x v="0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x v="9"/>
    <x v="3"/>
    <x v="3"/>
    <x v="0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x v="14"/>
    <x v="1"/>
    <x v="3"/>
    <x v="1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x v="5"/>
    <x v="2"/>
    <x v="0"/>
    <x v="0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x v="5"/>
    <x v="2"/>
    <x v="1"/>
    <x v="0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x v="6"/>
    <x v="6"/>
    <x v="3"/>
    <x v="0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x v="2"/>
    <x v="0"/>
    <x v="1"/>
    <x v="0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x v="1"/>
    <x v="0"/>
    <x v="3"/>
    <x v="0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x v="6"/>
    <x v="1"/>
    <x v="1"/>
    <x v="0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x v="6"/>
    <x v="0"/>
    <x v="3"/>
    <x v="1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x v="7"/>
    <x v="6"/>
    <x v="2"/>
    <x v="0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x v="31"/>
    <x v="0"/>
    <x v="3"/>
    <x v="1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x v="15"/>
    <x v="0"/>
    <x v="0"/>
    <x v="1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x v="0"/>
    <x v="3"/>
    <x v="3"/>
    <x v="0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x v="9"/>
    <x v="4"/>
    <x v="2"/>
    <x v="0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x v="6"/>
    <x v="3"/>
    <x v="0"/>
    <x v="1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x v="9"/>
    <x v="6"/>
    <x v="2"/>
    <x v="1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x v="0"/>
    <x v="6"/>
    <x v="1"/>
    <x v="1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x v="2"/>
    <x v="4"/>
    <x v="2"/>
    <x v="0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x v="4"/>
    <x v="2"/>
    <x v="0"/>
    <x v="0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x v="9"/>
    <x v="6"/>
    <x v="3"/>
    <x v="0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x v="7"/>
    <x v="1"/>
    <x v="2"/>
    <x v="0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x v="7"/>
    <x v="3"/>
    <x v="1"/>
    <x v="0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x v="2"/>
    <x v="1"/>
    <x v="0"/>
    <x v="0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x v="0"/>
    <x v="2"/>
    <x v="1"/>
    <x v="1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x v="0"/>
    <x v="6"/>
    <x v="2"/>
    <x v="0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x v="9"/>
    <x v="1"/>
    <x v="3"/>
    <x v="0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x v="7"/>
    <x v="3"/>
    <x v="1"/>
    <x v="0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x v="7"/>
    <x v="3"/>
    <x v="0"/>
    <x v="0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x v="6"/>
    <x v="6"/>
    <x v="1"/>
    <x v="0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x v="6"/>
    <x v="6"/>
    <x v="0"/>
    <x v="0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x v="9"/>
    <x v="6"/>
    <x v="2"/>
    <x v="0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x v="2"/>
    <x v="3"/>
    <x v="2"/>
    <x v="1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x v="5"/>
    <x v="2"/>
    <x v="3"/>
    <x v="0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x v="30"/>
    <x v="0"/>
    <x v="2"/>
    <x v="0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x v="23"/>
    <x v="5"/>
    <x v="0"/>
    <x v="0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x v="14"/>
    <x v="6"/>
    <x v="1"/>
    <x v="1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x v="0"/>
    <x v="6"/>
    <x v="2"/>
    <x v="1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x v="6"/>
    <x v="2"/>
    <x v="3"/>
    <x v="1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x v="9"/>
    <x v="0"/>
    <x v="2"/>
    <x v="1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x v="6"/>
    <x v="4"/>
    <x v="3"/>
    <x v="0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x v="21"/>
    <x v="4"/>
    <x v="1"/>
    <x v="0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x v="18"/>
    <x v="5"/>
    <x v="2"/>
    <x v="1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x v="2"/>
    <x v="6"/>
    <x v="2"/>
    <x v="0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x v="29"/>
    <x v="0"/>
    <x v="3"/>
    <x v="1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x v="9"/>
    <x v="3"/>
    <x v="1"/>
    <x v="0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x v="0"/>
    <x v="3"/>
    <x v="3"/>
    <x v="0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x v="6"/>
    <x v="1"/>
    <x v="3"/>
    <x v="1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x v="9"/>
    <x v="1"/>
    <x v="0"/>
    <x v="1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x v="6"/>
    <x v="4"/>
    <x v="3"/>
    <x v="1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x v="13"/>
    <x v="0"/>
    <x v="2"/>
    <x v="1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x v="26"/>
    <x v="5"/>
    <x v="2"/>
    <x v="0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x v="2"/>
    <x v="6"/>
    <x v="2"/>
    <x v="1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x v="15"/>
    <x v="0"/>
    <x v="0"/>
    <x v="0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x v="16"/>
    <x v="4"/>
    <x v="0"/>
    <x v="0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x v="11"/>
    <x v="5"/>
    <x v="3"/>
    <x v="0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x v="4"/>
    <x v="6"/>
    <x v="3"/>
    <x v="1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x v="30"/>
    <x v="0"/>
    <x v="3"/>
    <x v="1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x v="26"/>
    <x v="5"/>
    <x v="2"/>
    <x v="0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x v="9"/>
    <x v="6"/>
    <x v="3"/>
    <x v="1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x v="3"/>
    <x v="0"/>
    <x v="1"/>
    <x v="0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x v="20"/>
    <x v="5"/>
    <x v="0"/>
    <x v="0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x v="2"/>
    <x v="2"/>
    <x v="1"/>
    <x v="0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x v="26"/>
    <x v="5"/>
    <x v="2"/>
    <x v="1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x v="9"/>
    <x v="4"/>
    <x v="3"/>
    <x v="1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x v="29"/>
    <x v="0"/>
    <x v="2"/>
    <x v="1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x v="6"/>
    <x v="6"/>
    <x v="1"/>
    <x v="0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x v="2"/>
    <x v="2"/>
    <x v="0"/>
    <x v="1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x v="0"/>
    <x v="1"/>
    <x v="2"/>
    <x v="1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x v="2"/>
    <x v="5"/>
    <x v="1"/>
    <x v="1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x v="9"/>
    <x v="4"/>
    <x v="2"/>
    <x v="0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x v="33"/>
    <x v="0"/>
    <x v="0"/>
    <x v="1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x v="32"/>
    <x v="0"/>
    <x v="3"/>
    <x v="1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x v="4"/>
    <x v="2"/>
    <x v="2"/>
    <x v="0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x v="9"/>
    <x v="3"/>
    <x v="2"/>
    <x v="1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x v="2"/>
    <x v="5"/>
    <x v="2"/>
    <x v="1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x v="25"/>
    <x v="0"/>
    <x v="0"/>
    <x v="1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x v="2"/>
    <x v="5"/>
    <x v="2"/>
    <x v="1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x v="4"/>
    <x v="3"/>
    <x v="2"/>
    <x v="1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x v="17"/>
    <x v="4"/>
    <x v="0"/>
    <x v="1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x v="28"/>
    <x v="0"/>
    <x v="3"/>
    <x v="1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x v="4"/>
    <x v="6"/>
    <x v="1"/>
    <x v="1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x v="0"/>
    <x v="4"/>
    <x v="1"/>
    <x v="1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x v="15"/>
    <x v="0"/>
    <x v="0"/>
    <x v="0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x v="2"/>
    <x v="3"/>
    <x v="3"/>
    <x v="0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x v="10"/>
    <x v="5"/>
    <x v="0"/>
    <x v="0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x v="0"/>
    <x v="2"/>
    <x v="2"/>
    <x v="0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x v="18"/>
    <x v="5"/>
    <x v="2"/>
    <x v="0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x v="16"/>
    <x v="4"/>
    <x v="1"/>
    <x v="0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x v="27"/>
    <x v="2"/>
    <x v="0"/>
    <x v="0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x v="6"/>
    <x v="4"/>
    <x v="1"/>
    <x v="1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x v="4"/>
    <x v="2"/>
    <x v="1"/>
    <x v="0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x v="6"/>
    <x v="2"/>
    <x v="3"/>
    <x v="0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x v="6"/>
    <x v="4"/>
    <x v="3"/>
    <x v="1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x v="21"/>
    <x v="4"/>
    <x v="1"/>
    <x v="0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x v="0"/>
    <x v="0"/>
    <x v="2"/>
    <x v="0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x v="13"/>
    <x v="0"/>
    <x v="1"/>
    <x v="0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x v="2"/>
    <x v="3"/>
    <x v="0"/>
    <x v="0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x v="0"/>
    <x v="1"/>
    <x v="1"/>
    <x v="1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x v="18"/>
    <x v="5"/>
    <x v="3"/>
    <x v="0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x v="10"/>
    <x v="5"/>
    <x v="0"/>
    <x v="1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x v="6"/>
    <x v="4"/>
    <x v="0"/>
    <x v="0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x v="20"/>
    <x v="5"/>
    <x v="1"/>
    <x v="0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x v="6"/>
    <x v="4"/>
    <x v="3"/>
    <x v="1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x v="15"/>
    <x v="0"/>
    <x v="1"/>
    <x v="0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x v="13"/>
    <x v="0"/>
    <x v="1"/>
    <x v="1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x v="14"/>
    <x v="3"/>
    <x v="0"/>
    <x v="1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x v="5"/>
    <x v="2"/>
    <x v="1"/>
    <x v="0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x v="14"/>
    <x v="2"/>
    <x v="3"/>
    <x v="0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x v="27"/>
    <x v="2"/>
    <x v="2"/>
    <x v="0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x v="13"/>
    <x v="0"/>
    <x v="2"/>
    <x v="1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x v="13"/>
    <x v="0"/>
    <x v="1"/>
    <x v="0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x v="19"/>
    <x v="5"/>
    <x v="1"/>
    <x v="1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x v="28"/>
    <x v="0"/>
    <x v="3"/>
    <x v="1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x v="26"/>
    <x v="5"/>
    <x v="1"/>
    <x v="0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x v="24"/>
    <x v="0"/>
    <x v="1"/>
    <x v="0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x v="7"/>
    <x v="6"/>
    <x v="3"/>
    <x v="0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x v="6"/>
    <x v="1"/>
    <x v="0"/>
    <x v="0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x v="6"/>
    <x v="1"/>
    <x v="2"/>
    <x v="0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x v="16"/>
    <x v="4"/>
    <x v="3"/>
    <x v="1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x v="0"/>
    <x v="4"/>
    <x v="1"/>
    <x v="1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x v="2"/>
    <x v="1"/>
    <x v="0"/>
    <x v="0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x v="14"/>
    <x v="2"/>
    <x v="0"/>
    <x v="1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x v="7"/>
    <x v="1"/>
    <x v="0"/>
    <x v="1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x v="18"/>
    <x v="5"/>
    <x v="1"/>
    <x v="0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x v="7"/>
    <x v="1"/>
    <x v="3"/>
    <x v="1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x v="6"/>
    <x v="1"/>
    <x v="2"/>
    <x v="1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x v="16"/>
    <x v="4"/>
    <x v="0"/>
    <x v="0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x v="4"/>
    <x v="2"/>
    <x v="2"/>
    <x v="1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x v="22"/>
    <x v="0"/>
    <x v="0"/>
    <x v="1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x v="0"/>
    <x v="4"/>
    <x v="1"/>
    <x v="1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x v="3"/>
    <x v="0"/>
    <x v="2"/>
    <x v="1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x v="9"/>
    <x v="3"/>
    <x v="1"/>
    <x v="1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x v="14"/>
    <x v="1"/>
    <x v="0"/>
    <x v="0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x v="20"/>
    <x v="5"/>
    <x v="2"/>
    <x v="0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x v="9"/>
    <x v="3"/>
    <x v="3"/>
    <x v="0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x v="2"/>
    <x v="2"/>
    <x v="0"/>
    <x v="1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x v="1"/>
    <x v="0"/>
    <x v="2"/>
    <x v="0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x v="2"/>
    <x v="6"/>
    <x v="2"/>
    <x v="0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x v="0"/>
    <x v="4"/>
    <x v="1"/>
    <x v="0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x v="0"/>
    <x v="6"/>
    <x v="1"/>
    <x v="1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x v="2"/>
    <x v="2"/>
    <x v="3"/>
    <x v="1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x v="4"/>
    <x v="3"/>
    <x v="2"/>
    <x v="0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x v="24"/>
    <x v="0"/>
    <x v="1"/>
    <x v="1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x v="11"/>
    <x v="5"/>
    <x v="1"/>
    <x v="0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x v="4"/>
    <x v="1"/>
    <x v="1"/>
    <x v="0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x v="25"/>
    <x v="0"/>
    <x v="3"/>
    <x v="0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x v="30"/>
    <x v="0"/>
    <x v="1"/>
    <x v="0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x v="2"/>
    <x v="6"/>
    <x v="3"/>
    <x v="1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x v="31"/>
    <x v="0"/>
    <x v="3"/>
    <x v="1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x v="6"/>
    <x v="1"/>
    <x v="3"/>
    <x v="1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x v="6"/>
    <x v="4"/>
    <x v="2"/>
    <x v="0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x v="29"/>
    <x v="0"/>
    <x v="0"/>
    <x v="1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x v="6"/>
    <x v="0"/>
    <x v="0"/>
    <x v="0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x v="22"/>
    <x v="0"/>
    <x v="1"/>
    <x v="0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x v="7"/>
    <x v="1"/>
    <x v="1"/>
    <x v="1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x v="0"/>
    <x v="1"/>
    <x v="2"/>
    <x v="0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x v="1"/>
    <x v="0"/>
    <x v="1"/>
    <x v="0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x v="0"/>
    <x v="2"/>
    <x v="1"/>
    <x v="0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x v="15"/>
    <x v="0"/>
    <x v="2"/>
    <x v="0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x v="10"/>
    <x v="5"/>
    <x v="3"/>
    <x v="0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x v="0"/>
    <x v="6"/>
    <x v="2"/>
    <x v="0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x v="10"/>
    <x v="5"/>
    <x v="3"/>
    <x v="1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x v="28"/>
    <x v="0"/>
    <x v="1"/>
    <x v="0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x v="11"/>
    <x v="5"/>
    <x v="0"/>
    <x v="1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x v="20"/>
    <x v="5"/>
    <x v="3"/>
    <x v="1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x v="2"/>
    <x v="5"/>
    <x v="2"/>
    <x v="1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x v="6"/>
    <x v="6"/>
    <x v="0"/>
    <x v="0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x v="8"/>
    <x v="5"/>
    <x v="3"/>
    <x v="0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x v="8"/>
    <x v="5"/>
    <x v="3"/>
    <x v="0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x v="6"/>
    <x v="4"/>
    <x v="2"/>
    <x v="0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x v="22"/>
    <x v="0"/>
    <x v="1"/>
    <x v="0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x v="30"/>
    <x v="0"/>
    <x v="2"/>
    <x v="0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x v="6"/>
    <x v="4"/>
    <x v="2"/>
    <x v="1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x v="9"/>
    <x v="1"/>
    <x v="3"/>
    <x v="1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x v="0"/>
    <x v="2"/>
    <x v="3"/>
    <x v="0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x v="21"/>
    <x v="4"/>
    <x v="2"/>
    <x v="1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x v="4"/>
    <x v="3"/>
    <x v="2"/>
    <x v="1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x v="2"/>
    <x v="2"/>
    <x v="3"/>
    <x v="1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x v="9"/>
    <x v="0"/>
    <x v="0"/>
    <x v="1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x v="21"/>
    <x v="4"/>
    <x v="0"/>
    <x v="0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x v="20"/>
    <x v="5"/>
    <x v="2"/>
    <x v="1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x v="5"/>
    <x v="2"/>
    <x v="0"/>
    <x v="0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x v="7"/>
    <x v="2"/>
    <x v="1"/>
    <x v="1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x v="2"/>
    <x v="6"/>
    <x v="3"/>
    <x v="1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x v="24"/>
    <x v="0"/>
    <x v="2"/>
    <x v="0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x v="0"/>
    <x v="4"/>
    <x v="3"/>
    <x v="1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x v="31"/>
    <x v="0"/>
    <x v="2"/>
    <x v="0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x v="18"/>
    <x v="5"/>
    <x v="0"/>
    <x v="1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x v="6"/>
    <x v="0"/>
    <x v="2"/>
    <x v="0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x v="0"/>
    <x v="6"/>
    <x v="2"/>
    <x v="1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x v="2"/>
    <x v="3"/>
    <x v="0"/>
    <x v="0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x v="9"/>
    <x v="6"/>
    <x v="3"/>
    <x v="0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x v="0"/>
    <x v="4"/>
    <x v="0"/>
    <x v="0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x v="32"/>
    <x v="0"/>
    <x v="1"/>
    <x v="1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x v="15"/>
    <x v="0"/>
    <x v="2"/>
    <x v="1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x v="14"/>
    <x v="2"/>
    <x v="0"/>
    <x v="0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x v="11"/>
    <x v="5"/>
    <x v="0"/>
    <x v="1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x v="22"/>
    <x v="0"/>
    <x v="3"/>
    <x v="1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x v="18"/>
    <x v="5"/>
    <x v="1"/>
    <x v="1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x v="14"/>
    <x v="1"/>
    <x v="0"/>
    <x v="0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x v="17"/>
    <x v="4"/>
    <x v="1"/>
    <x v="0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x v="6"/>
    <x v="6"/>
    <x v="1"/>
    <x v="0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x v="24"/>
    <x v="0"/>
    <x v="3"/>
    <x v="1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x v="3"/>
    <x v="0"/>
    <x v="2"/>
    <x v="0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x v="2"/>
    <x v="2"/>
    <x v="3"/>
    <x v="1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x v="25"/>
    <x v="0"/>
    <x v="1"/>
    <x v="1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x v="0"/>
    <x v="2"/>
    <x v="2"/>
    <x v="0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x v="4"/>
    <x v="3"/>
    <x v="0"/>
    <x v="1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x v="4"/>
    <x v="2"/>
    <x v="1"/>
    <x v="1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x v="0"/>
    <x v="2"/>
    <x v="0"/>
    <x v="1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x v="8"/>
    <x v="5"/>
    <x v="3"/>
    <x v="0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x v="2"/>
    <x v="6"/>
    <x v="2"/>
    <x v="1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x v="9"/>
    <x v="6"/>
    <x v="1"/>
    <x v="0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x v="2"/>
    <x v="1"/>
    <x v="3"/>
    <x v="1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x v="24"/>
    <x v="0"/>
    <x v="2"/>
    <x v="0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x v="17"/>
    <x v="4"/>
    <x v="2"/>
    <x v="1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x v="29"/>
    <x v="0"/>
    <x v="0"/>
    <x v="0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x v="2"/>
    <x v="6"/>
    <x v="0"/>
    <x v="1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x v="6"/>
    <x v="2"/>
    <x v="0"/>
    <x v="1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x v="21"/>
    <x v="4"/>
    <x v="0"/>
    <x v="0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x v="33"/>
    <x v="0"/>
    <x v="1"/>
    <x v="0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x v="28"/>
    <x v="0"/>
    <x v="0"/>
    <x v="1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x v="21"/>
    <x v="4"/>
    <x v="2"/>
    <x v="0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x v="21"/>
    <x v="4"/>
    <x v="2"/>
    <x v="0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x v="0"/>
    <x v="4"/>
    <x v="2"/>
    <x v="1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x v="30"/>
    <x v="0"/>
    <x v="2"/>
    <x v="0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x v="4"/>
    <x v="6"/>
    <x v="2"/>
    <x v="1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x v="17"/>
    <x v="4"/>
    <x v="3"/>
    <x v="0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x v="9"/>
    <x v="2"/>
    <x v="3"/>
    <x v="1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x v="21"/>
    <x v="4"/>
    <x v="0"/>
    <x v="1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x v="7"/>
    <x v="2"/>
    <x v="1"/>
    <x v="1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x v="0"/>
    <x v="1"/>
    <x v="1"/>
    <x v="0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x v="2"/>
    <x v="4"/>
    <x v="2"/>
    <x v="0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x v="5"/>
    <x v="2"/>
    <x v="0"/>
    <x v="0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x v="11"/>
    <x v="5"/>
    <x v="0"/>
    <x v="1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x v="7"/>
    <x v="6"/>
    <x v="0"/>
    <x v="0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x v="25"/>
    <x v="0"/>
    <x v="1"/>
    <x v="1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x v="6"/>
    <x v="3"/>
    <x v="0"/>
    <x v="1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x v="6"/>
    <x v="4"/>
    <x v="2"/>
    <x v="1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x v="7"/>
    <x v="3"/>
    <x v="3"/>
    <x v="0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x v="14"/>
    <x v="2"/>
    <x v="1"/>
    <x v="0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x v="2"/>
    <x v="2"/>
    <x v="2"/>
    <x v="0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x v="22"/>
    <x v="0"/>
    <x v="1"/>
    <x v="0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x v="8"/>
    <x v="5"/>
    <x v="0"/>
    <x v="0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x v="2"/>
    <x v="4"/>
    <x v="2"/>
    <x v="0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x v="14"/>
    <x v="1"/>
    <x v="0"/>
    <x v="0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x v="27"/>
    <x v="2"/>
    <x v="3"/>
    <x v="1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x v="27"/>
    <x v="2"/>
    <x v="2"/>
    <x v="1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x v="6"/>
    <x v="2"/>
    <x v="2"/>
    <x v="0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x v="2"/>
    <x v="1"/>
    <x v="3"/>
    <x v="1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x v="2"/>
    <x v="6"/>
    <x v="0"/>
    <x v="0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x v="15"/>
    <x v="0"/>
    <x v="0"/>
    <x v="0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x v="11"/>
    <x v="5"/>
    <x v="2"/>
    <x v="1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x v="0"/>
    <x v="2"/>
    <x v="3"/>
    <x v="0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x v="0"/>
    <x v="4"/>
    <x v="2"/>
    <x v="0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x v="4"/>
    <x v="2"/>
    <x v="2"/>
    <x v="1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x v="0"/>
    <x v="6"/>
    <x v="3"/>
    <x v="0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x v="6"/>
    <x v="2"/>
    <x v="3"/>
    <x v="1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x v="0"/>
    <x v="0"/>
    <x v="1"/>
    <x v="1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x v="0"/>
    <x v="2"/>
    <x v="2"/>
    <x v="1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x v="6"/>
    <x v="2"/>
    <x v="0"/>
    <x v="0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x v="9"/>
    <x v="1"/>
    <x v="3"/>
    <x v="1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x v="2"/>
    <x v="1"/>
    <x v="3"/>
    <x v="0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x v="6"/>
    <x v="3"/>
    <x v="1"/>
    <x v="0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x v="9"/>
    <x v="3"/>
    <x v="2"/>
    <x v="0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x v="26"/>
    <x v="5"/>
    <x v="2"/>
    <x v="1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x v="6"/>
    <x v="0"/>
    <x v="1"/>
    <x v="1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x v="2"/>
    <x v="4"/>
    <x v="2"/>
    <x v="0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x v="22"/>
    <x v="0"/>
    <x v="1"/>
    <x v="0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x v="9"/>
    <x v="4"/>
    <x v="3"/>
    <x v="1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x v="0"/>
    <x v="4"/>
    <x v="0"/>
    <x v="1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x v="7"/>
    <x v="3"/>
    <x v="2"/>
    <x v="1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x v="31"/>
    <x v="0"/>
    <x v="2"/>
    <x v="1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x v="14"/>
    <x v="2"/>
    <x v="1"/>
    <x v="1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x v="9"/>
    <x v="4"/>
    <x v="2"/>
    <x v="1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x v="0"/>
    <x v="4"/>
    <x v="2"/>
    <x v="0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x v="6"/>
    <x v="1"/>
    <x v="3"/>
    <x v="0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x v="7"/>
    <x v="3"/>
    <x v="1"/>
    <x v="1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x v="0"/>
    <x v="0"/>
    <x v="2"/>
    <x v="1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x v="6"/>
    <x v="1"/>
    <x v="1"/>
    <x v="1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x v="5"/>
    <x v="2"/>
    <x v="0"/>
    <x v="0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x v="3"/>
    <x v="0"/>
    <x v="2"/>
    <x v="0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x v="14"/>
    <x v="1"/>
    <x v="1"/>
    <x v="1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x v="2"/>
    <x v="4"/>
    <x v="3"/>
    <x v="0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x v="0"/>
    <x v="0"/>
    <x v="1"/>
    <x v="0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x v="2"/>
    <x v="4"/>
    <x v="1"/>
    <x v="0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x v="30"/>
    <x v="0"/>
    <x v="2"/>
    <x v="1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x v="4"/>
    <x v="3"/>
    <x v="1"/>
    <x v="0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x v="6"/>
    <x v="1"/>
    <x v="1"/>
    <x v="1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x v="2"/>
    <x v="2"/>
    <x v="0"/>
    <x v="1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x v="14"/>
    <x v="3"/>
    <x v="0"/>
    <x v="1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x v="14"/>
    <x v="3"/>
    <x v="3"/>
    <x v="1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x v="24"/>
    <x v="0"/>
    <x v="2"/>
    <x v="0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x v="2"/>
    <x v="6"/>
    <x v="0"/>
    <x v="1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x v="26"/>
    <x v="5"/>
    <x v="0"/>
    <x v="0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x v="2"/>
    <x v="4"/>
    <x v="2"/>
    <x v="1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x v="29"/>
    <x v="0"/>
    <x v="2"/>
    <x v="1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x v="33"/>
    <x v="0"/>
    <x v="0"/>
    <x v="0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x v="14"/>
    <x v="6"/>
    <x v="1"/>
    <x v="1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x v="0"/>
    <x v="6"/>
    <x v="2"/>
    <x v="1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x v="24"/>
    <x v="0"/>
    <x v="0"/>
    <x v="1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x v="29"/>
    <x v="0"/>
    <x v="0"/>
    <x v="1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x v="33"/>
    <x v="0"/>
    <x v="3"/>
    <x v="0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x v="9"/>
    <x v="4"/>
    <x v="3"/>
    <x v="1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x v="8"/>
    <x v="5"/>
    <x v="2"/>
    <x v="0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x v="6"/>
    <x v="3"/>
    <x v="1"/>
    <x v="1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x v="6"/>
    <x v="3"/>
    <x v="1"/>
    <x v="0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x v="31"/>
    <x v="0"/>
    <x v="3"/>
    <x v="1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x v="6"/>
    <x v="3"/>
    <x v="2"/>
    <x v="0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x v="4"/>
    <x v="6"/>
    <x v="2"/>
    <x v="0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x v="9"/>
    <x v="0"/>
    <x v="2"/>
    <x v="0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x v="6"/>
    <x v="6"/>
    <x v="2"/>
    <x v="1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x v="2"/>
    <x v="2"/>
    <x v="3"/>
    <x v="0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x v="0"/>
    <x v="0"/>
    <x v="0"/>
    <x v="0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x v="2"/>
    <x v="1"/>
    <x v="3"/>
    <x v="1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x v="18"/>
    <x v="5"/>
    <x v="3"/>
    <x v="0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x v="2"/>
    <x v="2"/>
    <x v="2"/>
    <x v="0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x v="9"/>
    <x v="2"/>
    <x v="1"/>
    <x v="0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x v="0"/>
    <x v="0"/>
    <x v="0"/>
    <x v="1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x v="16"/>
    <x v="4"/>
    <x v="0"/>
    <x v="1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x v="1"/>
    <x v="0"/>
    <x v="1"/>
    <x v="1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x v="2"/>
    <x v="0"/>
    <x v="1"/>
    <x v="0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x v="29"/>
    <x v="0"/>
    <x v="3"/>
    <x v="0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x v="4"/>
    <x v="6"/>
    <x v="2"/>
    <x v="1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x v="7"/>
    <x v="1"/>
    <x v="2"/>
    <x v="0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x v="2"/>
    <x v="6"/>
    <x v="2"/>
    <x v="1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x v="4"/>
    <x v="1"/>
    <x v="2"/>
    <x v="0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x v="9"/>
    <x v="3"/>
    <x v="3"/>
    <x v="0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s v="E02387"/>
    <s v="Emily Davis"/>
    <s v="Sr. Manger"/>
    <x v="0"/>
    <x v="0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x v="0"/>
    <x v="1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x v="1"/>
    <x v="2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x v="0"/>
    <x v="1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x v="1"/>
    <x v="1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x v="2"/>
    <x v="3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x v="0"/>
    <x v="3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x v="1"/>
    <x v="1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x v="3"/>
    <x v="1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x v="1"/>
    <x v="2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x v="4"/>
    <x v="1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x v="5"/>
    <x v="2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x v="4"/>
    <x v="1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x v="1"/>
    <x v="0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x v="3"/>
    <x v="2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x v="6"/>
    <x v="0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x v="1"/>
    <x v="0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x v="6"/>
    <x v="2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x v="0"/>
    <x v="3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x v="2"/>
    <x v="0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x v="0"/>
    <x v="1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x v="2"/>
    <x v="1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x v="0"/>
    <x v="0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x v="2"/>
    <x v="2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x v="2"/>
    <x v="2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x v="4"/>
    <x v="2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x v="5"/>
    <x v="3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x v="5"/>
    <x v="2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x v="5"/>
    <x v="2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x v="0"/>
    <x v="3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m/>
    <m/>
    <m/>
    <x v="7"/>
    <x v="4"/>
    <m/>
    <m/>
    <m/>
    <m/>
    <m/>
    <m/>
    <m/>
    <m/>
    <m/>
    <s v=", "/>
    <e v="#NAME?"/>
    <n v="0"/>
    <s v=" "/>
  </r>
  <r>
    <s v="E02594"/>
    <s v="Ezekiel Kumar"/>
    <s v="IT Coordinator"/>
    <x v="0"/>
    <x v="0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m/>
    <m/>
    <m/>
    <x v="7"/>
    <x v="4"/>
    <m/>
    <m/>
    <m/>
    <m/>
    <m/>
    <m/>
    <m/>
    <m/>
    <m/>
    <s v=", "/>
    <e v="#NAME?"/>
    <n v="0"/>
    <s v=" "/>
  </r>
  <r>
    <m/>
    <m/>
    <m/>
    <x v="7"/>
    <x v="4"/>
    <m/>
    <m/>
    <m/>
    <m/>
    <m/>
    <m/>
    <m/>
    <m/>
    <m/>
    <s v=", "/>
    <e v="#NAME?"/>
    <n v="0"/>
    <s v=" "/>
  </r>
  <r>
    <s v="E00402"/>
    <s v="Dominic Guzman"/>
    <s v="Analyst"/>
    <x v="1"/>
    <x v="1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x v="2"/>
    <x v="0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x v="2"/>
    <x v="2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x v="1"/>
    <x v="0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x v="0"/>
    <x v="1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x v="5"/>
    <x v="1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x v="6"/>
    <x v="0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x v="0"/>
    <x v="1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x v="0"/>
    <x v="3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x v="4"/>
    <x v="2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x v="6"/>
    <x v="2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x v="0"/>
    <x v="2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x v="2"/>
    <x v="2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x v="6"/>
    <x v="0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x v="0"/>
    <x v="0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x v="0"/>
    <x v="3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x v="0"/>
    <x v="0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x v="5"/>
    <x v="0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x v="5"/>
    <x v="1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x v="4"/>
    <x v="0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x v="6"/>
    <x v="1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x v="0"/>
    <x v="1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x v="6"/>
    <x v="1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x v="3"/>
    <x v="0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x v="5"/>
    <x v="0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x v="5"/>
    <x v="3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x v="5"/>
    <x v="1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x v="4"/>
    <x v="1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x v="6"/>
    <x v="0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x v="0"/>
    <x v="3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x v="3"/>
    <x v="1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x v="5"/>
    <x v="3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x v="4"/>
    <x v="2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x v="1"/>
    <x v="3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x v="2"/>
    <x v="3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x v="4"/>
    <x v="2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x v="6"/>
    <x v="0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x v="0"/>
    <x v="2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x v="0"/>
    <x v="2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x v="5"/>
    <x v="1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x v="1"/>
    <x v="2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x v="3"/>
    <x v="2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x v="5"/>
    <x v="3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x v="6"/>
    <x v="0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x v="0"/>
    <x v="1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x v="5"/>
    <x v="0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x v="0"/>
    <x v="1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x v="1"/>
    <x v="3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x v="1"/>
    <x v="1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x v="6"/>
    <x v="3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x v="5"/>
    <x v="0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x v="5"/>
    <x v="2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x v="5"/>
    <x v="0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x v="3"/>
    <x v="2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x v="4"/>
    <x v="1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x v="4"/>
    <x v="1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x v="0"/>
    <x v="3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x v="0"/>
    <x v="3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x v="0"/>
    <x v="1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x v="6"/>
    <x v="0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x v="1"/>
    <x v="2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x v="1"/>
    <x v="3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x v="2"/>
    <x v="1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x v="4"/>
    <x v="0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x v="2"/>
    <x v="1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x v="1"/>
    <x v="2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x v="0"/>
    <x v="1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x v="0"/>
    <x v="0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x v="2"/>
    <x v="1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x v="5"/>
    <x v="0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x v="0"/>
    <x v="2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x v="5"/>
    <x v="2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x v="4"/>
    <x v="3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x v="3"/>
    <x v="2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x v="1"/>
    <x v="2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x v="5"/>
    <x v="0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x v="5"/>
    <x v="3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x v="5"/>
    <x v="1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x v="1"/>
    <x v="0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x v="2"/>
    <x v="3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x v="0"/>
    <x v="0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x v="0"/>
    <x v="1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x v="2"/>
    <x v="0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x v="2"/>
    <x v="3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x v="4"/>
    <x v="3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x v="0"/>
    <x v="1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x v="1"/>
    <x v="1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x v="6"/>
    <x v="3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x v="1"/>
    <x v="3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x v="0"/>
    <x v="1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x v="1"/>
    <x v="2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x v="0"/>
    <x v="2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x v="6"/>
    <x v="1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x v="1"/>
    <x v="3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x v="5"/>
    <x v="3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x v="6"/>
    <x v="3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x v="0"/>
    <x v="1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x v="5"/>
    <x v="2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x v="1"/>
    <x v="3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x v="0"/>
    <x v="1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x v="5"/>
    <x v="2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x v="4"/>
    <x v="1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x v="2"/>
    <x v="0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x v="5"/>
    <x v="3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x v="0"/>
    <x v="1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x v="4"/>
    <x v="1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x v="2"/>
    <x v="0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x v="5"/>
    <x v="2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x v="5"/>
    <x v="0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x v="6"/>
    <x v="2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x v="5"/>
    <x v="3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x v="4"/>
    <x v="3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x v="0"/>
    <x v="2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x v="0"/>
    <x v="0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x v="4"/>
    <x v="1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x v="2"/>
    <x v="3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x v="5"/>
    <x v="2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x v="0"/>
    <x v="0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x v="0"/>
    <x v="0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x v="5"/>
    <x v="1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x v="2"/>
    <x v="2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x v="1"/>
    <x v="0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x v="0"/>
    <x v="1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x v="0"/>
    <x v="2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x v="0"/>
    <x v="1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x v="0"/>
    <x v="3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x v="1"/>
    <x v="2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x v="3"/>
    <x v="0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x v="4"/>
    <x v="0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x v="5"/>
    <x v="2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x v="5"/>
    <x v="0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x v="2"/>
    <x v="2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x v="0"/>
    <x v="1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x v="6"/>
    <x v="2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x v="5"/>
    <x v="2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x v="1"/>
    <x v="3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x v="2"/>
    <x v="0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x v="3"/>
    <x v="3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x v="2"/>
    <x v="0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x v="4"/>
    <x v="1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x v="0"/>
    <x v="0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x v="4"/>
    <x v="0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x v="3"/>
    <x v="1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x v="0"/>
    <x v="2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x v="6"/>
    <x v="1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x v="6"/>
    <x v="0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x v="1"/>
    <x v="2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x v="1"/>
    <x v="1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x v="6"/>
    <x v="0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x v="0"/>
    <x v="1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x v="6"/>
    <x v="2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x v="6"/>
    <x v="3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x v="0"/>
    <x v="1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x v="0"/>
    <x v="0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x v="0"/>
    <x v="2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x v="0"/>
    <x v="0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x v="6"/>
    <x v="2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x v="4"/>
    <x v="0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x v="4"/>
    <x v="1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x v="2"/>
    <x v="2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x v="2"/>
    <x v="1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x v="5"/>
    <x v="3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x v="2"/>
    <x v="3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x v="0"/>
    <x v="1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x v="2"/>
    <x v="3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x v="6"/>
    <x v="1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x v="2"/>
    <x v="1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x v="0"/>
    <x v="1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x v="6"/>
    <x v="3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x v="0"/>
    <x v="1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x v="2"/>
    <x v="3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x v="5"/>
    <x v="1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x v="5"/>
    <x v="1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x v="5"/>
    <x v="2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x v="0"/>
    <x v="3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x v="5"/>
    <x v="2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x v="4"/>
    <x v="0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x v="2"/>
    <x v="3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x v="3"/>
    <x v="0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x v="2"/>
    <x v="2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x v="2"/>
    <x v="1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x v="3"/>
    <x v="2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x v="0"/>
    <x v="3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x v="5"/>
    <x v="0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x v="5"/>
    <x v="1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x v="1"/>
    <x v="3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x v="6"/>
    <x v="2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x v="1"/>
    <x v="3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x v="2"/>
    <x v="2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x v="5"/>
    <x v="1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x v="0"/>
    <x v="1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x v="1"/>
    <x v="1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x v="2"/>
    <x v="3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x v="0"/>
    <x v="1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x v="2"/>
    <x v="3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x v="4"/>
    <x v="0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x v="5"/>
    <x v="3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x v="5"/>
    <x v="0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x v="1"/>
    <x v="1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x v="4"/>
    <x v="0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x v="3"/>
    <x v="3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x v="3"/>
    <x v="3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x v="1"/>
    <x v="2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x v="3"/>
    <x v="1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x v="5"/>
    <x v="0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x v="6"/>
    <x v="0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x v="2"/>
    <x v="0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x v="3"/>
    <x v="3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x v="4"/>
    <x v="0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x v="2"/>
    <x v="3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x v="5"/>
    <x v="1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x v="5"/>
    <x v="0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x v="0"/>
    <x v="3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x v="2"/>
    <x v="2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x v="1"/>
    <x v="1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x v="6"/>
    <x v="1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x v="3"/>
    <x v="1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x v="2"/>
    <x v="0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x v="1"/>
    <x v="3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x v="5"/>
    <x v="2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x v="3"/>
    <x v="1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x v="5"/>
    <x v="2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x v="0"/>
    <x v="3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x v="0"/>
    <x v="2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x v="4"/>
    <x v="1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x v="5"/>
    <x v="3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x v="4"/>
    <x v="2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x v="0"/>
    <x v="0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x v="5"/>
    <x v="3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x v="1"/>
    <x v="3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x v="4"/>
    <x v="1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x v="4"/>
    <x v="1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x v="4"/>
    <x v="0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x v="0"/>
    <x v="2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x v="0"/>
    <x v="2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x v="0"/>
    <x v="1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x v="2"/>
    <x v="2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x v="5"/>
    <x v="1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x v="0"/>
    <x v="1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x v="3"/>
    <x v="0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x v="5"/>
    <x v="0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x v="2"/>
    <x v="0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x v="4"/>
    <x v="2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x v="3"/>
    <x v="1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x v="1"/>
    <x v="0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x v="5"/>
    <x v="2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x v="3"/>
    <x v="0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x v="6"/>
    <x v="1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x v="2"/>
    <x v="3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x v="0"/>
    <x v="1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x v="0"/>
    <x v="0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x v="5"/>
    <x v="0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x v="1"/>
    <x v="3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x v="5"/>
    <x v="2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x v="6"/>
    <x v="1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x v="4"/>
    <x v="3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x v="3"/>
    <x v="3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x v="6"/>
    <x v="2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x v="0"/>
    <x v="1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x v="5"/>
    <x v="0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x v="6"/>
    <x v="0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x v="1"/>
    <x v="0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x v="3"/>
    <x v="1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x v="5"/>
    <x v="2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x v="4"/>
    <x v="3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x v="3"/>
    <x v="2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x v="4"/>
    <x v="1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x v="0"/>
    <x v="3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x v="2"/>
    <x v="2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x v="5"/>
    <x v="0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x v="3"/>
    <x v="1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x v="1"/>
    <x v="2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x v="5"/>
    <x v="3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x v="4"/>
    <x v="3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x v="1"/>
    <x v="0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x v="4"/>
    <x v="0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x v="2"/>
    <x v="2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x v="6"/>
    <x v="3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x v="0"/>
    <x v="3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x v="4"/>
    <x v="1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x v="3"/>
    <x v="1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x v="2"/>
    <x v="1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x v="0"/>
    <x v="2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x v="4"/>
    <x v="3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x v="2"/>
    <x v="1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x v="3"/>
    <x v="2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x v="1"/>
    <x v="1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x v="0"/>
    <x v="0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x v="2"/>
    <x v="2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x v="5"/>
    <x v="3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x v="6"/>
    <x v="3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x v="5"/>
    <x v="3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x v="0"/>
    <x v="2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x v="5"/>
    <x v="1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x v="1"/>
    <x v="0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x v="2"/>
    <x v="1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x v="3"/>
    <x v="1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x v="4"/>
    <x v="2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x v="0"/>
    <x v="0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x v="0"/>
    <x v="1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x v="2"/>
    <x v="1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x v="4"/>
    <x v="2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x v="5"/>
    <x v="2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x v="0"/>
    <x v="1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x v="0"/>
    <x v="3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x v="0"/>
    <x v="2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x v="0"/>
    <x v="1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x v="5"/>
    <x v="0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x v="5"/>
    <x v="1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x v="1"/>
    <x v="3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x v="0"/>
    <x v="2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x v="1"/>
    <x v="2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x v="5"/>
    <x v="0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x v="0"/>
    <x v="3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x v="3"/>
    <x v="0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x v="2"/>
    <x v="0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x v="0"/>
    <x v="1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x v="3"/>
    <x v="0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x v="4"/>
    <x v="0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x v="4"/>
    <x v="2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x v="5"/>
    <x v="0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x v="6"/>
    <x v="2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x v="0"/>
    <x v="1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x v="4"/>
    <x v="1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x v="1"/>
    <x v="3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x v="0"/>
    <x v="0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x v="4"/>
    <x v="2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x v="2"/>
    <x v="0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x v="6"/>
    <x v="2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x v="2"/>
    <x v="1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x v="4"/>
    <x v="1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x v="1"/>
    <x v="2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x v="5"/>
    <x v="3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x v="3"/>
    <x v="2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x v="5"/>
    <x v="0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x v="5"/>
    <x v="0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x v="1"/>
    <x v="1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x v="0"/>
    <x v="3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x v="3"/>
    <x v="0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x v="6"/>
    <x v="1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x v="0"/>
    <x v="1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x v="0"/>
    <x v="0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x v="2"/>
    <x v="0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x v="5"/>
    <x v="1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x v="5"/>
    <x v="2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x v="6"/>
    <x v="3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x v="2"/>
    <x v="2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x v="0"/>
    <x v="0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x v="5"/>
    <x v="0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x v="0"/>
    <x v="2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x v="0"/>
    <x v="2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x v="6"/>
    <x v="1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x v="0"/>
    <x v="0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x v="2"/>
    <x v="2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x v="3"/>
    <x v="2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x v="0"/>
    <x v="0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x v="0"/>
    <x v="2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x v="1"/>
    <x v="2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x v="3"/>
    <x v="1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x v="4"/>
    <x v="2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x v="3"/>
    <x v="0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x v="1"/>
    <x v="3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x v="0"/>
    <x v="1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x v="0"/>
    <x v="1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x v="4"/>
    <x v="3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x v="6"/>
    <x v="0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x v="0"/>
    <x v="2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x v="0"/>
    <x v="3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x v="0"/>
    <x v="0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x v="1"/>
    <x v="0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x v="5"/>
    <x v="3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x v="0"/>
    <x v="3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x v="3"/>
    <x v="1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x v="6"/>
    <x v="1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x v="0"/>
    <x v="3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x v="6"/>
    <x v="1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x v="5"/>
    <x v="0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x v="6"/>
    <x v="0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x v="4"/>
    <x v="1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x v="0"/>
    <x v="1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x v="5"/>
    <x v="1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x v="2"/>
    <x v="1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x v="5"/>
    <x v="1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x v="5"/>
    <x v="0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x v="0"/>
    <x v="1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x v="1"/>
    <x v="0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x v="6"/>
    <x v="2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x v="3"/>
    <x v="2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x v="2"/>
    <x v="0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x v="2"/>
    <x v="2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x v="3"/>
    <x v="3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x v="5"/>
    <x v="1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x v="2"/>
    <x v="2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x v="1"/>
    <x v="3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x v="3"/>
    <x v="3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x v="2"/>
    <x v="1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x v="4"/>
    <x v="1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x v="0"/>
    <x v="2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x v="5"/>
    <x v="1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x v="6"/>
    <x v="0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x v="6"/>
    <x v="1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x v="2"/>
    <x v="3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x v="0"/>
    <x v="3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x v="0"/>
    <x v="1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x v="4"/>
    <x v="0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x v="0"/>
    <x v="0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x v="6"/>
    <x v="3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x v="3"/>
    <x v="2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x v="5"/>
    <x v="3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x v="6"/>
    <x v="2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x v="0"/>
    <x v="2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x v="0"/>
    <x v="1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x v="5"/>
    <x v="0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x v="0"/>
    <x v="0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x v="3"/>
    <x v="3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x v="1"/>
    <x v="1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x v="1"/>
    <x v="2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x v="0"/>
    <x v="3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x v="2"/>
    <x v="1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x v="1"/>
    <x v="0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x v="5"/>
    <x v="2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x v="1"/>
    <x v="0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x v="0"/>
    <x v="0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x v="2"/>
    <x v="1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x v="5"/>
    <x v="2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x v="5"/>
    <x v="0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x v="6"/>
    <x v="3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x v="6"/>
    <x v="3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x v="4"/>
    <x v="0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x v="4"/>
    <x v="3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x v="0"/>
    <x v="3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x v="1"/>
    <x v="3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x v="6"/>
    <x v="3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x v="5"/>
    <x v="3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x v="5"/>
    <x v="1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x v="0"/>
    <x v="2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x v="5"/>
    <x v="3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x v="3"/>
    <x v="1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x v="0"/>
    <x v="3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x v="5"/>
    <x v="1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x v="2"/>
    <x v="3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x v="6"/>
    <x v="0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x v="0"/>
    <x v="0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x v="2"/>
    <x v="2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x v="5"/>
    <x v="2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x v="3"/>
    <x v="2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x v="5"/>
    <x v="2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x v="1"/>
    <x v="0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x v="0"/>
    <x v="0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x v="2"/>
    <x v="0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x v="2"/>
    <x v="2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x v="4"/>
    <x v="0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x v="0"/>
    <x v="3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x v="6"/>
    <x v="1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x v="0"/>
    <x v="3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x v="0"/>
    <x v="1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x v="1"/>
    <x v="3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x v="3"/>
    <x v="0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x v="6"/>
    <x v="0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x v="4"/>
    <x v="1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x v="0"/>
    <x v="1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x v="4"/>
    <x v="1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x v="4"/>
    <x v="3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x v="0"/>
    <x v="1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x v="1"/>
    <x v="3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x v="6"/>
    <x v="0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x v="0"/>
    <x v="0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x v="5"/>
    <x v="3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x v="0"/>
    <x v="1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x v="3"/>
    <x v="1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x v="5"/>
    <x v="1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x v="4"/>
    <x v="2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x v="3"/>
    <x v="3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x v="0"/>
    <x v="3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x v="1"/>
    <x v="3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x v="2"/>
    <x v="2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x v="3"/>
    <x v="2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x v="2"/>
    <x v="2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x v="0"/>
    <x v="0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x v="1"/>
    <x v="1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x v="1"/>
    <x v="1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x v="4"/>
    <x v="1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x v="2"/>
    <x v="1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x v="0"/>
    <x v="2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x v="1"/>
    <x v="3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x v="1"/>
    <x v="1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x v="6"/>
    <x v="1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x v="0"/>
    <x v="1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x v="6"/>
    <x v="1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x v="5"/>
    <x v="2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x v="6"/>
    <x v="3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x v="0"/>
    <x v="1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x v="2"/>
    <x v="3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x v="0"/>
    <x v="2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x v="0"/>
    <x v="0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x v="4"/>
    <x v="1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x v="0"/>
    <x v="1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x v="0"/>
    <x v="0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x v="5"/>
    <x v="2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x v="0"/>
    <x v="1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x v="0"/>
    <x v="0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x v="1"/>
    <x v="3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x v="4"/>
    <x v="3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x v="6"/>
    <x v="3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x v="4"/>
    <x v="3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x v="3"/>
    <x v="3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x v="0"/>
    <x v="3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x v="0"/>
    <x v="0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x v="0"/>
    <x v="1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x v="5"/>
    <x v="1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x v="3"/>
    <x v="2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x v="5"/>
    <x v="3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x v="3"/>
    <x v="2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x v="3"/>
    <x v="2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x v="3"/>
    <x v="2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x v="1"/>
    <x v="2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x v="5"/>
    <x v="2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x v="5"/>
    <x v="2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x v="6"/>
    <x v="3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x v="5"/>
    <x v="0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x v="5"/>
    <x v="0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x v="4"/>
    <x v="1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x v="1"/>
    <x v="3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x v="0"/>
    <x v="3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x v="1"/>
    <x v="3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x v="2"/>
    <x v="2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x v="4"/>
    <x v="0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x v="6"/>
    <x v="1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x v="0"/>
    <x v="3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x v="3"/>
    <x v="3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x v="2"/>
    <x v="1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x v="5"/>
    <x v="3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x v="6"/>
    <x v="2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x v="2"/>
    <x v="3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x v="4"/>
    <x v="3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x v="5"/>
    <x v="1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x v="2"/>
    <x v="2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x v="1"/>
    <x v="2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x v="5"/>
    <x v="2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x v="5"/>
    <x v="0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x v="6"/>
    <x v="1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x v="6"/>
    <x v="3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x v="4"/>
    <x v="2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x v="3"/>
    <x v="2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x v="6"/>
    <x v="3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x v="1"/>
    <x v="2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x v="6"/>
    <x v="1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x v="5"/>
    <x v="2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x v="2"/>
    <x v="1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x v="6"/>
    <x v="0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x v="6"/>
    <x v="0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x v="5"/>
    <x v="2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x v="5"/>
    <x v="2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x v="0"/>
    <x v="3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x v="0"/>
    <x v="3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x v="5"/>
    <x v="0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x v="2"/>
    <x v="3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x v="0"/>
    <x v="1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x v="5"/>
    <x v="0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x v="0"/>
    <x v="1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x v="1"/>
    <x v="3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x v="4"/>
    <x v="3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x v="1"/>
    <x v="2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x v="0"/>
    <x v="1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x v="4"/>
    <x v="1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x v="0"/>
    <x v="3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x v="4"/>
    <x v="0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x v="3"/>
    <x v="1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x v="4"/>
    <x v="2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x v="6"/>
    <x v="0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x v="4"/>
    <x v="0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x v="6"/>
    <x v="3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x v="4"/>
    <x v="2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x v="5"/>
    <x v="2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x v="6"/>
    <x v="3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x v="3"/>
    <x v="1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x v="1"/>
    <x v="0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x v="1"/>
    <x v="3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x v="2"/>
    <x v="2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x v="0"/>
    <x v="0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x v="0"/>
    <x v="2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x v="2"/>
    <x v="1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x v="0"/>
    <x v="3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x v="6"/>
    <x v="3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x v="2"/>
    <x v="2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x v="2"/>
    <x v="2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x v="6"/>
    <x v="2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x v="2"/>
    <x v="1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x v="6"/>
    <x v="1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x v="1"/>
    <x v="1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x v="1"/>
    <x v="0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x v="0"/>
    <x v="2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x v="3"/>
    <x v="2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x v="0"/>
    <x v="1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x v="1"/>
    <x v="1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x v="2"/>
    <x v="0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x v="5"/>
    <x v="3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x v="3"/>
    <x v="1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x v="6"/>
    <x v="0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x v="1"/>
    <x v="1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x v="6"/>
    <x v="1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x v="5"/>
    <x v="0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x v="2"/>
    <x v="2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x v="0"/>
    <x v="1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x v="0"/>
    <x v="0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x v="3"/>
    <x v="1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x v="3"/>
    <x v="2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x v="1"/>
    <x v="2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x v="5"/>
    <x v="2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x v="2"/>
    <x v="3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x v="0"/>
    <x v="2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x v="1"/>
    <x v="2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x v="3"/>
    <x v="3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x v="0"/>
    <x v="0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x v="1"/>
    <x v="3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x v="4"/>
    <x v="2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x v="6"/>
    <x v="3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x v="0"/>
    <x v="3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x v="2"/>
    <x v="2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x v="1"/>
    <x v="1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x v="0"/>
    <x v="1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x v="0"/>
    <x v="1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x v="2"/>
    <x v="2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x v="3"/>
    <x v="2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x v="5"/>
    <x v="1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x v="2"/>
    <x v="0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x v="5"/>
    <x v="1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x v="0"/>
    <x v="0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x v="6"/>
    <x v="2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x v="6"/>
    <x v="3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x v="1"/>
    <x v="0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x v="0"/>
    <x v="3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x v="3"/>
    <x v="3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x v="4"/>
    <x v="3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x v="4"/>
    <x v="2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x v="5"/>
    <x v="3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x v="2"/>
    <x v="0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x v="2"/>
    <x v="0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x v="2"/>
    <x v="3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x v="5"/>
    <x v="3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x v="1"/>
    <x v="1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x v="3"/>
    <x v="3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x v="1"/>
    <x v="3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x v="2"/>
    <x v="0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x v="2"/>
    <x v="1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x v="6"/>
    <x v="3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x v="0"/>
    <x v="1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x v="0"/>
    <x v="3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x v="1"/>
    <x v="1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x v="0"/>
    <x v="3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x v="6"/>
    <x v="2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x v="0"/>
    <x v="3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x v="0"/>
    <x v="0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x v="3"/>
    <x v="3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x v="4"/>
    <x v="2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x v="3"/>
    <x v="0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x v="6"/>
    <x v="2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x v="6"/>
    <x v="1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x v="4"/>
    <x v="2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x v="2"/>
    <x v="0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x v="6"/>
    <x v="3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x v="1"/>
    <x v="2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x v="3"/>
    <x v="1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x v="1"/>
    <x v="0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x v="2"/>
    <x v="1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x v="6"/>
    <x v="2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x v="1"/>
    <x v="3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x v="3"/>
    <x v="1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x v="3"/>
    <x v="0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x v="6"/>
    <x v="1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x v="6"/>
    <x v="0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x v="6"/>
    <x v="2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x v="3"/>
    <x v="2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x v="2"/>
    <x v="3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x v="0"/>
    <x v="2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x v="5"/>
    <x v="0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x v="6"/>
    <x v="1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x v="6"/>
    <x v="2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x v="2"/>
    <x v="3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x v="0"/>
    <x v="2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x v="4"/>
    <x v="3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x v="4"/>
    <x v="1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x v="5"/>
    <x v="2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x v="6"/>
    <x v="2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x v="0"/>
    <x v="3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x v="3"/>
    <x v="1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x v="3"/>
    <x v="3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x v="1"/>
    <x v="3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x v="1"/>
    <x v="0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x v="4"/>
    <x v="3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x v="0"/>
    <x v="2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x v="5"/>
    <x v="2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x v="6"/>
    <x v="2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x v="0"/>
    <x v="0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x v="4"/>
    <x v="0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x v="5"/>
    <x v="3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x v="6"/>
    <x v="3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x v="0"/>
    <x v="3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x v="5"/>
    <x v="2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x v="6"/>
    <x v="3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x v="0"/>
    <x v="1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x v="5"/>
    <x v="0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x v="2"/>
    <x v="1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x v="5"/>
    <x v="2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x v="4"/>
    <x v="3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x v="0"/>
    <x v="2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x v="6"/>
    <x v="1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x v="2"/>
    <x v="0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x v="1"/>
    <x v="2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x v="5"/>
    <x v="1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x v="4"/>
    <x v="2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x v="0"/>
    <x v="0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x v="0"/>
    <x v="3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x v="2"/>
    <x v="2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x v="3"/>
    <x v="2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x v="5"/>
    <x v="2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x v="0"/>
    <x v="0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x v="5"/>
    <x v="2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x v="3"/>
    <x v="2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x v="4"/>
    <x v="0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x v="0"/>
    <x v="3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x v="6"/>
    <x v="1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x v="4"/>
    <x v="1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x v="0"/>
    <x v="0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x v="3"/>
    <x v="3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x v="5"/>
    <x v="0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x v="2"/>
    <x v="2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x v="5"/>
    <x v="2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x v="4"/>
    <x v="1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x v="2"/>
    <x v="0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x v="4"/>
    <x v="1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x v="2"/>
    <x v="1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x v="2"/>
    <x v="3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x v="4"/>
    <x v="3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x v="4"/>
    <x v="1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x v="0"/>
    <x v="2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x v="0"/>
    <x v="1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x v="3"/>
    <x v="0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x v="1"/>
    <x v="1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x v="5"/>
    <x v="3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x v="5"/>
    <x v="0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x v="4"/>
    <x v="0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x v="5"/>
    <x v="1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x v="4"/>
    <x v="3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x v="0"/>
    <x v="1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x v="0"/>
    <x v="1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x v="3"/>
    <x v="0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x v="2"/>
    <x v="1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x v="2"/>
    <x v="3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x v="2"/>
    <x v="2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x v="0"/>
    <x v="2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x v="0"/>
    <x v="1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x v="5"/>
    <x v="1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x v="0"/>
    <x v="3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x v="5"/>
    <x v="1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x v="0"/>
    <x v="1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x v="6"/>
    <x v="3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x v="1"/>
    <x v="0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x v="1"/>
    <x v="2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x v="4"/>
    <x v="3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x v="4"/>
    <x v="1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x v="1"/>
    <x v="0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x v="2"/>
    <x v="0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x v="1"/>
    <x v="0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x v="5"/>
    <x v="1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x v="1"/>
    <x v="3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x v="1"/>
    <x v="2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x v="4"/>
    <x v="0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x v="2"/>
    <x v="2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x v="0"/>
    <x v="0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x v="4"/>
    <x v="1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x v="0"/>
    <x v="2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x v="3"/>
    <x v="1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x v="1"/>
    <x v="0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x v="5"/>
    <x v="2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x v="3"/>
    <x v="3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x v="2"/>
    <x v="0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x v="0"/>
    <x v="2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x v="6"/>
    <x v="2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x v="4"/>
    <x v="1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x v="6"/>
    <x v="1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x v="2"/>
    <x v="3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x v="3"/>
    <x v="2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x v="0"/>
    <x v="1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x v="5"/>
    <x v="1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x v="1"/>
    <x v="1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x v="0"/>
    <x v="3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x v="0"/>
    <x v="1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x v="6"/>
    <x v="3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x v="0"/>
    <x v="3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x v="1"/>
    <x v="3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x v="4"/>
    <x v="2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x v="0"/>
    <x v="0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x v="0"/>
    <x v="0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x v="0"/>
    <x v="1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x v="1"/>
    <x v="1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x v="1"/>
    <x v="2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x v="0"/>
    <x v="1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x v="2"/>
    <x v="1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x v="0"/>
    <x v="2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x v="5"/>
    <x v="3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x v="6"/>
    <x v="2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x v="5"/>
    <x v="3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x v="0"/>
    <x v="1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x v="5"/>
    <x v="0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x v="5"/>
    <x v="3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x v="5"/>
    <x v="2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x v="6"/>
    <x v="0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x v="5"/>
    <x v="3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x v="5"/>
    <x v="3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x v="4"/>
    <x v="2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x v="0"/>
    <x v="1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x v="0"/>
    <x v="2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x v="4"/>
    <x v="2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x v="1"/>
    <x v="3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x v="2"/>
    <x v="3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x v="4"/>
    <x v="2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x v="3"/>
    <x v="2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x v="2"/>
    <x v="3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x v="0"/>
    <x v="0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x v="4"/>
    <x v="0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x v="5"/>
    <x v="2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x v="2"/>
    <x v="0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x v="2"/>
    <x v="1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x v="6"/>
    <x v="3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x v="0"/>
    <x v="2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x v="4"/>
    <x v="3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x v="0"/>
    <x v="2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x v="5"/>
    <x v="0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x v="0"/>
    <x v="2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x v="6"/>
    <x v="2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x v="3"/>
    <x v="0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x v="6"/>
    <x v="3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x v="4"/>
    <x v="0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x v="0"/>
    <x v="1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x v="0"/>
    <x v="2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x v="2"/>
    <x v="0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x v="5"/>
    <x v="0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x v="0"/>
    <x v="3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x v="5"/>
    <x v="1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x v="1"/>
    <x v="0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x v="4"/>
    <x v="1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x v="6"/>
    <x v="1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x v="0"/>
    <x v="3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x v="0"/>
    <x v="2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x v="2"/>
    <x v="3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x v="0"/>
    <x v="1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x v="2"/>
    <x v="2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x v="3"/>
    <x v="0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x v="2"/>
    <x v="1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x v="2"/>
    <x v="0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x v="5"/>
    <x v="3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x v="6"/>
    <x v="2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x v="6"/>
    <x v="1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x v="1"/>
    <x v="3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x v="0"/>
    <x v="2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x v="4"/>
    <x v="2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x v="0"/>
    <x v="0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x v="6"/>
    <x v="0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x v="2"/>
    <x v="0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x v="4"/>
    <x v="0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x v="0"/>
    <x v="1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x v="0"/>
    <x v="0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x v="4"/>
    <x v="2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x v="4"/>
    <x v="2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x v="4"/>
    <x v="2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x v="0"/>
    <x v="2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x v="6"/>
    <x v="2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x v="4"/>
    <x v="3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x v="2"/>
    <x v="3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x v="4"/>
    <x v="0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x v="2"/>
    <x v="1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x v="1"/>
    <x v="1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x v="4"/>
    <x v="2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x v="2"/>
    <x v="0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x v="5"/>
    <x v="0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x v="6"/>
    <x v="0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x v="0"/>
    <x v="1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x v="3"/>
    <x v="0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x v="4"/>
    <x v="2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x v="3"/>
    <x v="3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x v="2"/>
    <x v="1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x v="2"/>
    <x v="2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x v="0"/>
    <x v="1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x v="5"/>
    <x v="0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x v="4"/>
    <x v="2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x v="1"/>
    <x v="0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x v="2"/>
    <x v="3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x v="2"/>
    <x v="2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x v="2"/>
    <x v="2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x v="1"/>
    <x v="3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x v="6"/>
    <x v="0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x v="0"/>
    <x v="0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x v="5"/>
    <x v="2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x v="2"/>
    <x v="3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x v="4"/>
    <x v="2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x v="2"/>
    <x v="2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x v="6"/>
    <x v="3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x v="2"/>
    <x v="3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x v="0"/>
    <x v="1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x v="2"/>
    <x v="2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x v="2"/>
    <x v="0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x v="1"/>
    <x v="3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x v="1"/>
    <x v="3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x v="3"/>
    <x v="1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x v="3"/>
    <x v="2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x v="5"/>
    <x v="2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x v="0"/>
    <x v="1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x v="4"/>
    <x v="2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x v="0"/>
    <x v="1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x v="4"/>
    <x v="3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x v="4"/>
    <x v="0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x v="3"/>
    <x v="2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x v="0"/>
    <x v="2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x v="2"/>
    <x v="1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x v="4"/>
    <x v="2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x v="4"/>
    <x v="2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x v="1"/>
    <x v="3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x v="3"/>
    <x v="1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x v="0"/>
    <x v="2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x v="1"/>
    <x v="1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x v="2"/>
    <x v="0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x v="0"/>
    <x v="2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x v="1"/>
    <x v="1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x v="4"/>
    <x v="3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x v="0"/>
    <x v="1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x v="4"/>
    <x v="1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x v="0"/>
    <x v="2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x v="3"/>
    <x v="1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x v="1"/>
    <x v="1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x v="2"/>
    <x v="0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x v="3"/>
    <x v="0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x v="3"/>
    <x v="3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x v="0"/>
    <x v="2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x v="6"/>
    <x v="0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x v="5"/>
    <x v="0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x v="4"/>
    <x v="2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x v="0"/>
    <x v="2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x v="0"/>
    <x v="0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x v="6"/>
    <x v="1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x v="6"/>
    <x v="2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x v="0"/>
    <x v="0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x v="0"/>
    <x v="0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x v="0"/>
    <x v="3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x v="4"/>
    <x v="3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x v="5"/>
    <x v="2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x v="3"/>
    <x v="1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x v="3"/>
    <x v="1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x v="0"/>
    <x v="3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x v="3"/>
    <x v="2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x v="6"/>
    <x v="2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x v="0"/>
    <x v="2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x v="6"/>
    <x v="2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x v="2"/>
    <x v="3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x v="0"/>
    <x v="0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x v="1"/>
    <x v="3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x v="5"/>
    <x v="3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x v="2"/>
    <x v="2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x v="2"/>
    <x v="1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x v="0"/>
    <x v="0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x v="4"/>
    <x v="0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x v="0"/>
    <x v="1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x v="0"/>
    <x v="1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x v="0"/>
    <x v="3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x v="6"/>
    <x v="2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x v="1"/>
    <x v="2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x v="6"/>
    <x v="2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x v="1"/>
    <x v="2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x v="3"/>
    <x v="3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s v="Research &amp; Development"/>
    <s v="Female"/>
    <s v="Black"/>
    <n v="55"/>
    <d v="2016-04-08T00:00:00"/>
    <n v="141604"/>
    <n v="0.15"/>
    <x v="0"/>
    <s v="Seattle"/>
    <d v="2021-10-16T00:00:00"/>
    <s v="United States, Seattle"/>
    <n v="2017"/>
    <n v="1441"/>
    <s v="Sr. Manger- Emily Davis"/>
  </r>
  <r>
    <s v="E04105"/>
    <s v="Theodore Dinh"/>
    <s v="Technical Architect"/>
    <s v="IT"/>
    <s v="Manufacturing"/>
    <s v="Male"/>
    <s v="Asian"/>
    <n v="59"/>
    <d v="1997-11-29T00:00:00"/>
    <n v="99975"/>
    <n v="0"/>
    <x v="1"/>
    <s v="Chongqing"/>
    <s v=""/>
    <s v="China, Chongqing"/>
    <e v="#VALUE!"/>
    <e v="#VALUE!"/>
    <s v="Technical Architect Theodore Dinh"/>
  </r>
  <r>
    <s v="E02572"/>
    <s v="Luna Sanders"/>
    <s v="Director"/>
    <s v="Finance"/>
    <s v="Speciality Products"/>
    <s v="Female"/>
    <s v="Caucasian"/>
    <n v="50"/>
    <d v="2006-10-26T00:00:00"/>
    <n v="163099"/>
    <n v="0.2"/>
    <x v="0"/>
    <s v="Chicago"/>
    <s v=""/>
    <s v="United States, Chicago"/>
    <e v="#NAME?"/>
    <e v="#VALUE!"/>
    <s v="Director Luna Sanders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x v="0"/>
    <s v="Chicago"/>
    <s v=""/>
    <s v="United States, Chicago"/>
    <e v="#NAME?"/>
    <e v="#VALUE!"/>
    <s v="Computer Systems Manager Penelope Jordan"/>
  </r>
  <r>
    <s v="E01639"/>
    <s v="Austin Vo"/>
    <s v="Sr. Analyst"/>
    <s v="Finance"/>
    <s v="Manufacturing"/>
    <s v="Male"/>
    <s v="Asian"/>
    <n v="55"/>
    <d v="1995-11-20T00:00:00"/>
    <n v="95409"/>
    <n v="0"/>
    <x v="0"/>
    <s v="Phoenix"/>
    <s v=""/>
    <s v="United States, Phoenix"/>
    <e v="#NAME?"/>
    <e v="#VALUE!"/>
    <s v="Sr. Analyst Austin Vo"/>
  </r>
  <r>
    <s v="E00644"/>
    <s v="Joshua Gupta"/>
    <s v="Account Representative"/>
    <s v="Sales"/>
    <s v="Corporate"/>
    <s v="Male"/>
    <s v="Asian"/>
    <n v="57"/>
    <d v="2017-01-24T00:00:00"/>
    <n v="50994"/>
    <n v="0"/>
    <x v="1"/>
    <s v="Chongqing"/>
    <s v=""/>
    <s v="China, Chongqing"/>
    <e v="#NAME?"/>
    <e v="#VALUE!"/>
    <s v="Account Representative Joshua Gupta"/>
  </r>
  <r>
    <s v="E01550"/>
    <s v="Ruby Barnes"/>
    <s v="Manager"/>
    <s v="IT"/>
    <s v="Corporate"/>
    <s v="Female"/>
    <s v="Caucasian"/>
    <n v="27"/>
    <d v="2020-07-01T00:00:00"/>
    <n v="119746"/>
    <n v="0.1"/>
    <x v="0"/>
    <s v="Phoenix"/>
    <s v=""/>
    <s v="United States, Phoenix"/>
    <e v="#NAME?"/>
    <e v="#VALUE!"/>
    <s v="Manager Ruby Barnes"/>
  </r>
  <r>
    <s v="E04332"/>
    <s v="Luke Martin"/>
    <s v="Analyst"/>
    <s v="Finance"/>
    <s v="Manufacturing"/>
    <s v="Male"/>
    <s v="Black"/>
    <n v="25"/>
    <d v="2020-05-16T00:00:00"/>
    <n v="41336"/>
    <n v="0"/>
    <x v="0"/>
    <s v="Miami"/>
    <d v="2021-05-20T00:00:00"/>
    <s v="United States, Miami"/>
    <n v="369"/>
    <n v="-264"/>
    <s v="Analyst Luke Martin"/>
  </r>
  <r>
    <s v="E04533"/>
    <s v="Easton Bailey"/>
    <s v="Manager"/>
    <s v="Accounting"/>
    <s v="Manufacturing"/>
    <s v="Male"/>
    <s v="Caucasian"/>
    <n v="29"/>
    <d v="2019-01-25T00:00:00"/>
    <n v="113527"/>
    <n v="0.06"/>
    <x v="0"/>
    <s v="Austin"/>
    <s v=""/>
    <s v="United States, Austin"/>
    <e v="#NAME?"/>
    <e v="#VALUE!"/>
    <s v="Manager Easton Bailey"/>
  </r>
  <r>
    <s v="E03838"/>
    <s v="Madeline Walker"/>
    <s v="Sr. Analyst"/>
    <s v="Finance"/>
    <s v="Speciality Products"/>
    <s v="Female"/>
    <s v="Caucasian"/>
    <n v="34"/>
    <d v="2018-06-13T00:00:00"/>
    <n v="77203"/>
    <n v="0"/>
    <x v="0"/>
    <s v="Chicago"/>
    <s v=""/>
    <s v="United States, Chicago"/>
    <e v="#NAME?"/>
    <e v="#VALUE!"/>
    <s v="Sr. Analyst Madeline Walker"/>
  </r>
  <r>
    <s v="E00591"/>
    <s v="Savannah Ali"/>
    <s v="Sr. Manger"/>
    <s v="Human Resources"/>
    <s v="Manufacturing"/>
    <s v="Female"/>
    <s v="Asian"/>
    <n v="36"/>
    <d v="2009-02-11T00:00:00"/>
    <n v="157333"/>
    <n v="0.15"/>
    <x v="0"/>
    <s v="Miami"/>
    <s v=""/>
    <s v="United States, Miami"/>
    <e v="#NAME?"/>
    <e v="#VALUE!"/>
    <s v="Sr. Manger Savannah Ali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x v="0"/>
    <s v="Seattle"/>
    <s v=""/>
    <s v="United States, Seattle"/>
    <e v="#NAME?"/>
    <e v="#VALUE!"/>
    <s v="Controls Engineer Camila Rogers"/>
  </r>
  <r>
    <s v="E00530"/>
    <s v="Eli Jones"/>
    <s v="Manager"/>
    <s v="Human Resources"/>
    <s v="Manufacturing"/>
    <s v="Male"/>
    <s v="Caucasian"/>
    <n v="59"/>
    <d v="1999-03-14T00:00:00"/>
    <n v="105086"/>
    <n v="0.09"/>
    <x v="0"/>
    <s v="Austin"/>
    <s v=""/>
    <s v="United States, Austin"/>
    <e v="#NAME?"/>
    <e v="#VALUE!"/>
    <s v="Manager Eli Jones"/>
  </r>
  <r>
    <s v="E04239"/>
    <s v="Everleigh Ng"/>
    <s v="Sr. Manger"/>
    <s v="Finance"/>
    <s v="Research &amp; Development"/>
    <s v="Female"/>
    <s v="Asian"/>
    <n v="51"/>
    <d v="2021-06-10T00:00:00"/>
    <n v="146742"/>
    <n v="0.1"/>
    <x v="1"/>
    <s v="Shanghai"/>
    <s v=""/>
    <s v="China, Shanghai"/>
    <e v="#NAME?"/>
    <e v="#VALUE!"/>
    <s v="Sr. Manger Everleigh Ng"/>
  </r>
  <r>
    <s v="E03496"/>
    <s v="Robert Yang"/>
    <s v="Sr. Analyst"/>
    <s v="Accounting"/>
    <s v="Speciality Products"/>
    <s v="Male"/>
    <s v="Asian"/>
    <n v="31"/>
    <d v="2017-11-04T00:00:00"/>
    <n v="97078"/>
    <n v="0"/>
    <x v="0"/>
    <s v="Austin"/>
    <d v="2020-03-09T00:00:00"/>
    <s v="United States, Austin"/>
    <n v="856"/>
    <n v="-611"/>
    <s v="Sr. Analyst Robert Yang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x v="0"/>
    <s v="Seattle"/>
    <s v=""/>
    <s v="United States, Seattle"/>
    <e v="#NAME?"/>
    <e v="#VALUE!"/>
    <s v="Vice President Isabella Xi"/>
  </r>
  <r>
    <s v="E00163"/>
    <s v="Bella Powell"/>
    <s v="Director"/>
    <s v="Finance"/>
    <s v="Research &amp; Development"/>
    <s v="Female"/>
    <s v="Black"/>
    <n v="65"/>
    <d v="2002-03-04T00:00:00"/>
    <n v="175837"/>
    <n v="0.2"/>
    <x v="0"/>
    <s v="Phoenix"/>
    <s v=""/>
    <s v="United States, Phoenix"/>
    <e v="#NAME?"/>
    <e v="#VALUE!"/>
    <s v="Director Bella Powell"/>
  </r>
  <r>
    <s v="E00884"/>
    <s v="Camila Silva"/>
    <s v="Sr. Manger"/>
    <s v="Marketing"/>
    <s v="Speciality Products"/>
    <s v="Female"/>
    <s v="Latino"/>
    <n v="64"/>
    <d v="2003-12-01T00:00:00"/>
    <n v="154828"/>
    <n v="0.13"/>
    <x v="0"/>
    <s v="Seattle"/>
    <s v=""/>
    <s v="United States, Seattle"/>
    <e v="#NAME?"/>
    <e v="#VALUE!"/>
    <s v="Sr. Manger Camila Silva"/>
  </r>
  <r>
    <s v="E04116"/>
    <s v="David Barnes"/>
    <s v="Director"/>
    <s v="IT"/>
    <s v="Corporate"/>
    <s v="Male"/>
    <s v="Caucasian"/>
    <n v="64"/>
    <d v="2013-11-03T00:00:00"/>
    <n v="186503"/>
    <n v="0.24"/>
    <x v="0"/>
    <s v="Columbus"/>
    <s v=""/>
    <s v="United States, Columbus"/>
    <e v="#NAME?"/>
    <e v="#VALUE!"/>
    <s v="Director David Barnes"/>
  </r>
  <r>
    <s v="E04625"/>
    <s v="Adam Dang"/>
    <s v="Director"/>
    <s v="Sales"/>
    <s v="Research &amp; Development"/>
    <s v="Male"/>
    <s v="Asian"/>
    <n v="45"/>
    <d v="2002-07-09T00:00:00"/>
    <n v="166331"/>
    <n v="0.18"/>
    <x v="1"/>
    <s v="Chongqing"/>
    <s v=""/>
    <s v="China, Chongqing"/>
    <e v="#NAME?"/>
    <e v="#VALUE!"/>
    <s v="Director Adam Dang"/>
  </r>
  <r>
    <s v="E03680"/>
    <s v="Elias Alvarado"/>
    <s v="Sr. Manger"/>
    <s v="IT"/>
    <s v="Manufacturing"/>
    <s v="Male"/>
    <s v="Latino"/>
    <n v="56"/>
    <d v="2012-01-09T00:00:00"/>
    <n v="146140"/>
    <n v="0.1"/>
    <x v="2"/>
    <s v="Manaus"/>
    <s v=""/>
    <s v="Brazil, Manaus"/>
    <e v="#NAME?"/>
    <e v="#VALUE!"/>
    <s v="Sr. Manger Elias Alvarado"/>
  </r>
  <r>
    <s v="E04732"/>
    <s v="Eva Rivera"/>
    <s v="Director"/>
    <s v="Sales"/>
    <s v="Manufacturing"/>
    <s v="Female"/>
    <s v="Latino"/>
    <n v="36"/>
    <d v="2021-04-02T00:00:00"/>
    <n v="151703"/>
    <n v="0.21"/>
    <x v="0"/>
    <s v="Miami"/>
    <s v=""/>
    <s v="United States, Miami"/>
    <e v="#NAME?"/>
    <e v="#VALUE!"/>
    <s v="Director Eva Rivera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x v="2"/>
    <s v="Rio de Janerio"/>
    <s v=""/>
    <s v="Brazil, Rio de Janerio"/>
    <e v="#NAME?"/>
    <e v="#VALUE!"/>
    <s v="Director Logan Rivera"/>
  </r>
  <r>
    <s v="E00671"/>
    <s v="Leonardo Dixon"/>
    <s v="Analyst"/>
    <s v="Sales"/>
    <s v="Speciality Products"/>
    <s v="Male"/>
    <s v="Caucasian"/>
    <n v="37"/>
    <d v="2019-09-05T00:00:00"/>
    <n v="49998"/>
    <n v="0"/>
    <x v="0"/>
    <s v="Seattle"/>
    <s v=""/>
    <s v="United States, Seattle"/>
    <e v="#NAME?"/>
    <e v="#VALUE!"/>
    <s v="Analyst Leonardo Dixon"/>
  </r>
  <r>
    <s v="E02071"/>
    <s v="Mateo Her"/>
    <s v="Vice President"/>
    <s v="Sales"/>
    <s v="Speciality Products"/>
    <s v="Male"/>
    <s v="Asian"/>
    <n v="44"/>
    <d v="2014-03-02T00:00:00"/>
    <n v="207172"/>
    <n v="0.31"/>
    <x v="1"/>
    <s v="Chongqing"/>
    <s v=""/>
    <s v="China, Chongqing"/>
    <e v="#NAME?"/>
    <e v="#VALUE!"/>
    <s v="Vice President Mateo Her"/>
  </r>
  <r>
    <s v="E02206"/>
    <s v="Jose Henderson"/>
    <s v="Director"/>
    <s v="Human Resources"/>
    <s v="Speciality Products"/>
    <s v="Male"/>
    <s v="Black"/>
    <n v="41"/>
    <d v="2015-04-17T00:00:00"/>
    <n v="152239"/>
    <n v="0.23"/>
    <x v="0"/>
    <s v="Columbus"/>
    <s v=""/>
    <s v="United States, Columbus"/>
    <e v="#NAME?"/>
    <e v="#VALUE!"/>
    <s v="Director Jose Henderson"/>
  </r>
  <r>
    <s v="E04545"/>
    <s v="Abigail Mejia"/>
    <s v="Quality Engineer"/>
    <s v="Engineering"/>
    <s v="Corporate"/>
    <s v="Female"/>
    <s v="Latino"/>
    <n v="56"/>
    <d v="2005-02-05T00:00:00"/>
    <n v="98581"/>
    <n v="0"/>
    <x v="2"/>
    <s v="Rio de Janerio"/>
    <s v=""/>
    <s v="Brazil, Rio de Janerio"/>
    <e v="#NAME?"/>
    <e v="#VALUE!"/>
    <s v="Quality Engineer Abigail Mejia"/>
  </r>
  <r>
    <s v="E00154"/>
    <s v="Wyatt Chin"/>
    <s v="Vice President"/>
    <s v="Engineering"/>
    <s v="Speciality Products"/>
    <s v="Male"/>
    <s v="Asian"/>
    <n v="43"/>
    <d v="2004-06-07T00:00:00"/>
    <n v="246231"/>
    <n v="0.31"/>
    <x v="0"/>
    <s v="Seattle"/>
    <s v=""/>
    <s v="United States, Seattle"/>
    <e v="#NAME?"/>
    <e v="#VALUE!"/>
    <s v="Vice President Wyatt Chin"/>
  </r>
  <r>
    <s v="E03343"/>
    <s v="Carson Lu"/>
    <s v="Engineering Manager"/>
    <s v="Engineering"/>
    <s v="Speciality Products"/>
    <s v="Male"/>
    <s v="Asian"/>
    <n v="64"/>
    <d v="1996-12-04T00:00:00"/>
    <n v="99354"/>
    <n v="0.12"/>
    <x v="1"/>
    <s v="Beijing"/>
    <s v=""/>
    <s v="China, Beijing"/>
    <e v="#NAME?"/>
    <e v="#VALUE!"/>
    <s v="Engineering Manager Carson Lu"/>
  </r>
  <r>
    <s v="E00304"/>
    <s v="Dylan Choi"/>
    <s v="Vice President"/>
    <s v="IT"/>
    <s v="Corporate"/>
    <s v="Male"/>
    <s v="Asian"/>
    <n v="63"/>
    <d v="2012-05-11T00:00:00"/>
    <n v="231141"/>
    <n v="0.34"/>
    <x v="1"/>
    <s v="Beijing"/>
    <s v=""/>
    <s v="China, Beijing"/>
    <e v="#NAME?"/>
    <e v="#VALUE!"/>
    <s v="Vice President Dylan Choi"/>
  </r>
  <r>
    <s v="E02594"/>
    <s v="Ezekiel Kumar"/>
    <s v="IT Coordinator"/>
    <s v="IT"/>
    <s v="Research &amp; Development"/>
    <s v="Male"/>
    <s v="Asian"/>
    <n v="28"/>
    <d v="2017-06-25T00:00:00"/>
    <n v="54775"/>
    <n v="0"/>
    <x v="0"/>
    <s v="Columbus"/>
    <s v=""/>
    <s v="United States, Columbus"/>
    <e v="#NAME?"/>
    <e v="#VALUE!"/>
    <s v="IT Coordinator Ezekiel Kumar"/>
  </r>
  <r>
    <s v="E00402"/>
    <s v="Dominic Guzman"/>
    <s v="Analyst"/>
    <s v="Finance"/>
    <s v="Manufacturing"/>
    <s v="Male"/>
    <s v="Latino"/>
    <n v="65"/>
    <d v="2004-05-16T00:00:00"/>
    <n v="55499"/>
    <n v="0"/>
    <x v="2"/>
    <s v="Manaus"/>
    <s v=""/>
    <s v="Brazil, Manaus"/>
    <e v="#NAME?"/>
    <e v="#VALUE!"/>
    <s v="Analyst Dominic Guzman"/>
  </r>
  <r>
    <s v="E01994"/>
    <s v="Angel Powell"/>
    <s v="Analyst II"/>
    <s v="Sales"/>
    <s v="Research &amp; Development"/>
    <s v="Male"/>
    <s v="Caucasian"/>
    <n v="61"/>
    <d v="2008-07-11T00:00:00"/>
    <n v="66521"/>
    <n v="0"/>
    <x v="0"/>
    <s v="Seattle"/>
    <s v=""/>
    <s v="United States, Seattle"/>
    <e v="#NAME?"/>
    <e v="#VALUE!"/>
    <s v="Analyst II Angel Powell"/>
  </r>
  <r>
    <s v="E03549"/>
    <s v="Mateo Vu"/>
    <s v="Account Representative"/>
    <s v="Sales"/>
    <s v="Speciality Products"/>
    <s v="Male"/>
    <s v="Asian"/>
    <n v="30"/>
    <d v="2016-09-29T00:00:00"/>
    <n v="59100"/>
    <n v="0"/>
    <x v="1"/>
    <s v="Chongqing"/>
    <s v=""/>
    <s v="China, Chongqing"/>
    <e v="#NAME?"/>
    <e v="#VALUE!"/>
    <s v="Account Representative Mateo Vu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x v="0"/>
    <s v="Chicago"/>
    <s v=""/>
    <s v="United States, Chicago"/>
    <e v="#NAME?"/>
    <e v="#VALUE!"/>
    <s v="Analyst Caroline Jenkins"/>
  </r>
  <r>
    <s v="E02074"/>
    <s v="Nora Brown"/>
    <s v="Enterprise Architect"/>
    <s v="IT"/>
    <s v="Manufacturing"/>
    <s v="Female"/>
    <s v="Caucasian"/>
    <n v="32"/>
    <d v="2014-02-11T00:00:00"/>
    <n v="99575"/>
    <n v="0"/>
    <x v="0"/>
    <s v="Austin"/>
    <s v=""/>
    <s v="United States, Austin"/>
    <e v="#NAME?"/>
    <e v="#VALUE!"/>
    <s v="Enterprise Architect Nora Brown"/>
  </r>
  <r>
    <s v="E04152"/>
    <s v="Adeline Huang"/>
    <s v="Controls Engineer"/>
    <s v="Engineering"/>
    <s v="Manufacturing"/>
    <s v="Female"/>
    <s v="Asian"/>
    <n v="34"/>
    <d v="2019-12-16T00:00:00"/>
    <n v="99989"/>
    <n v="0"/>
    <x v="1"/>
    <s v="Chengdu"/>
    <s v=""/>
    <s v="China, Chengdu"/>
    <e v="#NAME?"/>
    <e v="#VALUE!"/>
    <s v="Controls Engineer Adeline Huang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x v="0"/>
    <s v="Phoenix"/>
    <s v=""/>
    <s v="United States, Phoenix"/>
    <e v="#NAME?"/>
    <e v="#VALUE!"/>
    <s v="Vice President Jackson Perry"/>
  </r>
  <r>
    <s v="E04285"/>
    <s v="Riley Padilla"/>
    <s v="Technical Architect"/>
    <s v="IT"/>
    <s v="Manufacturing"/>
    <s v="Female"/>
    <s v="Latino"/>
    <n v="35"/>
    <d v="2013-05-15T00:00:00"/>
    <n v="78940"/>
    <n v="0"/>
    <x v="0"/>
    <s v="Miami"/>
    <s v=""/>
    <s v="United States, Miami"/>
    <e v="#NAME?"/>
    <e v="#VALUE!"/>
    <s v="Technical Architect Riley Padilla"/>
  </r>
  <r>
    <s v="E01417"/>
    <s v="Leah Pena"/>
    <s v="Enterprise Architect"/>
    <s v="IT"/>
    <s v="Corporate"/>
    <s v="Female"/>
    <s v="Latino"/>
    <n v="57"/>
    <d v="1994-01-03T00:00:00"/>
    <n v="82872"/>
    <n v="0"/>
    <x v="2"/>
    <s v="Manaus"/>
    <s v=""/>
    <s v="Brazil, Manaus"/>
    <e v="#NAME?"/>
    <e v="#VALUE!"/>
    <s v="Enterprise Architect Leah Pena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x v="1"/>
    <s v="Chengdu"/>
    <d v="2017-07-16T00:00:00"/>
    <s v="China, Chengdu"/>
    <n v="48"/>
    <n v="-35"/>
    <s v="Sr. Business Partner Owen Lam"/>
  </r>
  <r>
    <s v="E03749"/>
    <s v="Kennedy Foster"/>
    <s v="Manager"/>
    <s v="Marketing"/>
    <s v="Speciality Products"/>
    <s v="Female"/>
    <s v="Caucasian"/>
    <n v="53"/>
    <d v="2013-11-23T00:00:00"/>
    <n v="113135"/>
    <n v="0.05"/>
    <x v="0"/>
    <s v="Austin"/>
    <s v=""/>
    <s v="United States, Austin"/>
    <e v="#NAME?"/>
    <e v="#VALUE!"/>
    <s v="Manager Kennedy Foster"/>
  </r>
  <r>
    <s v="E03574"/>
    <s v="John Moore"/>
    <s v="Vice President"/>
    <s v="IT"/>
    <s v="Speciality Products"/>
    <s v="Male"/>
    <s v="Caucasian"/>
    <n v="52"/>
    <d v="2005-11-08T00:00:00"/>
    <n v="199808"/>
    <n v="0.32"/>
    <x v="0"/>
    <s v="Seattle"/>
    <s v=""/>
    <s v="United States, Seattle"/>
    <e v="#NAME?"/>
    <e v="#VALUE!"/>
    <s v="Vice President John Moore"/>
  </r>
  <r>
    <s v="E04600"/>
    <s v="William Vu"/>
    <s v="Account Representative"/>
    <s v="Sales"/>
    <s v="Speciality Products"/>
    <s v="Male"/>
    <s v="Asian"/>
    <n v="37"/>
    <d v="2013-11-14T00:00:00"/>
    <n v="56037"/>
    <n v="0"/>
    <x v="1"/>
    <s v="Shanghai"/>
    <s v=""/>
    <s v="China, Shanghai"/>
    <e v="#NAME?"/>
    <e v="#VALUE!"/>
    <s v="Account Representative William Vu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x v="0"/>
    <s v="Phoenix"/>
    <s v=""/>
    <s v="United States, Phoenix"/>
    <e v="#NAME?"/>
    <e v="#VALUE!"/>
    <s v="Sr. Manger Sadie Washington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x v="0"/>
    <s v="Seattle"/>
    <s v=""/>
    <s v="United States, Seattle"/>
    <e v="#NAME?"/>
    <e v="#VALUE!"/>
    <s v="Enterprise Architect Gabriel Holmes"/>
  </r>
  <r>
    <s v="E02185"/>
    <s v="Wyatt Rojas"/>
    <s v="Computer Systems Manager"/>
    <s v="IT"/>
    <s v="Corporate"/>
    <s v="Male"/>
    <s v="Latino"/>
    <n v="32"/>
    <d v="2013-03-20T00:00:00"/>
    <n v="79921"/>
    <n v="0.05"/>
    <x v="0"/>
    <s v="Austin"/>
    <s v=""/>
    <s v="United States, Austin"/>
    <e v="#NAME?"/>
    <e v="#VALUE!"/>
    <s v="Computer Systems Manager Wyatt Rojas"/>
  </r>
  <r>
    <s v="E03830"/>
    <s v="Eva Coleman"/>
    <s v="Director"/>
    <s v="IT"/>
    <s v="Research &amp; Development"/>
    <s v="Female"/>
    <s v="Black"/>
    <n v="37"/>
    <d v="2009-09-20T00:00:00"/>
    <n v="167199"/>
    <n v="0.2"/>
    <x v="0"/>
    <s v="Seattle"/>
    <s v=""/>
    <s v="United States, Seattle"/>
    <e v="#NAME?"/>
    <e v="#VALUE!"/>
    <s v="Director Eva Coleman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x v="0"/>
    <s v="Phoenix"/>
    <s v=""/>
    <s v="United States, Phoenix"/>
    <e v="#NAME?"/>
    <e v="#VALUE!"/>
    <s v="Quality Engineer Dominic Clark"/>
  </r>
  <r>
    <s v="E03025"/>
    <s v="Lucy Alexander"/>
    <s v="Director"/>
    <s v="Engineering"/>
    <s v="Manufacturing"/>
    <s v="Female"/>
    <s v="Caucasian"/>
    <n v="45"/>
    <d v="2014-10-29T00:00:00"/>
    <n v="189420"/>
    <n v="0.2"/>
    <x v="0"/>
    <s v="Seattle"/>
    <s v=""/>
    <s v="United States, Seattle"/>
    <e v="#NAME?"/>
    <e v="#VALUE!"/>
    <s v="Director Lucy Alexander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x v="0"/>
    <s v="Phoenix"/>
    <s v=""/>
    <s v="United States, Phoenix"/>
    <e v="#NAME?"/>
    <e v="#VALUE!"/>
    <s v="HRIS Analyst Everleigh Washington"/>
  </r>
  <r>
    <s v="E00415"/>
    <s v="Leilani Butler"/>
    <s v="Analyst II"/>
    <s v="Marketing"/>
    <s v="Manufacturing"/>
    <s v="Female"/>
    <s v="Black"/>
    <n v="27"/>
    <d v="2021-09-21T00:00:00"/>
    <n v="68728"/>
    <n v="0"/>
    <x v="0"/>
    <s v="Phoenix"/>
    <s v=""/>
    <s v="United States, Phoenix"/>
    <e v="#VALUE!"/>
    <e v="#VALUE!"/>
    <s v="Analyst II Leilani Butler"/>
  </r>
  <r>
    <s v="E02862"/>
    <s v="Peyton Huang"/>
    <s v="Sr. Manger"/>
    <s v="IT"/>
    <s v="Manufacturing"/>
    <s v="Female"/>
    <s v="Asian"/>
    <n v="25"/>
    <d v="2021-07-02T00:00:00"/>
    <n v="125633"/>
    <n v="0.11"/>
    <x v="1"/>
    <s v="Beijing"/>
    <s v=""/>
    <s v="China, Beijing"/>
    <e v="#NAME?"/>
    <e v="#VALUE!"/>
    <s v="Sr. Manger Peyton Huang"/>
  </r>
  <r>
    <s v="E04207"/>
    <s v="John Contreras"/>
    <s v="Analyst II"/>
    <s v="Marketing"/>
    <s v="Manufacturing"/>
    <s v="Male"/>
    <s v="Latino"/>
    <n v="35"/>
    <d v="2011-05-15T00:00:00"/>
    <n v="66889"/>
    <n v="0"/>
    <x v="0"/>
    <s v="Columbus"/>
    <s v=""/>
    <s v="United States, Columbus"/>
    <e v="#NAME?"/>
    <e v="#VALUE!"/>
    <s v="Analyst II John Contreras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x v="0"/>
    <s v="Seattle"/>
    <s v=""/>
    <s v="United States, Seattle"/>
    <e v="#NAME?"/>
    <e v="#VALUE!"/>
    <s v="Director Rylee Yu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x v="0"/>
    <s v="Chicago"/>
    <s v=""/>
    <s v="United States, Chicago"/>
    <e v="#NAME?"/>
    <e v="#VALUE!"/>
    <s v="Field Engineer Piper Lewis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x v="0"/>
    <s v="Chicago"/>
    <s v=""/>
    <s v="United States, Chicago"/>
    <e v="#NAME?"/>
    <e v="#VALUE!"/>
    <s v="Automation Engineer Stella Alexander"/>
  </r>
  <r>
    <s v="E01633"/>
    <s v="Addison Do"/>
    <s v="Operations Engineer"/>
    <s v="Engineering"/>
    <s v="Manufacturing"/>
    <s v="Female"/>
    <s v="Asian"/>
    <n v="46"/>
    <d v="2001-05-30T00:00:00"/>
    <n v="90678"/>
    <n v="0"/>
    <x v="0"/>
    <s v="Columbus"/>
    <s v=""/>
    <s v="United States, Columbus"/>
    <e v="#NAME?"/>
    <e v="#VALUE!"/>
    <s v="Operations Engineer Addison Do"/>
  </r>
  <r>
    <s v="E01848"/>
    <s v="Zoey Jackson"/>
    <s v="Business Partner"/>
    <s v="Human Resources"/>
    <s v="Manufacturing"/>
    <s v="Female"/>
    <s v="Black"/>
    <n v="46"/>
    <d v="2008-08-21T00:00:00"/>
    <n v="59067"/>
    <n v="0"/>
    <x v="0"/>
    <s v="Miami"/>
    <s v=""/>
    <s v="United States, Miami"/>
    <e v="#NAME?"/>
    <e v="#VALUE!"/>
    <s v="Business Partner Zoey Jackson"/>
  </r>
  <r>
    <s v="E00716"/>
    <s v="John Chow"/>
    <s v="Sr. Manger"/>
    <s v="Marketing"/>
    <s v="Research &amp; Development"/>
    <s v="Male"/>
    <s v="Asian"/>
    <n v="45"/>
    <d v="2021-03-11T00:00:00"/>
    <n v="135062"/>
    <n v="0.15"/>
    <x v="1"/>
    <s v="Chengdu"/>
    <s v=""/>
    <s v="China, Chengdu"/>
    <e v="#NAME?"/>
    <e v="#VALUE!"/>
    <s v="Sr. Manger John Chow"/>
  </r>
  <r>
    <s v="E00699"/>
    <s v="Ava Ayala"/>
    <s v="Sr. Manger"/>
    <s v="IT"/>
    <s v="Corporate"/>
    <s v="Female"/>
    <s v="Latino"/>
    <n v="55"/>
    <d v="2006-08-16T00:00:00"/>
    <n v="159044"/>
    <n v="0.1"/>
    <x v="2"/>
    <s v="Manaus"/>
    <s v=""/>
    <s v="Brazil, Manaus"/>
    <e v="#NAME?"/>
    <e v="#VALUE!"/>
    <s v="Sr. Manger Ava Ayala"/>
  </r>
  <r>
    <s v="E00502"/>
    <s v="Natalia Salazar"/>
    <s v="Sr. Analyst"/>
    <s v="Accounting"/>
    <s v="Manufacturing"/>
    <s v="Female"/>
    <s v="Latino"/>
    <n v="44"/>
    <d v="2019-01-02T00:00:00"/>
    <n v="74691"/>
    <n v="0"/>
    <x v="2"/>
    <s v="Manaus"/>
    <d v="2020-07-08T00:00:00"/>
    <s v="Brazil, Manaus"/>
    <e v="#NAME?"/>
    <n v="-396"/>
    <s v="Sr. Analyst Natalia Salazar"/>
  </r>
  <r>
    <s v="E04000"/>
    <s v="Skylar Carrillo"/>
    <s v="Engineering Manager"/>
    <s v="Engineering"/>
    <s v="Corporate"/>
    <s v="Female"/>
    <s v="Latino"/>
    <n v="44"/>
    <d v="2008-12-18T00:00:00"/>
    <n v="92753"/>
    <n v="0.13"/>
    <x v="0"/>
    <s v="Austin"/>
    <d v="2021-06-24T00:00:00"/>
    <s v="United States, Austin"/>
    <e v="#NAME?"/>
    <n v="-3266"/>
    <s v="Engineering Manager Skylar Carrillo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x v="0"/>
    <s v="Seattle"/>
    <s v=""/>
    <s v="United States, Seattle"/>
    <e v="#NAME?"/>
    <e v="#VALUE!"/>
    <s v="Vice President Christian Sanders"/>
  </r>
  <r>
    <s v="E03824"/>
    <s v="Penelope Coleman"/>
    <s v="Analyst"/>
    <s v="Finance"/>
    <s v="Corporate"/>
    <s v="Female"/>
    <s v="Black"/>
    <n v="36"/>
    <d v="2021-08-27T00:00:00"/>
    <n v="48906"/>
    <n v="0"/>
    <x v="0"/>
    <s v="Miami"/>
    <s v=""/>
    <s v="United States, Miami"/>
    <e v="#NAME?"/>
    <e v="#VALUE!"/>
    <s v="Analyst Penelope Coleman"/>
  </r>
  <r>
    <s v="E03906"/>
    <s v="Piper Richardson"/>
    <s v="Sr. Analyst"/>
    <s v="Sales"/>
    <s v="Corporate"/>
    <s v="Female"/>
    <s v="Caucasian"/>
    <n v="38"/>
    <d v="2008-01-27T00:00:00"/>
    <n v="80024"/>
    <n v="0"/>
    <x v="0"/>
    <s v="Columbus"/>
    <s v=""/>
    <s v="United States, Columbus"/>
    <e v="#NAME?"/>
    <e v="#VALUE!"/>
    <s v="Sr. Analyst Piper Richardson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x v="0"/>
    <s v="Seattle"/>
    <d v="2014-01-22T00:00:00"/>
    <s v="United States, Seattle"/>
    <e v="#NAME?"/>
    <n v="-1109"/>
    <s v="HRIS Analyst Everly Walker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x v="0"/>
    <s v="Seattle"/>
    <s v=""/>
    <s v="United States, Seattle"/>
    <e v="#NAME?"/>
    <e v="#VALUE!"/>
    <s v="Manager Aurora Ali"/>
  </r>
  <r>
    <s v="E01249"/>
    <s v="Penelope Guerrero"/>
    <s v="Vice President"/>
    <s v="IT"/>
    <s v="Speciality Products"/>
    <s v="Female"/>
    <s v="Latino"/>
    <n v="43"/>
    <d v="2009-08-04T00:00:00"/>
    <n v="208415"/>
    <n v="0.35"/>
    <x v="0"/>
    <s v="Seattle"/>
    <s v=""/>
    <s v="United States, Seattle"/>
    <e v="#NAME?"/>
    <e v="#VALUE!"/>
    <s v="Vice President Penelope Guerrero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x v="0"/>
    <s v="Seattle"/>
    <s v=""/>
    <s v="United States, Seattle"/>
    <e v="#NAME?"/>
    <e v="#VALUE!"/>
    <s v="Cloud Infrastructure Architect Anna Mehta"/>
  </r>
  <r>
    <s v="E02966"/>
    <s v="William Foster"/>
    <s v="Field Engineer"/>
    <s v="Engineering"/>
    <s v="Manufacturing"/>
    <s v="Male"/>
    <s v="Caucasian"/>
    <n v="58"/>
    <d v="2002-05-23T00:00:00"/>
    <n v="76354"/>
    <n v="0"/>
    <x v="0"/>
    <s v="Phoenix"/>
    <d v="2021-09-26T00:00:00"/>
    <s v="United States, Phoenix"/>
    <e v="#NAME?"/>
    <n v="-5047"/>
    <s v="Field Engineer William Foster"/>
  </r>
  <r>
    <s v="E01499"/>
    <s v="Jade Rojas"/>
    <s v="Director"/>
    <s v="Finance"/>
    <s v="Speciality Products"/>
    <s v="Female"/>
    <s v="Latino"/>
    <n v="37"/>
    <d v="2019-01-28T00:00:00"/>
    <n v="165927"/>
    <n v="0.2"/>
    <x v="0"/>
    <s v="Phoenix"/>
    <s v=""/>
    <s v="United States, Phoenix"/>
    <e v="#NAME?"/>
    <e v="#VALUE!"/>
    <s v="Director Jade Rojas"/>
  </r>
  <r>
    <s v="E00105"/>
    <s v="Isla Espinoza"/>
    <s v="Manager"/>
    <s v="Accounting"/>
    <s v="Speciality Products"/>
    <s v="Female"/>
    <s v="Latino"/>
    <n v="38"/>
    <d v="2021-11-16T00:00:00"/>
    <n v="109812"/>
    <n v="0.09"/>
    <x v="2"/>
    <s v="Manaus"/>
    <s v=""/>
    <s v="Brazil, Manaus"/>
    <e v="#NAME?"/>
    <e v="#VALUE!"/>
    <s v="Manager Isla Espinoza"/>
  </r>
  <r>
    <s v="E00665"/>
    <s v="David Chu"/>
    <s v="Controls Engineer"/>
    <s v="Engineering"/>
    <s v="Corporate"/>
    <s v="Male"/>
    <s v="Asian"/>
    <n v="55"/>
    <d v="1998-09-03T00:00:00"/>
    <n v="86299"/>
    <n v="0"/>
    <x v="0"/>
    <s v="Seattle"/>
    <s v=""/>
    <s v="United States, Seattle"/>
    <e v="#NAME?"/>
    <e v="#VALUE!"/>
    <s v="Controls Engineer David Chu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x v="2"/>
    <s v="Sao Paulo"/>
    <s v=""/>
    <s v="Brazil, Sao Paulo"/>
    <e v="#NAME?"/>
    <e v="#VALUE!"/>
    <s v="Vice President Thomas Padilla"/>
  </r>
  <r>
    <s v="E01540"/>
    <s v="Miles Salazar"/>
    <s v="IT Coordinator"/>
    <s v="IT"/>
    <s v="Manufacturing"/>
    <s v="Male"/>
    <s v="Latino"/>
    <n v="36"/>
    <d v="2010-12-23T00:00:00"/>
    <n v="53215"/>
    <n v="0"/>
    <x v="2"/>
    <s v="Sao Paulo"/>
    <d v="2014-03-27T00:00:00"/>
    <s v="Brazil, Sao Paulo"/>
    <e v="#NAME?"/>
    <n v="-851"/>
    <s v="IT Coordinator Miles Salazar"/>
  </r>
  <r>
    <s v="E04474"/>
    <s v="Mila Hong"/>
    <s v="Test Engineer"/>
    <s v="Engineering"/>
    <s v="Research &amp; Development"/>
    <s v="Female"/>
    <s v="Asian"/>
    <n v="30"/>
    <d v="2017-05-22T00:00:00"/>
    <n v="86858"/>
    <n v="0"/>
    <x v="1"/>
    <s v="Chongqing"/>
    <d v="2017-10-08T00:00:00"/>
    <s v="China, Chongqing"/>
    <e v="#NAME?"/>
    <n v="-100"/>
    <s v="Test Engineer Mila Hong"/>
  </r>
  <r>
    <s v="E03417"/>
    <s v="Benjamin Moua"/>
    <s v="Computer Systems Manager"/>
    <s v="IT"/>
    <s v="Manufacturing"/>
    <s v="Male"/>
    <s v="Asian"/>
    <n v="40"/>
    <d v="2007-07-02T00:00:00"/>
    <n v="93971"/>
    <n v="0.08"/>
    <x v="1"/>
    <s v="Chongqing"/>
    <s v=""/>
    <s v="China, Chongqing"/>
    <e v="#NAME?"/>
    <e v="#VALUE!"/>
    <s v="Computer Systems Manager Benjamin Moua"/>
  </r>
  <r>
    <s v="E00254"/>
    <s v="Samuel Morales"/>
    <s v="Analyst II"/>
    <s v="Finance"/>
    <s v="Corporate"/>
    <s v="Male"/>
    <s v="Latino"/>
    <n v="34"/>
    <d v="2015-06-27T00:00:00"/>
    <n v="57008"/>
    <n v="0"/>
    <x v="0"/>
    <s v="Phoenix"/>
    <s v=""/>
    <s v="United States, Phoenix"/>
    <e v="#NAME?"/>
    <e v="#VALUE!"/>
    <s v="Analyst II Samuel Morales"/>
  </r>
  <r>
    <s v="E02166"/>
    <s v="John Soto"/>
    <s v="Sr. Manger"/>
    <s v="Finance"/>
    <s v="Manufacturing"/>
    <s v="Male"/>
    <s v="Latino"/>
    <n v="60"/>
    <d v="2015-09-23T00:00:00"/>
    <n v="141899"/>
    <n v="0.15"/>
    <x v="0"/>
    <s v="Phoenix"/>
    <s v=""/>
    <s v="United States, Phoenix"/>
    <e v="#NAME?"/>
    <e v="#VALUE!"/>
    <s v="Sr. Manger John Soto"/>
  </r>
  <r>
    <s v="E00935"/>
    <s v="Joseph Martin"/>
    <s v="Analyst II"/>
    <s v="Marketing"/>
    <s v="Corporate"/>
    <s v="Male"/>
    <s v="Black"/>
    <n v="41"/>
    <d v="2016-09-13T00:00:00"/>
    <n v="64847"/>
    <n v="0"/>
    <x v="0"/>
    <s v="Miami"/>
    <s v=""/>
    <s v="United States, Miami"/>
    <e v="#NAME?"/>
    <e v="#VALUE!"/>
    <s v="Analyst II Joseph Martin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x v="0"/>
    <s v="Miami"/>
    <s v=""/>
    <s v="United States, Miami"/>
    <e v="#NAME?"/>
    <e v="#VALUE!"/>
    <s v="Engineering Manager Jose Ross"/>
  </r>
  <r>
    <s v="E00386"/>
    <s v="Parker James"/>
    <s v="Quality Engineer"/>
    <s v="Engineering"/>
    <s v="Speciality Products"/>
    <s v="Male"/>
    <s v="Black"/>
    <n v="45"/>
    <d v="2005-02-05T00:00:00"/>
    <n v="70505"/>
    <n v="0"/>
    <x v="0"/>
    <s v="Austin"/>
    <s v=""/>
    <s v="United States, Austin"/>
    <e v="#NAME?"/>
    <e v="#VALUE!"/>
    <s v="Quality Engineer Parker James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x v="2"/>
    <s v="Manaus"/>
    <d v="2020-12-21T00:00:00"/>
    <s v="Brazil, Manaus"/>
    <e v="#NAME?"/>
    <n v="-1196"/>
    <s v="Director Everleigh Fernandez"/>
  </r>
  <r>
    <s v="E03383"/>
    <s v="Lincoln Hall"/>
    <s v="Director"/>
    <s v="Accounting"/>
    <s v="Speciality Products"/>
    <s v="Male"/>
    <s v="Caucasian"/>
    <n v="26"/>
    <d v="2020-07-28T00:00:00"/>
    <n v="180664"/>
    <n v="0.27"/>
    <x v="0"/>
    <s v="Chicago"/>
    <s v=""/>
    <s v="United States, Chicago"/>
    <e v="#NAME?"/>
    <e v="#VALUE!"/>
    <s v="Director Lincoln Hall"/>
  </r>
  <r>
    <s v="E01516"/>
    <s v="Willow Mai"/>
    <s v="Business Partner"/>
    <s v="Human Resources"/>
    <s v="Manufacturing"/>
    <s v="Female"/>
    <s v="Asian"/>
    <n v="45"/>
    <d v="2003-12-17T00:00:00"/>
    <n v="48345"/>
    <n v="0"/>
    <x v="1"/>
    <s v="Chengdu"/>
    <s v=""/>
    <s v="China, Chengdu"/>
    <e v="#NAME?"/>
    <e v="#VALUE!"/>
    <s v="Business Partner Willow Mai"/>
  </r>
  <r>
    <s v="E01234"/>
    <s v="Jack Cheng"/>
    <s v="Director"/>
    <s v="Human Resources"/>
    <s v="Manufacturing"/>
    <s v="Male"/>
    <s v="Asian"/>
    <n v="42"/>
    <d v="2014-01-16T00:00:00"/>
    <n v="152214"/>
    <n v="0.3"/>
    <x v="1"/>
    <s v="Beijing"/>
    <s v=""/>
    <s v="China, Beijing"/>
    <e v="#NAME?"/>
    <e v="#VALUE!"/>
    <s v="Director Jack Cheng"/>
  </r>
  <r>
    <s v="E03440"/>
    <s v="Genesis Navarro"/>
    <s v="Cloud Infrastructure Architect"/>
    <s v="IT"/>
    <s v="Corporate"/>
    <s v="Female"/>
    <s v="Latino"/>
    <n v="41"/>
    <d v="2009-04-28T00:00:00"/>
    <n v="69803"/>
    <n v="0"/>
    <x v="2"/>
    <s v="Manaus"/>
    <s v=""/>
    <s v="Brazil, Manaus"/>
    <e v="#NAME?"/>
    <e v="#VALUE!"/>
    <s v="Cloud Infrastructure Architect Genesis Navarro"/>
  </r>
  <r>
    <s v="E00431"/>
    <s v="Eliza Hernandez"/>
    <s v="Network Architect"/>
    <s v="IT"/>
    <s v="Corporate"/>
    <s v="Female"/>
    <s v="Latino"/>
    <n v="48"/>
    <d v="2019-07-04T00:00:00"/>
    <n v="76588"/>
    <n v="0"/>
    <x v="2"/>
    <s v="Rio de Janerio"/>
    <s v=""/>
    <s v="Brazil, Rio de Janerio"/>
    <e v="#NAME?"/>
    <e v="#VALUE!"/>
    <s v="Network Architect Eliza Hernandez"/>
  </r>
  <r>
    <s v="E01258"/>
    <s v="Gabriel Brooks"/>
    <s v="Network Engineer"/>
    <s v="IT"/>
    <s v="Manufacturing"/>
    <s v="Male"/>
    <s v="Caucasian"/>
    <n v="29"/>
    <d v="2018-12-10T00:00:00"/>
    <n v="84596"/>
    <n v="0"/>
    <x v="0"/>
    <s v="Miami"/>
    <s v=""/>
    <s v="United States, Miami"/>
    <e v="#NAME?"/>
    <e v="#VALUE!"/>
    <s v="Network Engineer Gabriel Brooks"/>
  </r>
  <r>
    <s v="E00440"/>
    <s v="Jack Huynh"/>
    <s v="Manager"/>
    <s v="Marketing"/>
    <s v="Research &amp; Development"/>
    <s v="Male"/>
    <s v="Asian"/>
    <n v="27"/>
    <d v="2018-09-25T00:00:00"/>
    <n v="114441"/>
    <n v="0.1"/>
    <x v="1"/>
    <s v="Chongqing"/>
    <d v="2019-12-22T00:00:00"/>
    <s v="China, Chongqing"/>
    <e v="#NAME?"/>
    <n v="-324"/>
    <s v="Manager Jack Huynh"/>
  </r>
  <r>
    <s v="E00595"/>
    <s v="Everly Chow"/>
    <s v="Sr. Manger"/>
    <s v="Finance"/>
    <s v="Speciality Products"/>
    <s v="Female"/>
    <s v="Asian"/>
    <n v="33"/>
    <d v="2018-04-21T00:00:00"/>
    <n v="140402"/>
    <n v="0.15"/>
    <x v="1"/>
    <s v="Beijing"/>
    <s v=""/>
    <s v="China, Beijing"/>
    <e v="#NAME?"/>
    <e v="#VALUE!"/>
    <s v="Sr. Manger Everly Chow"/>
  </r>
  <r>
    <s v="E00972"/>
    <s v="Amelia Salazar"/>
    <s v="Analyst II"/>
    <s v="Finance"/>
    <s v="Corporate"/>
    <s v="Female"/>
    <s v="Latino"/>
    <n v="26"/>
    <d v="2019-04-23T00:00:00"/>
    <n v="59817"/>
    <n v="0"/>
    <x v="2"/>
    <s v="Sao Paulo"/>
    <s v=""/>
    <s v="Brazil, Sao Paulo"/>
    <e v="#NAME?"/>
    <e v="#VALUE!"/>
    <s v="Analyst II Amelia Salazar"/>
  </r>
  <r>
    <s v="E04562"/>
    <s v="Xavier Zheng"/>
    <s v="Account Representative"/>
    <s v="Sales"/>
    <s v="Manufacturing"/>
    <s v="Male"/>
    <s v="Asian"/>
    <n v="31"/>
    <d v="2017-07-22T00:00:00"/>
    <n v="55854"/>
    <n v="0"/>
    <x v="0"/>
    <s v="Austin"/>
    <s v=""/>
    <s v="United States, Austin"/>
    <e v="#NAME?"/>
    <e v="#VALUE!"/>
    <s v="Account Representative Xavier Zheng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x v="0"/>
    <s v="Seattle"/>
    <s v=""/>
    <s v="United States, Seattle"/>
    <e v="#NAME?"/>
    <e v="#VALUE!"/>
    <s v="Sr. Business Partner Matthew Chau"/>
  </r>
  <r>
    <s v="E01427"/>
    <s v="Mia Cheng"/>
    <s v="Sr. Manger"/>
    <s v="Sales"/>
    <s v="Manufacturing"/>
    <s v="Female"/>
    <s v="Asian"/>
    <n v="34"/>
    <d v="2015-04-22T00:00:00"/>
    <n v="154941"/>
    <n v="0.13"/>
    <x v="0"/>
    <s v="Phoenix"/>
    <s v=""/>
    <s v="United States, Phoenix"/>
    <e v="#NAME?"/>
    <e v="#VALUE!"/>
    <s v="Sr. Manger Mia Cheng"/>
  </r>
  <r>
    <s v="E04568"/>
    <s v="Rylee Yu"/>
    <s v="Vice President"/>
    <s v="Finance"/>
    <s v="Speciality Products"/>
    <s v="Female"/>
    <s v="Asian"/>
    <n v="54"/>
    <d v="2011-07-10T00:00:00"/>
    <n v="247022"/>
    <n v="0.3"/>
    <x v="1"/>
    <s v="Beijing"/>
    <s v=""/>
    <s v="China, Beijing"/>
    <e v="#NAME?"/>
    <e v="#VALUE!"/>
    <s v="Vice President Rylee Yu"/>
  </r>
  <r>
    <s v="E04931"/>
    <s v="Zoe Romero"/>
    <s v="Network Architect"/>
    <s v="IT"/>
    <s v="Manufacturing"/>
    <s v="Female"/>
    <s v="Latino"/>
    <n v="32"/>
    <d v="2021-10-05T00:00:00"/>
    <n v="88072"/>
    <n v="0"/>
    <x v="2"/>
    <s v="Sao Paulo"/>
    <s v=""/>
    <s v="Brazil, Sao Paulo"/>
    <e v="#NAME?"/>
    <e v="#VALUE!"/>
    <s v="Network Architect Zoe Romero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x v="1"/>
    <s v="Shanghai"/>
    <s v=""/>
    <s v="China, Shanghai"/>
    <e v="#NAME?"/>
    <e v="#VALUE!"/>
    <s v="Computer Systems Manager Nolan Bui"/>
  </r>
  <r>
    <s v="E03890"/>
    <s v="Nevaeh Jones"/>
    <s v="Vice President"/>
    <s v="Sales"/>
    <s v="Manufacturing"/>
    <s v="Female"/>
    <s v="Caucasian"/>
    <n v="31"/>
    <d v="2020-08-20T00:00:00"/>
    <n v="219693"/>
    <n v="0.3"/>
    <x v="0"/>
    <s v="Austin"/>
    <s v=""/>
    <s v="United States, Austin"/>
    <e v="#NAME?"/>
    <e v="#VALUE!"/>
    <s v="Vice President Nevaeh Jones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x v="0"/>
    <s v="Seattle"/>
    <s v=""/>
    <s v="United States, Seattle"/>
    <e v="#NAME?"/>
    <e v="#VALUE!"/>
    <s v="Test Engineer Samantha Adams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x v="0"/>
    <s v="Seattle"/>
    <s v=""/>
    <s v="United States, Seattle"/>
    <e v="#NAME?"/>
    <e v="#VALUE!"/>
    <s v="Computer Systems Manager Madeline Shin"/>
  </r>
  <r>
    <s v="E04959"/>
    <s v="Noah King"/>
    <s v="Development Engineer"/>
    <s v="Engineering"/>
    <s v="Speciality Products"/>
    <s v="Male"/>
    <s v="Black"/>
    <n v="56"/>
    <d v="2015-01-27T00:00:00"/>
    <n v="62575"/>
    <n v="0"/>
    <x v="0"/>
    <s v="Miami"/>
    <s v=""/>
    <s v="United States, Miami"/>
    <e v="#NAME?"/>
    <e v="#VALUE!"/>
    <s v="Development Engineer Noah King"/>
  </r>
  <r>
    <s v="E03816"/>
    <s v="Leilani Chow"/>
    <s v="Director"/>
    <s v="Human Resources"/>
    <s v="Corporate"/>
    <s v="Female"/>
    <s v="Asian"/>
    <n v="27"/>
    <d v="2021-02-23T00:00:00"/>
    <n v="199041"/>
    <n v="0.16"/>
    <x v="1"/>
    <s v="Beijing"/>
    <s v=""/>
    <s v="China, Beijing"/>
    <e v="#NAME?"/>
    <e v="#VALUE!"/>
    <s v="Director Leilani Chow"/>
  </r>
  <r>
    <s v="E01261"/>
    <s v="Connor Simmons"/>
    <s v="Analyst II"/>
    <s v="Accounting"/>
    <s v="Speciality Products"/>
    <s v="Male"/>
    <s v="Caucasian"/>
    <n v="55"/>
    <d v="2007-04-05T00:00:00"/>
    <n v="52310"/>
    <n v="0"/>
    <x v="0"/>
    <s v="Miami"/>
    <d v="2018-10-12T00:00:00"/>
    <s v="United States, Miami"/>
    <e v="#NAME?"/>
    <n v="-3007"/>
    <s v="Analyst II Connor Simmons"/>
  </r>
  <r>
    <s v="E03612"/>
    <s v="Grayson Cooper"/>
    <s v="Sr. Manger"/>
    <s v="Finance"/>
    <s v="Speciality Products"/>
    <s v="Male"/>
    <s v="Black"/>
    <n v="64"/>
    <d v="2013-06-29T00:00:00"/>
    <n v="159571"/>
    <n v="0.1"/>
    <x v="0"/>
    <s v="Columbus"/>
    <s v=""/>
    <s v="United States, Columbus"/>
    <e v="#NAME?"/>
    <e v="#VALUE!"/>
    <s v="Sr. Manger Grayson Cooper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x v="0"/>
    <s v="Austin"/>
    <s v=""/>
    <s v="United States, Austin"/>
    <e v="#NAME?"/>
    <e v="#VALUE!"/>
    <s v="Field Engineer Ivy Soto"/>
  </r>
  <r>
    <s v="E03875"/>
    <s v="Aurora Simmons"/>
    <s v="Development Engineer"/>
    <s v="Engineering"/>
    <s v="Corporate"/>
    <s v="Female"/>
    <s v="Caucasian"/>
    <n v="51"/>
    <d v="1995-12-22T00:00:00"/>
    <n v="96475"/>
    <n v="0"/>
    <x v="0"/>
    <s v="Austin"/>
    <s v=""/>
    <s v="United States, Austin"/>
    <e v="#NAME?"/>
    <e v="#VALUE!"/>
    <s v="Development Engineer Aurora Simmons"/>
  </r>
  <r>
    <s v="E04413"/>
    <s v="Andrew Thomas"/>
    <s v="Controls Engineer"/>
    <s v="Engineering"/>
    <s v="Manufacturing"/>
    <s v="Male"/>
    <s v="Caucasian"/>
    <n v="36"/>
    <d v="2016-12-02T00:00:00"/>
    <n v="113781"/>
    <n v="0"/>
    <x v="0"/>
    <s v="Columbus"/>
    <s v=""/>
    <s v="United States, Columbus"/>
    <e v="#NAME?"/>
    <e v="#VALUE!"/>
    <s v="Controls Engineer Andrew Thomas"/>
  </r>
  <r>
    <s v="E00691"/>
    <s v="Ezekiel Desai"/>
    <s v="Director"/>
    <s v="Finance"/>
    <s v="Research &amp; Development"/>
    <s v="Male"/>
    <s v="Asian"/>
    <n v="42"/>
    <d v="2003-01-15T00:00:00"/>
    <n v="166599"/>
    <n v="0.26"/>
    <x v="0"/>
    <s v="Seattle"/>
    <s v=""/>
    <s v="United States, Seattle"/>
    <e v="#NAME?"/>
    <e v="#VALUE!"/>
    <s v="Director Ezekiel Desai"/>
  </r>
  <r>
    <s v="E03047"/>
    <s v="Gabriella Gupta"/>
    <s v="Sr. Account Representative"/>
    <s v="Sales"/>
    <s v="Corporate"/>
    <s v="Female"/>
    <s v="Asian"/>
    <n v="41"/>
    <d v="2005-02-15T00:00:00"/>
    <n v="95372"/>
    <n v="0"/>
    <x v="1"/>
    <s v="Shanghai"/>
    <s v=""/>
    <s v="China, Shanghai"/>
    <e v="#NAME?"/>
    <e v="#VALUE!"/>
    <s v="Sr. Account Representative Gabriella Gupta"/>
  </r>
  <r>
    <s v="E04903"/>
    <s v="Skylar Liu"/>
    <s v="Director"/>
    <s v="IT"/>
    <s v="Research &amp; Development"/>
    <s v="Female"/>
    <s v="Asian"/>
    <n v="29"/>
    <d v="2020-08-09T00:00:00"/>
    <n v="161203"/>
    <n v="0.15"/>
    <x v="1"/>
    <s v="Chengdu"/>
    <s v=""/>
    <s v="China, Chengdu"/>
    <e v="#NAME?"/>
    <e v="#VALUE!"/>
    <s v="Director Skylar Liu"/>
  </r>
  <r>
    <s v="E04735"/>
    <s v="Nova Coleman"/>
    <s v="System Administrator "/>
    <s v="IT"/>
    <s v="Manufacturing"/>
    <s v="Female"/>
    <s v="Caucasian"/>
    <n v="44"/>
    <d v="2006-12-13T00:00:00"/>
    <n v="74738"/>
    <n v="0"/>
    <x v="0"/>
    <s v="Miami"/>
    <s v=""/>
    <s v="United States, Miami"/>
    <e v="#NAME?"/>
    <e v="#VALUE!"/>
    <s v="System Administrator  Nova Coleman"/>
  </r>
  <r>
    <s v="E02850"/>
    <s v="Evelyn Dinh"/>
    <s v="Director"/>
    <s v="Sales"/>
    <s v="Research &amp; Development"/>
    <s v="Female"/>
    <s v="Asian"/>
    <n v="41"/>
    <d v="2018-08-10T00:00:00"/>
    <n v="171173"/>
    <n v="0.21"/>
    <x v="0"/>
    <s v="Columbus"/>
    <s v=""/>
    <s v="United States, Columbus"/>
    <e v="#NAME?"/>
    <e v="#VALUE!"/>
    <s v="Director Evelyn Dinh"/>
  </r>
  <r>
    <s v="E03583"/>
    <s v="Brooks Marquez"/>
    <s v="Vice President"/>
    <s v="Sales"/>
    <s v="Corporate"/>
    <s v="Male"/>
    <s v="Latino"/>
    <n v="61"/>
    <d v="2019-09-24T00:00:00"/>
    <n v="201464"/>
    <n v="0.37"/>
    <x v="0"/>
    <s v="Chicago"/>
    <s v=""/>
    <s v="United States, Chicago"/>
    <e v="#NAME?"/>
    <e v="#VALUE!"/>
    <s v="Vice President Brooks Marquez"/>
  </r>
  <r>
    <s v="E02017"/>
    <s v="Connor Joseph"/>
    <s v="Director"/>
    <s v="Human Resources"/>
    <s v="Corporate"/>
    <s v="Male"/>
    <s v="Caucasian"/>
    <n v="50"/>
    <d v="1998-07-22T00:00:00"/>
    <n v="174895"/>
    <n v="0.15"/>
    <x v="0"/>
    <s v="Chicago"/>
    <s v=""/>
    <s v="United States, Chicago"/>
    <e v="#NAME?"/>
    <e v="#VALUE!"/>
    <s v="Director Connor Joseph"/>
  </r>
  <r>
    <s v="E01642"/>
    <s v="Mia Lam"/>
    <s v="Sr. Manger"/>
    <s v="IT"/>
    <s v="Manufacturing"/>
    <s v="Female"/>
    <s v="Asian"/>
    <n v="49"/>
    <d v="2006-04-18T00:00:00"/>
    <n v="134486"/>
    <n v="0.14000000000000001"/>
    <x v="0"/>
    <s v="Austin"/>
    <s v=""/>
    <s v="United States, Austin"/>
    <e v="#NAME?"/>
    <e v="#VALUE!"/>
    <s v="Sr. Manger Mia Lam"/>
  </r>
  <r>
    <s v="E04379"/>
    <s v="Scarlett Rodriguez"/>
    <s v="Sr. Analyst"/>
    <s v="Finance"/>
    <s v="Manufacturing"/>
    <s v="Female"/>
    <s v="Latino"/>
    <n v="60"/>
    <d v="2007-02-24T00:00:00"/>
    <n v="71699"/>
    <n v="0"/>
    <x v="2"/>
    <s v="Manaus"/>
    <s v=""/>
    <s v="Brazil, Manaus"/>
    <e v="#NAME?"/>
    <e v="#VALUE!"/>
    <s v="Sr. Analyst Scarlett Rodriguez"/>
  </r>
  <r>
    <s v="E04131"/>
    <s v="Cora Rivera"/>
    <s v="Sr. Analyst"/>
    <s v="Marketing"/>
    <s v="Corporate"/>
    <s v="Female"/>
    <s v="Latino"/>
    <n v="42"/>
    <d v="2021-01-02T00:00:00"/>
    <n v="94430"/>
    <n v="0"/>
    <x v="0"/>
    <s v="Seattle"/>
    <s v=""/>
    <s v="United States, Seattle"/>
    <e v="#NAME?"/>
    <e v="#VALUE!"/>
    <s v="Sr. Analyst Cora Rivera"/>
  </r>
  <r>
    <s v="E02872"/>
    <s v="Liam Jung"/>
    <s v="Manager"/>
    <s v="Finance"/>
    <s v="Corporate"/>
    <s v="Male"/>
    <s v="Asian"/>
    <n v="39"/>
    <d v="2010-01-14T00:00:00"/>
    <n v="103504"/>
    <n v="7.0000000000000007E-2"/>
    <x v="1"/>
    <s v="Chengdu"/>
    <s v=""/>
    <s v="China, Chengdu"/>
    <e v="#NAME?"/>
    <e v="#VALUE!"/>
    <s v="Manager Liam Jung"/>
  </r>
  <r>
    <s v="E02331"/>
    <s v="Sophia Huynh"/>
    <s v="Enterprise Architect"/>
    <s v="IT"/>
    <s v="Manufacturing"/>
    <s v="Female"/>
    <s v="Asian"/>
    <n v="55"/>
    <d v="2005-08-09T00:00:00"/>
    <n v="92771"/>
    <n v="0"/>
    <x v="0"/>
    <s v="Miami"/>
    <s v=""/>
    <s v="United States, Miami"/>
    <e v="#NAME?"/>
    <e v="#VALUE!"/>
    <s v="Enterprise Architect Sophia Huynh"/>
  </r>
  <r>
    <s v="E00417"/>
    <s v="Athena Carrillo"/>
    <s v="Analyst II"/>
    <s v="Finance"/>
    <s v="Speciality Products"/>
    <s v="Female"/>
    <s v="Latino"/>
    <n v="39"/>
    <d v="2006-04-06T00:00:00"/>
    <n v="71531"/>
    <n v="0"/>
    <x v="0"/>
    <s v="Columbus"/>
    <s v=""/>
    <s v="United States, Columbus"/>
    <e v="#NAME?"/>
    <e v="#VALUE!"/>
    <s v="Analyst II Athena Carrillo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x v="0"/>
    <s v="Chicago"/>
    <s v=""/>
    <s v="United States, Chicago"/>
    <e v="#NAME?"/>
    <e v="#VALUE!"/>
    <s v="Cloud Infrastructure Architect Greyson Sanders"/>
  </r>
  <r>
    <s v="E03061"/>
    <s v="Vivian Lewis"/>
    <s v="Manager"/>
    <s v="Marketing"/>
    <s v="Manufacturing"/>
    <s v="Female"/>
    <s v="Caucasian"/>
    <n v="65"/>
    <d v="2011-09-07T00:00:00"/>
    <n v="104903"/>
    <n v="0.1"/>
    <x v="0"/>
    <s v="Columbus"/>
    <s v=""/>
    <s v="United States, Columbus"/>
    <e v="#NAME?"/>
    <e v="#VALUE!"/>
    <s v="Manager Vivian Lewis"/>
  </r>
  <r>
    <s v="E00013"/>
    <s v="Elena Vang"/>
    <s v="Analyst"/>
    <s v="Finance"/>
    <s v="Corporate"/>
    <s v="Female"/>
    <s v="Asian"/>
    <n v="52"/>
    <d v="2019-02-19T00:00:00"/>
    <n v="55859"/>
    <n v="0"/>
    <x v="1"/>
    <s v="Beijing"/>
    <s v=""/>
    <s v="China, Beijing"/>
    <e v="#NAME?"/>
    <e v="#VALUE!"/>
    <s v="Analyst Elena Vang"/>
  </r>
  <r>
    <s v="E04265"/>
    <s v="Natalia Diaz"/>
    <s v="Operations Engineer"/>
    <s v="Engineering"/>
    <s v="Corporate"/>
    <s v="Female"/>
    <s v="Latino"/>
    <n v="62"/>
    <d v="2006-10-12T00:00:00"/>
    <n v="79785"/>
    <n v="0"/>
    <x v="0"/>
    <s v="Austin"/>
    <s v=""/>
    <s v="United States, Austin"/>
    <e v="#NAME?"/>
    <e v="#VALUE!"/>
    <s v="Operations Engineer Natalia Diaz"/>
  </r>
  <r>
    <s v="E04769"/>
    <s v="Mila Leung"/>
    <s v="Sr. Analyst"/>
    <s v="Marketing"/>
    <s v="Corporate"/>
    <s v="Female"/>
    <s v="Asian"/>
    <n v="39"/>
    <d v="2007-11-05T00:00:00"/>
    <n v="99017"/>
    <n v="0"/>
    <x v="1"/>
    <s v="Beijing"/>
    <s v=""/>
    <s v="China, Beijing"/>
    <e v="#NAME?"/>
    <e v="#VALUE!"/>
    <s v="Sr. Analyst Mila Leung"/>
  </r>
  <r>
    <s v="E03042"/>
    <s v="Ava Nelson"/>
    <s v="Systems Analyst"/>
    <s v="IT"/>
    <s v="Manufacturing"/>
    <s v="Female"/>
    <s v="Caucasian"/>
    <n v="63"/>
    <d v="1992-04-01T00:00:00"/>
    <n v="53809"/>
    <n v="0"/>
    <x v="0"/>
    <s v="Phoenix"/>
    <s v=""/>
    <s v="United States, Phoenix"/>
    <e v="#NAME?"/>
    <e v="#VALUE!"/>
    <s v="Systems Analyst Ava Nelson"/>
  </r>
  <r>
    <s v="E00527"/>
    <s v="Mateo Chu"/>
    <s v="Field Engineer"/>
    <s v="Engineering"/>
    <s v="Speciality Products"/>
    <s v="Male"/>
    <s v="Asian"/>
    <n v="27"/>
    <d v="2020-04-16T00:00:00"/>
    <n v="71864"/>
    <n v="0"/>
    <x v="1"/>
    <s v="Chengdu"/>
    <s v=""/>
    <s v="China, Chengdu"/>
    <e v="#NAME?"/>
    <e v="#VALUE!"/>
    <s v="Field Engineer Mateo Chu"/>
  </r>
  <r>
    <s v="E01095"/>
    <s v="Isla Lai"/>
    <s v="Vice President"/>
    <s v="Finance"/>
    <s v="Corporate"/>
    <s v="Female"/>
    <s v="Asian"/>
    <n v="37"/>
    <d v="2011-12-06T00:00:00"/>
    <n v="225558"/>
    <n v="0.33"/>
    <x v="1"/>
    <s v="Shanghai"/>
    <s v=""/>
    <s v="China, Shanghai"/>
    <e v="#NAME?"/>
    <e v="#VALUE!"/>
    <s v="Vice President Isla Lai"/>
  </r>
  <r>
    <s v="E03131"/>
    <s v="Ezekiel Reed"/>
    <s v="Sr. Manger"/>
    <s v="IT"/>
    <s v="Manufacturing"/>
    <s v="Male"/>
    <s v="Caucasian"/>
    <n v="37"/>
    <d v="2014-02-25T00:00:00"/>
    <n v="128984"/>
    <n v="0.12"/>
    <x v="0"/>
    <s v="Miami"/>
    <d v="2021-05-01T00:00:00"/>
    <s v="United States, Miami"/>
    <e v="#NAME?"/>
    <n v="-1874"/>
    <s v="Sr. Manger Ezekiel Reed"/>
  </r>
  <r>
    <s v="E01713"/>
    <s v="Nolan Guzman"/>
    <s v="Field Engineer"/>
    <s v="Engineering"/>
    <s v="Speciality Products"/>
    <s v="Male"/>
    <s v="Latino"/>
    <n v="46"/>
    <d v="1999-06-20T00:00:00"/>
    <n v="96997"/>
    <n v="0"/>
    <x v="2"/>
    <s v="Sao Paulo"/>
    <s v=""/>
    <s v="Brazil, Sao Paulo"/>
    <e v="#NAME?"/>
    <e v="#VALUE!"/>
    <s v="Field Engineer Nolan Guzman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x v="0"/>
    <s v="Austin"/>
    <s v=""/>
    <s v="United States, Austin"/>
    <e v="#NAME?"/>
    <e v="#VALUE!"/>
    <s v="Director Everleigh Espinoza"/>
  </r>
  <r>
    <s v="E03849"/>
    <s v="Evelyn Jung"/>
    <s v="Analyst"/>
    <s v="Sales"/>
    <s v="Research &amp; Development"/>
    <s v="Female"/>
    <s v="Asian"/>
    <n v="30"/>
    <d v="2021-02-14T00:00:00"/>
    <n v="48340"/>
    <n v="0"/>
    <x v="1"/>
    <s v="Beijing"/>
    <s v=""/>
    <s v="China, Beijing"/>
    <e v="#NAME?"/>
    <e v="#VALUE!"/>
    <s v="Analyst Evelyn Jung"/>
  </r>
  <r>
    <s v="E02464"/>
    <s v="Sophie Silva"/>
    <s v="Vice President"/>
    <s v="Engineering"/>
    <s v="Corporate"/>
    <s v="Female"/>
    <s v="Latino"/>
    <n v="28"/>
    <d v="2017-07-06T00:00:00"/>
    <n v="240488"/>
    <n v="0.4"/>
    <x v="2"/>
    <s v="Rio de Janerio"/>
    <s v=""/>
    <s v="Brazil, Rio de Janerio"/>
    <e v="#NAME?"/>
    <e v="#VALUE!"/>
    <s v="Vice President Sophie Silva"/>
  </r>
  <r>
    <s v="E00306"/>
    <s v="Mateo Williams"/>
    <s v="Enterprise Architect"/>
    <s v="IT"/>
    <s v="Manufacturing"/>
    <s v="Male"/>
    <s v="Caucasian"/>
    <n v="40"/>
    <d v="2011-01-22T00:00:00"/>
    <n v="97339"/>
    <n v="0"/>
    <x v="0"/>
    <s v="Austin"/>
    <s v=""/>
    <s v="United States, Austin"/>
    <e v="#NAME?"/>
    <e v="#VALUE!"/>
    <s v="Enterprise Architect Mateo Williams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x v="1"/>
    <s v="Chongqing"/>
    <s v=""/>
    <s v="China, Chongqing"/>
    <e v="#NAME?"/>
    <e v="#VALUE!"/>
    <s v="Vice President Kennedy Rahman"/>
  </r>
  <r>
    <s v="E02783"/>
    <s v="Levi Mendez"/>
    <s v="Vice President"/>
    <s v="Sales"/>
    <s v="Research &amp; Development"/>
    <s v="Male"/>
    <s v="Latino"/>
    <n v="39"/>
    <d v="2011-08-23T00:00:00"/>
    <n v="249506"/>
    <n v="0.3"/>
    <x v="2"/>
    <s v="Rio de Janerio"/>
    <s v=""/>
    <s v="Brazil, Rio de Janerio"/>
    <e v="#NAME?"/>
    <e v="#VALUE!"/>
    <s v="Vice President Levi Mendez"/>
  </r>
  <r>
    <s v="E02939"/>
    <s v="Julian Fong"/>
    <s v="Quality Engineer"/>
    <s v="Engineering"/>
    <s v="Speciality Products"/>
    <s v="Male"/>
    <s v="Asian"/>
    <n v="61"/>
    <d v="2002-11-22T00:00:00"/>
    <n v="80950"/>
    <n v="0"/>
    <x v="1"/>
    <s v="Chongqing"/>
    <s v=""/>
    <s v="China, Chongqing"/>
    <e v="#NAME?"/>
    <e v="#VALUE!"/>
    <s v="Quality Engineer Julian Fong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x v="1"/>
    <s v="Chengdu"/>
    <s v=""/>
    <s v="China, Chengdu"/>
    <e v="#NAME?"/>
    <e v="#VALUE!"/>
    <s v="Automation Engineer Nevaeh Kang"/>
  </r>
  <r>
    <s v="E00170"/>
    <s v="Hannah Nelson"/>
    <s v="Sr. Analyst"/>
    <s v="Marketing"/>
    <s v="Speciality Products"/>
    <s v="Female"/>
    <s v="Caucasian"/>
    <n v="35"/>
    <d v="2019-09-07T00:00:00"/>
    <n v="70992"/>
    <n v="0"/>
    <x v="0"/>
    <s v="Austin"/>
    <s v=""/>
    <s v="United States, Austin"/>
    <e v="#NAME?"/>
    <e v="#VALUE!"/>
    <s v="Sr. Analyst Hannah Nelson"/>
  </r>
  <r>
    <s v="E01425"/>
    <s v="Anthony Rogers"/>
    <s v="Vice President"/>
    <s v="Engineering"/>
    <s v="Corporate"/>
    <s v="Male"/>
    <s v="Caucasian"/>
    <n v="33"/>
    <d v="2015-06-18T00:00:00"/>
    <n v="205314"/>
    <n v="0.3"/>
    <x v="0"/>
    <s v="Columbus"/>
    <s v=""/>
    <s v="United States, Columbus"/>
    <e v="#NAME?"/>
    <e v="#VALUE!"/>
    <s v="Vice President Anthony Rogers"/>
  </r>
  <r>
    <s v="E00130"/>
    <s v="Paisley Kang"/>
    <s v="Vice President"/>
    <s v="Human Resources"/>
    <s v="Corporate"/>
    <s v="Female"/>
    <s v="Asian"/>
    <n v="61"/>
    <d v="2017-03-10T00:00:00"/>
    <n v="196951"/>
    <n v="0.33"/>
    <x v="1"/>
    <s v="Beijing"/>
    <s v=""/>
    <s v="China, Beijing"/>
    <e v="#NAME?"/>
    <e v="#VALUE!"/>
    <s v="Vice President Paisley Kang"/>
  </r>
  <r>
    <s v="E02094"/>
    <s v="Matthew Gupta"/>
    <s v="Network Engineer"/>
    <s v="IT"/>
    <s v="Speciality Products"/>
    <s v="Male"/>
    <s v="Asian"/>
    <n v="45"/>
    <d v="2005-09-18T00:00:00"/>
    <n v="67686"/>
    <n v="0"/>
    <x v="1"/>
    <s v="Beijing"/>
    <s v=""/>
    <s v="China, Beijing"/>
    <e v="#NAME?"/>
    <e v="#VALUE!"/>
    <s v="Network Engineer Matthew Gupta"/>
  </r>
  <r>
    <s v="E03567"/>
    <s v="Silas Chavez"/>
    <s v="Technical Architect"/>
    <s v="IT"/>
    <s v="Research &amp; Development"/>
    <s v="Male"/>
    <s v="Latino"/>
    <n v="51"/>
    <d v="2008-04-15T00:00:00"/>
    <n v="86431"/>
    <n v="0"/>
    <x v="0"/>
    <s v="Columbus"/>
    <s v=""/>
    <s v="United States, Columbus"/>
    <e v="#NAME?"/>
    <e v="#VALUE!"/>
    <s v="Technical Architect Silas Chavez"/>
  </r>
  <r>
    <s v="E04682"/>
    <s v="Colton Thao"/>
    <s v="Manager"/>
    <s v="Human Resources"/>
    <s v="Manufacturing"/>
    <s v="Male"/>
    <s v="Asian"/>
    <n v="55"/>
    <d v="1995-11-16T00:00:00"/>
    <n v="125936"/>
    <n v="0.08"/>
    <x v="1"/>
    <s v="Chongqing"/>
    <s v=""/>
    <s v="China, Chongqing"/>
    <e v="#NAME?"/>
    <e v="#VALUE!"/>
    <s v="Manager Colton Thao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x v="0"/>
    <s v="Columbus"/>
    <s v=""/>
    <s v="United States, Columbus"/>
    <e v="#NAME?"/>
    <e v="#VALUE!"/>
    <s v="Sr. Manger Genesis Perry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x v="0"/>
    <s v="Seattle"/>
    <s v=""/>
    <s v="United States, Seattle"/>
    <e v="#NAME?"/>
    <e v="#VALUE!"/>
    <s v="Field Engineer Alexander Bryant"/>
  </r>
  <r>
    <s v="E01499"/>
    <s v="Elias Zhang"/>
    <s v="Solutions Architect"/>
    <s v="IT"/>
    <s v="Research &amp; Development"/>
    <s v="Male"/>
    <s v="Asian"/>
    <n v="54"/>
    <d v="2013-07-13T00:00:00"/>
    <n v="83639"/>
    <n v="0"/>
    <x v="1"/>
    <s v="Beijing"/>
    <s v=""/>
    <s v="China, Beijing"/>
    <e v="#NAME?"/>
    <e v="#VALUE!"/>
    <s v="Solutions Architect Elias Zhang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x v="0"/>
    <s v="Phoenix"/>
    <s v=""/>
    <s v="United States, Phoenix"/>
    <e v="#NAME?"/>
    <e v="#VALUE!"/>
    <s v="Network Architect Lily Carter"/>
  </r>
  <r>
    <s v="E03717"/>
    <s v="Joseph Ruiz"/>
    <s v="Field Engineer"/>
    <s v="Engineering"/>
    <s v="Manufacturing"/>
    <s v="Male"/>
    <s v="Latino"/>
    <n v="45"/>
    <d v="2002-02-26T00:00:00"/>
    <n v="75819"/>
    <n v="0"/>
    <x v="2"/>
    <s v="Sao Paulo"/>
    <s v=""/>
    <s v="Brazil, Sao Paulo"/>
    <e v="#NAME?"/>
    <e v="#VALUE!"/>
    <s v="Field Engineer Joseph Ruiz"/>
  </r>
  <r>
    <s v="E01533"/>
    <s v="Avery Bailey"/>
    <s v="Sr. Analyst"/>
    <s v="Sales"/>
    <s v="Speciality Products"/>
    <s v="Female"/>
    <s v="Caucasian"/>
    <n v="49"/>
    <d v="1996-05-15T00:00:00"/>
    <n v="86658"/>
    <n v="0"/>
    <x v="0"/>
    <s v="Phoenix"/>
    <s v=""/>
    <s v="United States, Phoenix"/>
    <e v="#NAME?"/>
    <e v="#VALUE!"/>
    <s v="Sr. Analyst Avery Bailey"/>
  </r>
  <r>
    <s v="E04449"/>
    <s v="Miles Hsu"/>
    <s v="Analyst II"/>
    <s v="Finance"/>
    <s v="Research &amp; Development"/>
    <s v="Male"/>
    <s v="Asian"/>
    <n v="55"/>
    <d v="2014-03-16T00:00:00"/>
    <n v="74552"/>
    <n v="0"/>
    <x v="1"/>
    <s v="Chengdu"/>
    <s v=""/>
    <s v="China, Chengdu"/>
    <e v="#NAME?"/>
    <e v="#VALUE!"/>
    <s v="Analyst II Miles Hsu"/>
  </r>
  <r>
    <s v="E02855"/>
    <s v="Piper Cheng"/>
    <s v="Enterprise Architect"/>
    <s v="IT"/>
    <s v="Manufacturing"/>
    <s v="Female"/>
    <s v="Asian"/>
    <n v="62"/>
    <d v="2009-03-15T00:00:00"/>
    <n v="82839"/>
    <n v="0"/>
    <x v="0"/>
    <s v="Miami"/>
    <s v=""/>
    <s v="United States, Miami"/>
    <e v="#NAME?"/>
    <e v="#VALUE!"/>
    <s v="Enterprise Architect Piper Cheng"/>
  </r>
  <r>
    <s v="E00816"/>
    <s v="Skylar Watson"/>
    <s v="Network Architect"/>
    <s v="IT"/>
    <s v="Speciality Products"/>
    <s v="Female"/>
    <s v="Caucasian"/>
    <n v="28"/>
    <d v="2021-10-08T00:00:00"/>
    <n v="64475"/>
    <n v="0"/>
    <x v="0"/>
    <s v="Phoenix"/>
    <s v=""/>
    <s v="United States, Phoenix"/>
    <e v="#NAME?"/>
    <e v="#VALUE!"/>
    <s v="Network Architect Skylar Watson"/>
  </r>
  <r>
    <s v="E02283"/>
    <s v="Jaxon Park"/>
    <s v="Network Architect"/>
    <s v="IT"/>
    <s v="Manufacturing"/>
    <s v="Male"/>
    <s v="Asian"/>
    <n v="33"/>
    <d v="2020-07-24T00:00:00"/>
    <n v="69453"/>
    <n v="0"/>
    <x v="1"/>
    <s v="Chengdu"/>
    <s v=""/>
    <s v="China, Chengdu"/>
    <e v="#NAME?"/>
    <e v="#VALUE!"/>
    <s v="Network Architect Jaxon Park"/>
  </r>
  <r>
    <s v="E04888"/>
    <s v="Elijah Henry"/>
    <s v="Manager"/>
    <s v="IT"/>
    <s v="Corporate"/>
    <s v="Male"/>
    <s v="Caucasian"/>
    <n v="32"/>
    <d v="2014-01-03T00:00:00"/>
    <n v="127148"/>
    <n v="0.1"/>
    <x v="0"/>
    <s v="Miami"/>
    <s v=""/>
    <s v="United States, Miami"/>
    <e v="#NAME?"/>
    <e v="#VALUE!"/>
    <s v="Manager Elijah Henry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x v="0"/>
    <s v="Austin"/>
    <s v=""/>
    <s v="United States, Austin"/>
    <e v="#NAME?"/>
    <e v="#VALUE!"/>
    <s v="Vice President Camila Watson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x v="0"/>
    <s v="Miami"/>
    <s v=""/>
    <s v="United States, Miami"/>
    <e v="#NAME?"/>
    <e v="#VALUE!"/>
    <s v="Manager Lucas Thomas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x v="0"/>
    <s v="Seattle"/>
    <d v="2013-12-13T00:00:00"/>
    <s v="United States, Seattle"/>
    <e v="#NAME?"/>
    <n v="-5040"/>
    <s v="Sr. Business Partner Skylar Doan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x v="0"/>
    <s v="Miami"/>
    <s v=""/>
    <s v="United States, Miami"/>
    <e v="#NAME?"/>
    <e v="#VALUE!"/>
    <s v="Engineering Manager Hudson Liu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x v="0"/>
    <s v="Chicago"/>
    <s v=""/>
    <s v="United States, Chicago"/>
    <e v="#NAME?"/>
    <e v="#VALUE!"/>
    <s v="Quality Engineer Gianna Williams"/>
  </r>
  <r>
    <s v="E02254"/>
    <s v="Jaxson Sandoval"/>
    <s v="Sr. Analyst"/>
    <s v="Sales"/>
    <s v="Speciality Products"/>
    <s v="Male"/>
    <s v="Latino"/>
    <n v="61"/>
    <d v="2017-05-03T00:00:00"/>
    <n v="90855"/>
    <n v="0"/>
    <x v="2"/>
    <s v="Sao Paulo"/>
    <s v=""/>
    <s v="Brazil, Sao Paulo"/>
    <e v="#NAME?"/>
    <e v="#VALUE!"/>
    <s v="Sr. Analyst Jaxson Sandoval"/>
  </r>
  <r>
    <s v="E04504"/>
    <s v="Jameson Alvarado"/>
    <s v="Enterprise Architect"/>
    <s v="IT"/>
    <s v="Manufacturing"/>
    <s v="Male"/>
    <s v="Latino"/>
    <n v="47"/>
    <d v="1999-03-14T00:00:00"/>
    <n v="92897"/>
    <n v="0"/>
    <x v="2"/>
    <s v="Sao Paulo"/>
    <s v=""/>
    <s v="Brazil, Sao Paulo"/>
    <e v="#NAME?"/>
    <e v="#VALUE!"/>
    <s v="Enterprise Architect Jameson Alvarado"/>
  </r>
  <r>
    <s v="E03394"/>
    <s v="Joseph Ly"/>
    <s v="Vice President"/>
    <s v="Marketing"/>
    <s v="Speciality Products"/>
    <s v="Male"/>
    <s v="Asian"/>
    <n v="40"/>
    <d v="2009-02-28T00:00:00"/>
    <n v="242919"/>
    <n v="0.31"/>
    <x v="1"/>
    <s v="Chongqing"/>
    <s v=""/>
    <s v="China, Chongqing"/>
    <e v="#NAME?"/>
    <e v="#VALUE!"/>
    <s v="Vice President Joseph Ly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x v="0"/>
    <s v="Austin"/>
    <s v=""/>
    <s v="United States, Austin"/>
    <e v="#NAME?"/>
    <e v="#VALUE!"/>
    <s v="Director Daniel Richardson"/>
  </r>
  <r>
    <s v="E04130"/>
    <s v="Elias Figueroa"/>
    <s v="Sr. Manger"/>
    <s v="Finance"/>
    <s v="Corporate"/>
    <s v="Male"/>
    <s v="Latino"/>
    <n v="45"/>
    <d v="2021-12-24T00:00:00"/>
    <n v="144754"/>
    <n v="0.15"/>
    <x v="0"/>
    <s v="Phoenix"/>
    <s v=""/>
    <s v="United States, Phoenix"/>
    <e v="#NAME?"/>
    <e v="#VALUE!"/>
    <s v="Sr. Manger Elias Figueroa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x v="0"/>
    <s v="Austin"/>
    <s v=""/>
    <s v="United States, Austin"/>
    <e v="#NAME?"/>
    <e v="#VALUE!"/>
    <s v="Sr. Account Representative Emma Brooks"/>
  </r>
  <r>
    <s v="E00085"/>
    <s v="Isla Wong"/>
    <s v="Vice President"/>
    <s v="Accounting"/>
    <s v="Corporate"/>
    <s v="Female"/>
    <s v="Asian"/>
    <n v="56"/>
    <d v="2014-03-16T00:00:00"/>
    <n v="190815"/>
    <n v="0.4"/>
    <x v="0"/>
    <s v="Austin"/>
    <s v=""/>
    <s v="United States, Austin"/>
    <e v="#NAME?"/>
    <e v="#VALUE!"/>
    <s v="Vice President Isla Wong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x v="0"/>
    <s v="Austin"/>
    <s v=""/>
    <s v="United States, Austin"/>
    <e v="#NAME?"/>
    <e v="#VALUE!"/>
    <s v="Sr. Manger Everly Walker"/>
  </r>
  <r>
    <s v="E00672"/>
    <s v="Mila Pena"/>
    <s v="Sr. Business Partner"/>
    <s v="Human Resources"/>
    <s v="Manufacturing"/>
    <s v="Female"/>
    <s v="Latino"/>
    <n v="45"/>
    <d v="2007-12-21T00:00:00"/>
    <n v="93840"/>
    <n v="0"/>
    <x v="2"/>
    <s v="Manaus"/>
    <s v=""/>
    <s v="Brazil, Manaus"/>
    <e v="#NAME?"/>
    <e v="#VALUE!"/>
    <s v="Sr. Business Partner Mila Pena"/>
  </r>
  <r>
    <s v="E04618"/>
    <s v="Mason Zhao"/>
    <s v="Technical Architect"/>
    <s v="IT"/>
    <s v="Research &amp; Development"/>
    <s v="Male"/>
    <s v="Asian"/>
    <n v="46"/>
    <d v="2021-10-26T00:00:00"/>
    <n v="94790"/>
    <n v="0"/>
    <x v="1"/>
    <s v="Chongqing"/>
    <s v=""/>
    <s v="China, Chongqing"/>
    <e v="#NAME?"/>
    <e v="#VALUE!"/>
    <s v="Technical Architect Mason Zhao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x v="0"/>
    <s v="Austin"/>
    <s v=""/>
    <s v="United States, Austin"/>
    <e v="#NAME?"/>
    <e v="#VALUE!"/>
    <s v="Vice President Jaxson Mai"/>
  </r>
  <r>
    <s v="E00568"/>
    <s v="Ava Garza"/>
    <s v="Director"/>
    <s v="Accounting"/>
    <s v="Manufacturing"/>
    <s v="Female"/>
    <s v="Latino"/>
    <n v="27"/>
    <d v="2018-06-25T00:00:00"/>
    <n v="174097"/>
    <n v="0.21"/>
    <x v="0"/>
    <s v="Phoenix"/>
    <s v=""/>
    <s v="United States, Phoenix"/>
    <e v="#NAME?"/>
    <e v="#VALUE!"/>
    <s v="Director Ava Garza"/>
  </r>
  <r>
    <s v="E00535"/>
    <s v="Nathan Mendez"/>
    <s v="Manager"/>
    <s v="IT"/>
    <s v="Speciality Products"/>
    <s v="Male"/>
    <s v="Latino"/>
    <n v="53"/>
    <d v="2006-10-31T00:00:00"/>
    <n v="120128"/>
    <n v="0.1"/>
    <x v="0"/>
    <s v="Austin"/>
    <s v=""/>
    <s v="United States, Austin"/>
    <e v="#NAME?"/>
    <e v="#VALUE!"/>
    <s v="Manager Nathan Mendez"/>
  </r>
  <r>
    <s v="E04630"/>
    <s v="Maria Griffin"/>
    <s v="Manager"/>
    <s v="Marketing"/>
    <s v="Manufacturing"/>
    <s v="Female"/>
    <s v="Caucasian"/>
    <n v="59"/>
    <d v="2007-04-25T00:00:00"/>
    <n v="129708"/>
    <n v="0.05"/>
    <x v="0"/>
    <s v="Miami"/>
    <s v=""/>
    <s v="United States, Miami"/>
    <e v="#NAME?"/>
    <e v="#VALUE!"/>
    <s v="Manager Maria Griffin"/>
  </r>
  <r>
    <s v="E00874"/>
    <s v="Alexander Choi"/>
    <s v="Manager"/>
    <s v="Marketing"/>
    <s v="Research &amp; Development"/>
    <s v="Male"/>
    <s v="Asian"/>
    <n v="55"/>
    <d v="1994-09-18T00:00:00"/>
    <n v="102270"/>
    <n v="0.1"/>
    <x v="0"/>
    <s v="Chicago"/>
    <s v=""/>
    <s v="United States, Chicago"/>
    <e v="#NAME?"/>
    <e v="#VALUE!"/>
    <s v="Manager Alexander Choi"/>
  </r>
  <r>
    <s v="E01546"/>
    <s v="Maria Hong"/>
    <s v="Vice President"/>
    <s v="Finance"/>
    <s v="Speciality Products"/>
    <s v="Female"/>
    <s v="Asian"/>
    <n v="43"/>
    <d v="2005-07-31T00:00:00"/>
    <n v="249686"/>
    <n v="0.31"/>
    <x v="1"/>
    <s v="Chongqing"/>
    <s v=""/>
    <s v="China, Chongqing"/>
    <e v="#NAME?"/>
    <e v="#VALUE!"/>
    <s v="Vice President Maria Hong"/>
  </r>
  <r>
    <s v="E00941"/>
    <s v="Sophie Ali"/>
    <s v="Analyst"/>
    <s v="Finance"/>
    <s v="Manufacturing"/>
    <s v="Female"/>
    <s v="Asian"/>
    <n v="55"/>
    <d v="2002-03-28T00:00:00"/>
    <n v="50475"/>
    <n v="0"/>
    <x v="0"/>
    <s v="Columbus"/>
    <s v=""/>
    <s v="United States, Columbus"/>
    <e v="#NAME?"/>
    <e v="#VALUE!"/>
    <s v="Analyst Sophie Ali"/>
  </r>
  <r>
    <s v="E03446"/>
    <s v="Julian Ross"/>
    <s v="Manager"/>
    <s v="Marketing"/>
    <s v="Research &amp; Development"/>
    <s v="Male"/>
    <s v="Caucasian"/>
    <n v="51"/>
    <d v="2020-07-02T00:00:00"/>
    <n v="100099"/>
    <n v="0.08"/>
    <x v="0"/>
    <s v="Miami"/>
    <s v=""/>
    <s v="United States, Miami"/>
    <e v="#NAME?"/>
    <e v="#VALUE!"/>
    <s v="Manager Julian Ross"/>
  </r>
  <r>
    <s v="E01361"/>
    <s v="Emma Hill"/>
    <s v="IT Coordinator"/>
    <s v="IT"/>
    <s v="Manufacturing"/>
    <s v="Female"/>
    <s v="Caucasian"/>
    <n v="54"/>
    <d v="2016-12-27T00:00:00"/>
    <n v="41673"/>
    <n v="0"/>
    <x v="0"/>
    <s v="Miami"/>
    <s v=""/>
    <s v="United States, Miami"/>
    <e v="#NAME?"/>
    <e v="#VALUE!"/>
    <s v="IT Coordinator Emma Hill"/>
  </r>
  <r>
    <s v="E01631"/>
    <s v="Leilani Yee"/>
    <s v="Sr. Analyst"/>
    <s v="Marketing"/>
    <s v="Speciality Products"/>
    <s v="Female"/>
    <s v="Asian"/>
    <n v="47"/>
    <d v="2017-07-12T00:00:00"/>
    <n v="70996"/>
    <n v="0"/>
    <x v="1"/>
    <s v="Chengdu"/>
    <s v=""/>
    <s v="China, Chengdu"/>
    <e v="#NAME?"/>
    <e v="#VALUE!"/>
    <s v="Sr. Analyst Leilani Yee"/>
  </r>
  <r>
    <s v="E03719"/>
    <s v="Jack Brown"/>
    <s v="Analyst"/>
    <s v="Marketing"/>
    <s v="Corporate"/>
    <s v="Male"/>
    <s v="Caucasian"/>
    <n v="55"/>
    <d v="2004-12-07T00:00:00"/>
    <n v="40752"/>
    <n v="0"/>
    <x v="0"/>
    <s v="Phoenix"/>
    <s v=""/>
    <s v="United States, Phoenix"/>
    <e v="#NAME?"/>
    <e v="#VALUE!"/>
    <s v="Analyst Jack Brown"/>
  </r>
  <r>
    <s v="E03269"/>
    <s v="Charlotte Chu"/>
    <s v="Network Engineer"/>
    <s v="IT"/>
    <s v="Manufacturing"/>
    <s v="Female"/>
    <s v="Asian"/>
    <n v="50"/>
    <d v="2001-01-23T00:00:00"/>
    <n v="97537"/>
    <n v="0"/>
    <x v="1"/>
    <s v="Chengdu"/>
    <s v=""/>
    <s v="China, Chengdu"/>
    <e v="#NAME?"/>
    <e v="#VALUE!"/>
    <s v="Network Engineer Charlotte Chu"/>
  </r>
  <r>
    <s v="E01037"/>
    <s v="Jeremiah Chu"/>
    <s v="IT Systems Architect"/>
    <s v="IT"/>
    <s v="Research &amp; Development"/>
    <s v="Male"/>
    <s v="Asian"/>
    <n v="31"/>
    <d v="2020-09-12T00:00:00"/>
    <n v="96567"/>
    <n v="0"/>
    <x v="1"/>
    <s v="Shanghai"/>
    <s v=""/>
    <s v="China, Shanghai"/>
    <e v="#NAME?"/>
    <e v="#VALUE!"/>
    <s v="IT Systems Architect Jeremiah Chu"/>
  </r>
  <r>
    <s v="E00671"/>
    <s v="Miles Cho"/>
    <s v="Systems Analyst"/>
    <s v="IT"/>
    <s v="Speciality Products"/>
    <s v="Male"/>
    <s v="Asian"/>
    <n v="47"/>
    <d v="1999-03-10T00:00:00"/>
    <n v="49404"/>
    <n v="0"/>
    <x v="1"/>
    <s v="Beijing"/>
    <s v=""/>
    <s v="China, Beijing"/>
    <e v="#NAME?"/>
    <e v="#VALUE!"/>
    <s v="Systems Analyst Miles Cho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x v="2"/>
    <s v="Rio de Janerio"/>
    <s v=""/>
    <s v="Brazil, Rio de Janerio"/>
    <e v="#NAME?"/>
    <e v="#VALUE!"/>
    <s v="IT Systems Architect Caleb Marquez"/>
  </r>
  <r>
    <s v="E02803"/>
    <s v="Eli Soto"/>
    <s v="Analyst"/>
    <s v="Marketing"/>
    <s v="Speciality Products"/>
    <s v="Male"/>
    <s v="Latino"/>
    <n v="38"/>
    <d v="2016-05-02T00:00:00"/>
    <n v="50784"/>
    <n v="0"/>
    <x v="2"/>
    <s v="Rio de Janerio"/>
    <s v=""/>
    <s v="Brazil, Rio de Janerio"/>
    <e v="#NAME?"/>
    <e v="#VALUE!"/>
    <s v="Analyst Eli Soto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x v="2"/>
    <s v="Sao Paulo"/>
    <s v=""/>
    <s v="Brazil, Sao Paulo"/>
    <e v="#NAME?"/>
    <e v="#VALUE!"/>
    <s v="Sr. Manger Carter Mejia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x v="0"/>
    <s v="Columbus"/>
    <s v=""/>
    <s v="United States, Columbus"/>
    <e v="#NAME?"/>
    <e v="#VALUE!"/>
    <s v="Sr. Business Partner Ethan Clark"/>
  </r>
  <r>
    <s v="E03189"/>
    <s v="Asher Jackson"/>
    <s v="Sr. Manger"/>
    <s v="Sales"/>
    <s v="Speciality Products"/>
    <s v="Male"/>
    <s v="Caucasian"/>
    <n v="50"/>
    <d v="2003-03-25T00:00:00"/>
    <n v="123405"/>
    <n v="0.13"/>
    <x v="0"/>
    <s v="Columbus"/>
    <s v=""/>
    <s v="United States, Columbus"/>
    <e v="#NAME?"/>
    <e v="#VALUE!"/>
    <s v="Sr. Manger Asher Jackson"/>
  </r>
  <r>
    <s v="E03560"/>
    <s v="Ayla Ng"/>
    <s v="Account Representative"/>
    <s v="Sales"/>
    <s v="Manufacturing"/>
    <s v="Female"/>
    <s v="Asian"/>
    <n v="46"/>
    <d v="2004-03-20T00:00:00"/>
    <n v="73004"/>
    <n v="0"/>
    <x v="1"/>
    <s v="Beijing"/>
    <s v=""/>
    <s v="China, Beijing"/>
    <e v="#NAME?"/>
    <e v="#VALUE!"/>
    <s v="Account Representative Ayla Ng"/>
  </r>
  <r>
    <s v="E00769"/>
    <s v="Jose Kang"/>
    <s v="Engineering Manager"/>
    <s v="Engineering"/>
    <s v="Corporate"/>
    <s v="Male"/>
    <s v="Asian"/>
    <n v="57"/>
    <d v="1999-04-25T00:00:00"/>
    <n v="95061"/>
    <n v="0.1"/>
    <x v="1"/>
    <s v="Shanghai"/>
    <s v=""/>
    <s v="China, Shanghai"/>
    <e v="#NAME?"/>
    <e v="#VALUE!"/>
    <s v="Engineering Manager Jose Kang"/>
  </r>
  <r>
    <s v="E02791"/>
    <s v="Aubrey Romero"/>
    <s v="Director"/>
    <s v="Sales"/>
    <s v="Corporate"/>
    <s v="Female"/>
    <s v="Latino"/>
    <n v="49"/>
    <d v="1998-04-02T00:00:00"/>
    <n v="160832"/>
    <n v="0.3"/>
    <x v="0"/>
    <s v="Phoenix"/>
    <s v=""/>
    <s v="United States, Phoenix"/>
    <e v="#NAME?"/>
    <e v="#VALUE!"/>
    <s v="Director Aubrey Romero"/>
  </r>
  <r>
    <s v="E02333"/>
    <s v="Jaxson Wright"/>
    <s v="Service Desk Analyst"/>
    <s v="IT"/>
    <s v="Manufacturing"/>
    <s v="Male"/>
    <s v="Black"/>
    <n v="54"/>
    <d v="2010-12-28T00:00:00"/>
    <n v="64417"/>
    <n v="0"/>
    <x v="0"/>
    <s v="Columbus"/>
    <s v=""/>
    <s v="United States, Columbus"/>
    <e v="#NAME?"/>
    <e v="#VALUE!"/>
    <s v="Service Desk Analyst Jaxson Wright"/>
  </r>
  <r>
    <s v="E01002"/>
    <s v="Elias Ali"/>
    <s v="Manager"/>
    <s v="Sales"/>
    <s v="Corporate"/>
    <s v="Male"/>
    <s v="Asian"/>
    <n v="28"/>
    <d v="2021-03-19T00:00:00"/>
    <n v="127543"/>
    <n v="0.06"/>
    <x v="1"/>
    <s v="Shanghai"/>
    <s v=""/>
    <s v="China, Shanghai"/>
    <e v="#NAME?"/>
    <e v="#VALUE!"/>
    <s v="Manager Elias Ali"/>
  </r>
  <r>
    <s v="E03520"/>
    <s v="Nolan Pena"/>
    <s v="Analyst"/>
    <s v="Marketing"/>
    <s v="Manufacturing"/>
    <s v="Male"/>
    <s v="Latino"/>
    <n v="30"/>
    <d v="2018-06-21T00:00:00"/>
    <n v="56154"/>
    <n v="0"/>
    <x v="2"/>
    <s v="Sao Paulo"/>
    <s v=""/>
    <s v="Brazil, Sao Paulo"/>
    <e v="#NAME?"/>
    <e v="#VALUE!"/>
    <s v="Analyst Nolan Pena"/>
  </r>
  <r>
    <s v="E00752"/>
    <s v="Luna Liu"/>
    <s v="Vice President"/>
    <s v="Sales"/>
    <s v="Manufacturing"/>
    <s v="Female"/>
    <s v="Asian"/>
    <n v="36"/>
    <d v="2014-02-22T00:00:00"/>
    <n v="218530"/>
    <n v="0.3"/>
    <x v="1"/>
    <s v="Shanghai"/>
    <s v=""/>
    <s v="China, Shanghai"/>
    <e v="#NAME?"/>
    <e v="#VALUE!"/>
    <s v="Vice President Luna Liu"/>
  </r>
  <r>
    <s v="E00233"/>
    <s v="Brooklyn Reyes"/>
    <s v="Service Desk Analyst"/>
    <s v="IT"/>
    <s v="Manufacturing"/>
    <s v="Female"/>
    <s v="Latino"/>
    <n v="36"/>
    <d v="2019-12-19T00:00:00"/>
    <n v="91954"/>
    <n v="0"/>
    <x v="0"/>
    <s v="Columbus"/>
    <s v=""/>
    <s v="United States, Columbus"/>
    <e v="#NAME?"/>
    <e v="#VALUE!"/>
    <s v="Service Desk Analyst Brooklyn Reyes"/>
  </r>
  <r>
    <s v="E02639"/>
    <s v="Hadley Parker"/>
    <s v="Vice President"/>
    <s v="Marketing"/>
    <s v="Corporate"/>
    <s v="Female"/>
    <s v="Black"/>
    <n v="30"/>
    <d v="2016-09-21T00:00:00"/>
    <n v="221217"/>
    <n v="0.32"/>
    <x v="0"/>
    <s v="Columbus"/>
    <d v="2017-09-25T00:00:00"/>
    <s v="United States, Columbus"/>
    <e v="#NAME?"/>
    <n v="-264"/>
    <s v="Vice President Hadley Parker"/>
  </r>
  <r>
    <s v="E00697"/>
    <s v="Jonathan Chavez"/>
    <s v="System Administrator "/>
    <s v="IT"/>
    <s v="Manufacturing"/>
    <s v="Male"/>
    <s v="Latino"/>
    <n v="29"/>
    <d v="2017-05-11T00:00:00"/>
    <n v="87536"/>
    <n v="0"/>
    <x v="0"/>
    <s v="Seattle"/>
    <s v=""/>
    <s v="United States, Seattle"/>
    <e v="#NAME?"/>
    <e v="#VALUE!"/>
    <s v="System Administrator  Jonathan Chavez"/>
  </r>
  <r>
    <s v="E02183"/>
    <s v="Sarah Ayala"/>
    <s v="Analyst"/>
    <s v="Sales"/>
    <s v="Corporate"/>
    <s v="Female"/>
    <s v="Latino"/>
    <n v="47"/>
    <d v="2015-06-09T00:00:00"/>
    <n v="41429"/>
    <n v="0"/>
    <x v="0"/>
    <s v="Seattle"/>
    <s v=""/>
    <s v="United States, Seattle"/>
    <e v="#NAME?"/>
    <e v="#VALUE!"/>
    <s v="Analyst Sarah Ayala"/>
  </r>
  <r>
    <s v="E00715"/>
    <s v="Elijah Kang"/>
    <s v="Vice President"/>
    <s v="Engineering"/>
    <s v="Manufacturing"/>
    <s v="Male"/>
    <s v="Asian"/>
    <n v="35"/>
    <d v="2011-10-10T00:00:00"/>
    <n v="245482"/>
    <n v="0.39"/>
    <x v="0"/>
    <s v="Seattle"/>
    <s v=""/>
    <s v="United States, Seattle"/>
    <e v="#NAME?"/>
    <e v="#VALUE!"/>
    <s v="Vice President Elijah Kang"/>
  </r>
  <r>
    <s v="E04288"/>
    <s v="Ella White"/>
    <s v="Development Engineer"/>
    <s v="Engineering"/>
    <s v="Manufacturing"/>
    <s v="Female"/>
    <s v="Caucasian"/>
    <n v="25"/>
    <d v="2020-01-20T00:00:00"/>
    <n v="71359"/>
    <n v="0"/>
    <x v="0"/>
    <s v="Phoenix"/>
    <s v=""/>
    <s v="United States, Phoenix"/>
    <e v="#NAME?"/>
    <e v="#VALUE!"/>
    <s v="Development Engineer Ella White"/>
  </r>
  <r>
    <s v="E02421"/>
    <s v="Jordan Truong"/>
    <s v="Director"/>
    <s v="Engineering"/>
    <s v="Speciality Products"/>
    <s v="Male"/>
    <s v="Asian"/>
    <n v="45"/>
    <d v="2014-08-28T00:00:00"/>
    <n v="183161"/>
    <n v="0.22"/>
    <x v="0"/>
    <s v="Miami"/>
    <s v=""/>
    <s v="United States, Miami"/>
    <e v="#NAME?"/>
    <e v="#VALUE!"/>
    <s v="Director Jordan Truong"/>
  </r>
  <r>
    <s v="E00523"/>
    <s v="Daniel Jordan"/>
    <s v="Network Administrator"/>
    <s v="IT"/>
    <s v="Corporate"/>
    <s v="Male"/>
    <s v="Caucasian"/>
    <n v="58"/>
    <d v="1993-07-26T00:00:00"/>
    <n v="69260"/>
    <n v="0"/>
    <x v="0"/>
    <s v="Phoenix"/>
    <s v=""/>
    <s v="United States, Phoenix"/>
    <e v="#NAME?"/>
    <e v="#VALUE!"/>
    <s v="Network Administrator Daniel Jordan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x v="0"/>
    <s v="Austin"/>
    <s v=""/>
    <s v="United States, Austin"/>
    <e v="#NAME?"/>
    <e v="#VALUE!"/>
    <s v="Operations Engineer Daniel Dixon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x v="1"/>
    <s v="Chengdu"/>
    <s v=""/>
    <s v="China, Chengdu"/>
    <e v="#NAME?"/>
    <e v="#VALUE!"/>
    <s v="Manager Luca Duong"/>
  </r>
  <r>
    <s v="E02121"/>
    <s v="Levi Brown"/>
    <s v="Sr. Analyst"/>
    <s v="Sales"/>
    <s v="Corporate"/>
    <s v="Male"/>
    <s v="Black"/>
    <n v="36"/>
    <d v="2021-12-26T00:00:00"/>
    <n v="75119"/>
    <n v="0"/>
    <x v="0"/>
    <s v="Chicago"/>
    <s v=""/>
    <s v="United States, Chicago"/>
    <e v="#NAME?"/>
    <e v="#VALUE!"/>
    <s v="Sr. Analyst Levi Brown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x v="0"/>
    <s v="Chicago"/>
    <s v=""/>
    <s v="United States, Chicago"/>
    <e v="#NAME?"/>
    <e v="#VALUE!"/>
    <s v="Vice President Mason Cho"/>
  </r>
  <r>
    <s v="E00725"/>
    <s v="Nova Herrera"/>
    <s v="Account Representative"/>
    <s v="Sales"/>
    <s v="Speciality Products"/>
    <s v="Female"/>
    <s v="Latino"/>
    <n v="45"/>
    <d v="2014-05-10T00:00:00"/>
    <n v="65047"/>
    <n v="0"/>
    <x v="2"/>
    <s v="Sao Paulo"/>
    <s v=""/>
    <s v="Brazil, Sao Paulo"/>
    <e v="#NAME?"/>
    <e v="#VALUE!"/>
    <s v="Account Representative Nova Herrera"/>
  </r>
  <r>
    <s v="E03027"/>
    <s v="Elijah Watson"/>
    <s v="Sr. Manger"/>
    <s v="Sales"/>
    <s v="Manufacturing"/>
    <s v="Male"/>
    <s v="Caucasian"/>
    <n v="29"/>
    <d v="2017-03-16T00:00:00"/>
    <n v="151413"/>
    <n v="0.15"/>
    <x v="0"/>
    <s v="Seattle"/>
    <s v=""/>
    <s v="United States, Seattle"/>
    <e v="#NAME?"/>
    <e v="#VALUE!"/>
    <s v="Sr. Manger Elijah Watson"/>
  </r>
  <r>
    <s v="E03689"/>
    <s v="Wesley Gray"/>
    <s v="Sr. Analyst"/>
    <s v="Accounting"/>
    <s v="Speciality Products"/>
    <s v="Male"/>
    <s v="Caucasian"/>
    <n v="62"/>
    <d v="2003-04-22T00:00:00"/>
    <n v="76906"/>
    <n v="0"/>
    <x v="0"/>
    <s v="Seattle"/>
    <s v=""/>
    <s v="United States, Seattle"/>
    <e v="#NAME?"/>
    <e v="#VALUE!"/>
    <s v="Sr. Analyst Wesley Gray"/>
  </r>
  <r>
    <s v="E01986"/>
    <s v="Wesley Sharma"/>
    <s v="Manager"/>
    <s v="IT"/>
    <s v="Corporate"/>
    <s v="Male"/>
    <s v="Asian"/>
    <n v="51"/>
    <d v="1994-02-23T00:00:00"/>
    <n v="122802"/>
    <n v="0.05"/>
    <x v="1"/>
    <s v="Shanghai"/>
    <s v=""/>
    <s v="China, Shanghai"/>
    <e v="#NAME?"/>
    <e v="#VALUE!"/>
    <s v="Manager Wesley Sharma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x v="0"/>
    <s v="Austin"/>
    <s v=""/>
    <s v="United States, Austin"/>
    <e v="#NAME?"/>
    <e v="#VALUE!"/>
    <s v="Development Engineer Mateo Mendez"/>
  </r>
  <r>
    <s v="E01409"/>
    <s v="Jose Molina"/>
    <s v="Controls Engineer"/>
    <s v="Engineering"/>
    <s v="Manufacturing"/>
    <s v="Male"/>
    <s v="Latino"/>
    <n v="40"/>
    <d v="2008-02-28T00:00:00"/>
    <n v="113987"/>
    <n v="0"/>
    <x v="2"/>
    <s v="Manaus"/>
    <s v=""/>
    <s v="Brazil, Manaus"/>
    <e v="#NAME?"/>
    <e v="#VALUE!"/>
    <s v="Controls Engineer Jose Molina"/>
  </r>
  <r>
    <s v="E00626"/>
    <s v="Luna Simmons"/>
    <s v="Sr. Analyst"/>
    <s v="Finance"/>
    <s v="Corporate"/>
    <s v="Female"/>
    <s v="Caucasian"/>
    <n v="28"/>
    <d v="2020-09-04T00:00:00"/>
    <n v="95045"/>
    <n v="0"/>
    <x v="0"/>
    <s v="Chicago"/>
    <s v=""/>
    <s v="United States, Chicago"/>
    <e v="#NAME?"/>
    <e v="#VALUE!"/>
    <s v="Sr. Analyst Luna Simmons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x v="0"/>
    <s v="Columbus"/>
    <s v=""/>
    <s v="United States, Columbus"/>
    <e v="#NAME?"/>
    <e v="#VALUE!"/>
    <s v="Vice President Samantha Barnes"/>
  </r>
  <r>
    <s v="E03904"/>
    <s v="Hunter Ortiz"/>
    <s v="Sr. Analyst"/>
    <s v="Finance"/>
    <s v="Corporate"/>
    <s v="Male"/>
    <s v="Latino"/>
    <n v="46"/>
    <d v="2013-01-20T00:00:00"/>
    <n v="86061"/>
    <n v="0"/>
    <x v="2"/>
    <s v="Rio de Janerio"/>
    <s v=""/>
    <s v="Brazil, Rio de Janerio"/>
    <e v="#NAME?"/>
    <e v="#VALUE!"/>
    <s v="Sr. Analyst Hunter Ortiz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x v="0"/>
    <s v="Phoenix"/>
    <s v=""/>
    <s v="United States, Phoenix"/>
    <e v="#NAME?"/>
    <e v="#VALUE!"/>
    <s v="Sr. Account Representative Thomas Aguilar"/>
  </r>
  <r>
    <s v="E00917"/>
    <s v="Skylar Bell"/>
    <s v="Vice President"/>
    <s v="Engineering"/>
    <s v="Manufacturing"/>
    <s v="Female"/>
    <s v="Caucasian"/>
    <n v="30"/>
    <d v="2018-03-06T00:00:00"/>
    <n v="255431"/>
    <n v="0.36"/>
    <x v="0"/>
    <s v="Columbus"/>
    <s v=""/>
    <s v="United States, Columbus"/>
    <e v="#NAME?"/>
    <e v="#VALUE!"/>
    <s v="Vice President Skylar Bell"/>
  </r>
  <r>
    <s v="E01484"/>
    <s v="Anna Zhu"/>
    <s v="Service Desk Analyst"/>
    <s v="IT"/>
    <s v="Manufacturing"/>
    <s v="Female"/>
    <s v="Asian"/>
    <n v="48"/>
    <d v="2003-08-22T00:00:00"/>
    <n v="82017"/>
    <n v="0"/>
    <x v="1"/>
    <s v="Beijing"/>
    <s v=""/>
    <s v="China, Beijing"/>
    <e v="#NAME?"/>
    <e v="#VALUE!"/>
    <s v="Service Desk Analyst Anna Zhu"/>
  </r>
  <r>
    <s v="E03864"/>
    <s v="Ella Hunter"/>
    <s v="Analyst"/>
    <s v="Finance"/>
    <s v="Manufacturing"/>
    <s v="Female"/>
    <s v="Caucasian"/>
    <n v="51"/>
    <d v="2017-01-18T00:00:00"/>
    <n v="53799"/>
    <n v="0"/>
    <x v="0"/>
    <s v="Columbus"/>
    <s v=""/>
    <s v="United States, Columbus"/>
    <e v="#NAME?"/>
    <e v="#VALUE!"/>
    <s v="Analyst Ella Hunter"/>
  </r>
  <r>
    <s v="E00488"/>
    <s v="Emery Hunter"/>
    <s v="Sr. Analyst"/>
    <s v="Sales"/>
    <s v="Corporate"/>
    <s v="Female"/>
    <s v="Caucasian"/>
    <n v="28"/>
    <d v="2021-07-03T00:00:00"/>
    <n v="82739"/>
    <n v="0"/>
    <x v="0"/>
    <s v="Phoenix"/>
    <s v=""/>
    <s v="United States, Phoenix"/>
    <e v="#NAME?"/>
    <e v="#VALUE!"/>
    <s v="Sr. Analyst Emery Hunter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x v="0"/>
    <s v="Chicago"/>
    <s v=""/>
    <s v="United States, Chicago"/>
    <e v="#NAME?"/>
    <e v="#VALUE!"/>
    <s v="Cloud Infrastructure Architect Sofia Parker"/>
  </r>
  <r>
    <s v="E04802"/>
    <s v="Lucy Fong"/>
    <s v="Sr. Account Representative"/>
    <s v="Sales"/>
    <s v="Corporate"/>
    <s v="Female"/>
    <s v="Asian"/>
    <n v="40"/>
    <d v="2011-01-20T00:00:00"/>
    <n v="96719"/>
    <n v="0"/>
    <x v="1"/>
    <s v="Chengdu"/>
    <s v=""/>
    <s v="China, Chengdu"/>
    <e v="#NAME?"/>
    <e v="#VALUE!"/>
    <s v="Sr. Account Representative Lucy Fong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x v="0"/>
    <s v="Phoenix"/>
    <s v=""/>
    <s v="United States, Phoenix"/>
    <e v="#NAME?"/>
    <e v="#VALUE!"/>
    <s v="Director Vivian Barnes"/>
  </r>
  <r>
    <s v="E02813"/>
    <s v="Kai Chow"/>
    <s v="Engineering Manager"/>
    <s v="Engineering"/>
    <s v="Corporate"/>
    <s v="Male"/>
    <s v="Asian"/>
    <n v="45"/>
    <d v="2001-04-12T00:00:00"/>
    <n v="95743"/>
    <n v="0.15"/>
    <x v="0"/>
    <s v="Austin"/>
    <d v="2010-01-15T00:00:00"/>
    <s v="United States, Austin"/>
    <e v="#NAME?"/>
    <n v="-2287"/>
    <s v="Engineering Manager Kai Chow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x v="0"/>
    <s v="Austin"/>
    <s v=""/>
    <s v="United States, Austin"/>
    <e v="#NAME?"/>
    <e v="#VALUE!"/>
    <s v="Development Engineer Melody Cooper"/>
  </r>
  <r>
    <s v="E03252"/>
    <s v="James Bui"/>
    <s v="Manager"/>
    <s v="Finance"/>
    <s v="Manufacturing"/>
    <s v="Male"/>
    <s v="Asian"/>
    <n v="64"/>
    <d v="1998-07-20T00:00:00"/>
    <n v="122753"/>
    <n v="0.09"/>
    <x v="1"/>
    <s v="Chongqing"/>
    <s v=""/>
    <s v="China, Chongqing"/>
    <e v="#NAME?"/>
    <e v="#VALUE!"/>
    <s v="Manager James Bui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x v="0"/>
    <s v="Phoenix"/>
    <s v=""/>
    <s v="United States, Phoenix"/>
    <e v="#NAME?"/>
    <e v="#VALUE!"/>
    <s v="Sr. Business Partner Liam Grant"/>
  </r>
  <r>
    <s v="E03547"/>
    <s v="Owen Han"/>
    <s v="Analyst"/>
    <s v="Accounting"/>
    <s v="Corporate"/>
    <s v="Male"/>
    <s v="Asian"/>
    <n v="28"/>
    <d v="2017-05-12T00:00:00"/>
    <n v="52069"/>
    <n v="0"/>
    <x v="1"/>
    <s v="Chongqing"/>
    <s v=""/>
    <s v="China, Chongqing"/>
    <e v="#NAME?"/>
    <e v="#VALUE!"/>
    <s v="Analyst Owen Han"/>
  </r>
  <r>
    <s v="E04742"/>
    <s v="Kinsley Vega"/>
    <s v="Vice President"/>
    <s v="Accounting"/>
    <s v="Corporate"/>
    <s v="Female"/>
    <s v="Latino"/>
    <n v="33"/>
    <d v="2020-12-16T00:00:00"/>
    <n v="258426"/>
    <n v="0.4"/>
    <x v="2"/>
    <s v="Rio de Janerio"/>
    <s v=""/>
    <s v="Brazil, Rio de Janerio"/>
    <e v="#NAME?"/>
    <e v="#VALUE!"/>
    <s v="Vice President Kinsley Vega"/>
  </r>
  <r>
    <s v="E01070"/>
    <s v="Leonardo Martin"/>
    <s v="Manager"/>
    <s v="Finance"/>
    <s v="Speciality Products"/>
    <s v="Male"/>
    <s v="Black"/>
    <n v="51"/>
    <d v="1995-02-16T00:00:00"/>
    <n v="125375"/>
    <n v="0.09"/>
    <x v="0"/>
    <s v="Chicago"/>
    <s v=""/>
    <s v="United States, Chicago"/>
    <e v="#NAME?"/>
    <e v="#VALUE!"/>
    <s v="Manager Leonardo Martin"/>
  </r>
  <r>
    <s v="E04359"/>
    <s v="Greyson Lam"/>
    <s v="Vice President"/>
    <s v="Accounting"/>
    <s v="Manufacturing"/>
    <s v="Male"/>
    <s v="Asian"/>
    <n v="25"/>
    <d v="2021-02-08T00:00:00"/>
    <n v="198243"/>
    <n v="0.31"/>
    <x v="0"/>
    <s v="Miami"/>
    <s v=""/>
    <s v="United States, Miami"/>
    <e v="#NAME?"/>
    <e v="#VALUE!"/>
    <s v="Vice President Greyson Lam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x v="0"/>
    <s v="Miami"/>
    <s v=""/>
    <s v="United States, Miami"/>
    <e v="#NAME?"/>
    <e v="#VALUE!"/>
    <s v="Test Engineer Emilia Rivera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x v="0"/>
    <s v="Chicago"/>
    <d v="2013-06-05T00:00:00"/>
    <s v="United States, Chicago"/>
    <e v="#NAME?"/>
    <n v="-248"/>
    <s v="Sr. Analyst Penelope Johnson"/>
  </r>
  <r>
    <s v="E01221"/>
    <s v="Eva Figueroa"/>
    <s v="Analyst II"/>
    <s v="Sales"/>
    <s v="Research &amp; Development"/>
    <s v="Female"/>
    <s v="Latino"/>
    <n v="48"/>
    <d v="2014-05-14T00:00:00"/>
    <n v="61216"/>
    <n v="0"/>
    <x v="0"/>
    <s v="Seattle"/>
    <s v=""/>
    <s v="United States, Seattle"/>
    <e v="#NAME?"/>
    <e v="#VALUE!"/>
    <s v="Analyst II Eva Figueroa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x v="0"/>
    <s v="Columbus"/>
    <d v="2020-07-17T00:00:00"/>
    <s v="United States, Columbus"/>
    <e v="#NAME?"/>
    <n v="-1940"/>
    <s v="Sr. Manger Ezekiel Jordan"/>
  </r>
  <r>
    <s v="E01687"/>
    <s v="Luke Mai"/>
    <s v="HRIS Analyst"/>
    <s v="Human Resources"/>
    <s v="Research &amp; Development"/>
    <s v="Male"/>
    <s v="Asian"/>
    <n v="41"/>
    <d v="2007-10-24T00:00:00"/>
    <n v="51630"/>
    <n v="0"/>
    <x v="1"/>
    <s v="Beijing"/>
    <s v=""/>
    <s v="China, Beijing"/>
    <e v="#NAME?"/>
    <e v="#VALUE!"/>
    <s v="HRIS Analyst Luke Mai"/>
  </r>
  <r>
    <s v="E02844"/>
    <s v="Charles Diaz"/>
    <s v="Sr. Manger"/>
    <s v="Sales"/>
    <s v="Corporate"/>
    <s v="Male"/>
    <s v="Latino"/>
    <n v="55"/>
    <d v="2013-11-16T00:00:00"/>
    <n v="124129"/>
    <n v="0.15"/>
    <x v="2"/>
    <s v="Sao Paulo"/>
    <s v=""/>
    <s v="Brazil, Sao Paulo"/>
    <e v="#NAME?"/>
    <e v="#VALUE!"/>
    <s v="Sr. Manger Charles Diaz"/>
  </r>
  <r>
    <s v="E01263"/>
    <s v="Adam Espinoza"/>
    <s v="Test Engineer"/>
    <s v="Engineering"/>
    <s v="Manufacturing"/>
    <s v="Male"/>
    <s v="Latino"/>
    <n v="36"/>
    <d v="2009-04-09T00:00:00"/>
    <n v="60055"/>
    <n v="0"/>
    <x v="0"/>
    <s v="Seattle"/>
    <s v=""/>
    <s v="United States, Seattle"/>
    <e v="#NAME?"/>
    <e v="#VALUE!"/>
    <s v="Test Engineer Adam Espinoza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x v="2"/>
    <s v="Sao Paulo"/>
    <d v="2020-09-25T00:00:00"/>
    <s v="Brazil, Sao Paulo"/>
    <e v="#NAME?"/>
    <n v="-23"/>
    <s v="Director Jack Maldonado"/>
  </r>
  <r>
    <s v="E03935"/>
    <s v="Cora Jiang"/>
    <s v="Vice President"/>
    <s v="IT"/>
    <s v="Corporate"/>
    <s v="Female"/>
    <s v="Asian"/>
    <n v="53"/>
    <d v="2008-04-30T00:00:00"/>
    <n v="182202"/>
    <n v="0.3"/>
    <x v="0"/>
    <s v="Austin"/>
    <s v=""/>
    <s v="United States, Austin"/>
    <e v="#NAME?"/>
    <e v="#VALUE!"/>
    <s v="Vice President Cora Jiang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x v="0"/>
    <s v="Seattle"/>
    <s v=""/>
    <s v="United States, Seattle"/>
    <e v="#NAME?"/>
    <e v="#VALUE!"/>
    <s v="Manager Cooper Mitchell"/>
  </r>
  <r>
    <s v="E02810"/>
    <s v="Layla Torres"/>
    <s v="Sr. Manger"/>
    <s v="Finance"/>
    <s v="Manufacturing"/>
    <s v="Female"/>
    <s v="Latino"/>
    <n v="37"/>
    <d v="2013-02-24T00:00:00"/>
    <n v="157474"/>
    <n v="0.11"/>
    <x v="2"/>
    <s v="Rio de Janerio"/>
    <s v=""/>
    <s v="Brazil, Rio de Janerio"/>
    <e v="#NAME?"/>
    <e v="#VALUE!"/>
    <s v="Sr. Manger Layla Torres"/>
  </r>
  <r>
    <s v="E01860"/>
    <s v="Jack Edwards"/>
    <s v="Manager"/>
    <s v="Marketing"/>
    <s v="Manufacturing"/>
    <s v="Male"/>
    <s v="Caucasian"/>
    <n v="38"/>
    <d v="2008-04-06T00:00:00"/>
    <n v="126856"/>
    <n v="0.06"/>
    <x v="0"/>
    <s v="Columbus"/>
    <s v=""/>
    <s v="United States, Columbus"/>
    <e v="#NAME?"/>
    <e v="#VALUE!"/>
    <s v="Manager Jack Edwards"/>
  </r>
  <r>
    <s v="E04890"/>
    <s v="Eleanor Chan"/>
    <s v="Sr. Manger"/>
    <s v="Accounting"/>
    <s v="Manufacturing"/>
    <s v="Female"/>
    <s v="Asian"/>
    <n v="49"/>
    <d v="2001-04-02T00:00:00"/>
    <n v="129124"/>
    <n v="0.12"/>
    <x v="1"/>
    <s v="Shanghai"/>
    <s v=""/>
    <s v="China, Shanghai"/>
    <e v="#NAME?"/>
    <e v="#VALUE!"/>
    <s v="Sr. Manger Eleanor Chan"/>
  </r>
  <r>
    <s v="E02285"/>
    <s v="Aria Xi"/>
    <s v="Director"/>
    <s v="Sales"/>
    <s v="Research &amp; Development"/>
    <s v="Female"/>
    <s v="Asian"/>
    <n v="45"/>
    <d v="2002-03-01T00:00:00"/>
    <n v="165181"/>
    <n v="0.16"/>
    <x v="0"/>
    <s v="Seattle"/>
    <s v=""/>
    <s v="United States, Seattle"/>
    <e v="#NAME?"/>
    <e v="#VALUE!"/>
    <s v="Director Aria Xi"/>
  </r>
  <r>
    <s v="E00842"/>
    <s v="John Vega"/>
    <s v="Vice President"/>
    <s v="Finance"/>
    <s v="Corporate"/>
    <s v="Male"/>
    <s v="Latino"/>
    <n v="50"/>
    <d v="2004-01-18T00:00:00"/>
    <n v="247939"/>
    <n v="0.35"/>
    <x v="2"/>
    <s v="Rio de Janerio"/>
    <s v=""/>
    <s v="Brazil, Rio de Janerio"/>
    <e v="#NAME?"/>
    <e v="#VALUE!"/>
    <s v="Vice President John Vega"/>
  </r>
  <r>
    <s v="E01271"/>
    <s v="Luke Munoz"/>
    <s v="Director"/>
    <s v="Engineering"/>
    <s v="Speciality Products"/>
    <s v="Male"/>
    <s v="Latino"/>
    <n v="64"/>
    <d v="2017-08-25T00:00:00"/>
    <n v="169509"/>
    <n v="0.18"/>
    <x v="2"/>
    <s v="Manaus"/>
    <s v=""/>
    <s v="Brazil, Manaus"/>
    <e v="#NAME?"/>
    <e v="#VALUE!"/>
    <s v="Director Luke Munoz"/>
  </r>
  <r>
    <s v="E01921"/>
    <s v="Sarah Daniels"/>
    <s v="Sr. Manger"/>
    <s v="Accounting"/>
    <s v="Manufacturing"/>
    <s v="Female"/>
    <s v="Caucasian"/>
    <n v="55"/>
    <d v="2011-01-09T00:00:00"/>
    <n v="138521"/>
    <n v="0.1"/>
    <x v="0"/>
    <s v="Miami"/>
    <s v=""/>
    <s v="United States, Miami"/>
    <e v="#NAME?"/>
    <e v="#VALUE!"/>
    <s v="Sr. Manger Sarah Daniels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x v="2"/>
    <s v="Rio de Janerio"/>
    <s v=""/>
    <s v="Brazil, Rio de Janerio"/>
    <e v="#NAME?"/>
    <e v="#VALUE!"/>
    <s v="Engineering Manager Aria Castro"/>
  </r>
  <r>
    <s v="E00813"/>
    <s v="Autumn Joseph"/>
    <s v="Enterprise Architect"/>
    <s v="IT"/>
    <s v="Corporate"/>
    <s v="Female"/>
    <s v="Black"/>
    <n v="39"/>
    <d v="2018-05-09T00:00:00"/>
    <n v="73317"/>
    <n v="0"/>
    <x v="0"/>
    <s v="Miami"/>
    <s v=""/>
    <s v="United States, Miami"/>
    <e v="#NAME?"/>
    <e v="#VALUE!"/>
    <s v="Enterprise Architect Autumn Joseph"/>
  </r>
  <r>
    <s v="E00870"/>
    <s v="Evelyn Liang"/>
    <s v="Service Desk Analyst"/>
    <s v="IT"/>
    <s v="Speciality Products"/>
    <s v="Female"/>
    <s v="Asian"/>
    <n v="40"/>
    <d v="2013-06-26T00:00:00"/>
    <n v="69096"/>
    <n v="0"/>
    <x v="0"/>
    <s v="Seattle"/>
    <s v=""/>
    <s v="United States, Seattle"/>
    <e v="#NAME?"/>
    <e v="#VALUE!"/>
    <s v="Service Desk Analyst Evelyn Liang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x v="2"/>
    <s v="Manaus"/>
    <s v=""/>
    <s v="Brazil, Manaus"/>
    <e v="#NAME?"/>
    <e v="#VALUE!"/>
    <s v="Sr. Business Partner Henry Alvarez"/>
  </r>
  <r>
    <s v="E00245"/>
    <s v="Benjamin Delgado"/>
    <s v="Test Engineer"/>
    <s v="Engineering"/>
    <s v="Corporate"/>
    <s v="Male"/>
    <s v="Latino"/>
    <n v="64"/>
    <d v="1992-09-28T00:00:00"/>
    <n v="70778"/>
    <n v="0"/>
    <x v="0"/>
    <s v="Austin"/>
    <s v=""/>
    <s v="United States, Austin"/>
    <e v="#NAME?"/>
    <e v="#VALUE!"/>
    <s v="Test Engineer Benjamin Delgado"/>
  </r>
  <r>
    <s v="E00976"/>
    <s v="Zoe Rodriguez"/>
    <s v="Director"/>
    <s v="Human Resources"/>
    <s v="Speciality Products"/>
    <s v="Female"/>
    <s v="Latino"/>
    <n v="65"/>
    <d v="2004-05-23T00:00:00"/>
    <n v="153938"/>
    <n v="0.2"/>
    <x v="0"/>
    <s v="Phoenix"/>
    <s v=""/>
    <s v="United States, Phoenix"/>
    <e v="#NAME?"/>
    <e v="#VALUE!"/>
    <s v="Director Zoe Rodriguez"/>
  </r>
  <r>
    <s v="E04112"/>
    <s v="Axel Chu"/>
    <s v="Systems Analyst"/>
    <s v="IT"/>
    <s v="Research &amp; Development"/>
    <s v="Male"/>
    <s v="Asian"/>
    <n v="43"/>
    <d v="2018-05-04T00:00:00"/>
    <n v="59888"/>
    <n v="0"/>
    <x v="1"/>
    <s v="Beijing"/>
    <s v=""/>
    <s v="China, Beijing"/>
    <e v="#NAME?"/>
    <e v="#VALUE!"/>
    <s v="Systems Analyst Axel Chu"/>
  </r>
  <r>
    <s v="E01807"/>
    <s v="Cameron Evans"/>
    <s v="Test Engineer"/>
    <s v="Engineering"/>
    <s v="Corporate"/>
    <s v="Male"/>
    <s v="Caucasian"/>
    <n v="50"/>
    <d v="2018-12-13T00:00:00"/>
    <n v="63098"/>
    <n v="0"/>
    <x v="0"/>
    <s v="Columbus"/>
    <s v=""/>
    <s v="United States, Columbus"/>
    <e v="#NAME?"/>
    <e v="#VALUE!"/>
    <s v="Test Engineer Cameron Evans"/>
  </r>
  <r>
    <s v="E04103"/>
    <s v="Isabella Soto"/>
    <s v="Vice President"/>
    <s v="Finance"/>
    <s v="Corporate"/>
    <s v="Female"/>
    <s v="Latino"/>
    <n v="27"/>
    <d v="2021-12-15T00:00:00"/>
    <n v="255369"/>
    <n v="0.33"/>
    <x v="2"/>
    <s v="Sao Paulo"/>
    <s v=""/>
    <s v="Brazil, Sao Paulo"/>
    <e v="#NAME?"/>
    <e v="#VALUE!"/>
    <s v="Vice President Isabella Soto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x v="0"/>
    <s v="Chicago"/>
    <s v=""/>
    <s v="United States, Chicago"/>
    <e v="#NAME?"/>
    <e v="#VALUE!"/>
    <s v="Sr. Manger Eva Jenkins"/>
  </r>
  <r>
    <s v="E04386"/>
    <s v="Cameron Powell"/>
    <s v="Business Partner"/>
    <s v="Human Resources"/>
    <s v="Manufacturing"/>
    <s v="Male"/>
    <s v="Black"/>
    <n v="41"/>
    <d v="2004-08-20T00:00:00"/>
    <n v="49186"/>
    <n v="0"/>
    <x v="0"/>
    <s v="Austin"/>
    <d v="2008-06-17T00:00:00"/>
    <s v="United States, Austin"/>
    <e v="#NAME?"/>
    <n v="-998"/>
    <s v="Business Partner Cameron Powell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x v="0"/>
    <s v="Austin"/>
    <s v=""/>
    <s v="United States, Austin"/>
    <e v="#NAME?"/>
    <e v="#VALUE!"/>
    <s v="Vice President Samantha Foster"/>
  </r>
  <r>
    <s v="E04572"/>
    <s v="Jade Li"/>
    <s v="Director"/>
    <s v="IT"/>
    <s v="Speciality Products"/>
    <s v="Female"/>
    <s v="Asian"/>
    <n v="47"/>
    <d v="2012-10-26T00:00:00"/>
    <n v="183156"/>
    <n v="0.3"/>
    <x v="0"/>
    <s v="Seattle"/>
    <s v=""/>
    <s v="United States, Seattle"/>
    <e v="#NAME?"/>
    <e v="#VALUE!"/>
    <s v="Director Jade Li"/>
  </r>
  <r>
    <s v="E02747"/>
    <s v="Kinsley Acosta"/>
    <s v="Vice President"/>
    <s v="IT"/>
    <s v="Speciality Products"/>
    <s v="Female"/>
    <s v="Latino"/>
    <n v="32"/>
    <d v="2020-07-22T00:00:00"/>
    <n v="192749"/>
    <n v="0.31"/>
    <x v="0"/>
    <s v="Chicago"/>
    <s v=""/>
    <s v="United States, Chicago"/>
    <e v="#NAME?"/>
    <e v="#VALUE!"/>
    <s v="Vice President Kinsley Acosta"/>
  </r>
  <r>
    <s v="E01064"/>
    <s v="Clara Kang"/>
    <s v="Sr. Manger"/>
    <s v="IT"/>
    <s v="Manufacturing"/>
    <s v="Female"/>
    <s v="Asian"/>
    <n v="39"/>
    <d v="2017-03-25T00:00:00"/>
    <n v="135325"/>
    <n v="0.14000000000000001"/>
    <x v="0"/>
    <s v="Phoenix"/>
    <s v=""/>
    <s v="United States, Phoenix"/>
    <e v="#NAME?"/>
    <e v="#VALUE!"/>
    <s v="Sr. Manger Clara Kang"/>
  </r>
  <r>
    <s v="E00178"/>
    <s v="Harper Alexander"/>
    <s v="Sr. Analyst"/>
    <s v="Sales"/>
    <s v="Speciality Products"/>
    <s v="Female"/>
    <s v="Caucasian"/>
    <n v="26"/>
    <d v="2019-10-14T00:00:00"/>
    <n v="79356"/>
    <n v="0"/>
    <x v="0"/>
    <s v="Phoenix"/>
    <s v=""/>
    <s v="United States, Phoenix"/>
    <e v="#NAME?"/>
    <e v="#VALUE!"/>
    <s v="Sr. Analyst Harper Alexander"/>
  </r>
  <r>
    <s v="E01091"/>
    <s v="Carter Reed"/>
    <s v="Development Engineer"/>
    <s v="Engineering"/>
    <s v="Manufacturing"/>
    <s v="Male"/>
    <s v="Black"/>
    <n v="40"/>
    <d v="2005-07-07T00:00:00"/>
    <n v="74412"/>
    <n v="0"/>
    <x v="0"/>
    <s v="Seattle"/>
    <s v=""/>
    <s v="United States, Seattle"/>
    <e v="#NAME?"/>
    <e v="#VALUE!"/>
    <s v="Development Engineer Carter Reed"/>
  </r>
  <r>
    <s v="E01525"/>
    <s v="Charlotte Ruiz"/>
    <s v="Computer Systems Manager"/>
    <s v="IT"/>
    <s v="Manufacturing"/>
    <s v="Female"/>
    <s v="Latino"/>
    <n v="32"/>
    <d v="2017-10-02T00:00:00"/>
    <n v="61886"/>
    <n v="0.09"/>
    <x v="2"/>
    <s v="Rio de Janerio"/>
    <s v=""/>
    <s v="Brazil, Rio de Janerio"/>
    <e v="#NAME?"/>
    <e v="#VALUE!"/>
    <s v="Computer Systems Manager Charlotte Ruiz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x v="0"/>
    <s v="Columbus"/>
    <s v=""/>
    <s v="United States, Columbus"/>
    <e v="#NAME?"/>
    <e v="#VALUE!"/>
    <s v="Director Everleigh Jiang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x v="0"/>
    <s v="Columbus"/>
    <s v=""/>
    <s v="United States, Columbus"/>
    <e v="#NAME?"/>
    <e v="#VALUE!"/>
    <s v="Field Engineer Audrey Smith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x v="0"/>
    <s v="Columbus"/>
    <s v=""/>
    <s v="United States, Columbus"/>
    <e v="#NAME?"/>
    <e v="#VALUE!"/>
    <s v="Vice President Emery Acosta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x v="0"/>
    <s v="Seattle"/>
    <s v=""/>
    <s v="United States, Seattle"/>
    <e v="#NAME?"/>
    <e v="#VALUE!"/>
    <s v="HRIS Analyst Charles Robinson"/>
  </r>
  <r>
    <s v="E02555"/>
    <s v="Landon Lopez"/>
    <s v="Sr. Analyst"/>
    <s v="Accounting"/>
    <s v="Manufacturing"/>
    <s v="Male"/>
    <s v="Latino"/>
    <n v="38"/>
    <d v="2008-07-05T00:00:00"/>
    <n v="78056"/>
    <n v="0"/>
    <x v="2"/>
    <s v="Sao Paulo"/>
    <s v=""/>
    <s v="Brazil, Sao Paulo"/>
    <e v="#NAME?"/>
    <e v="#VALUE!"/>
    <s v="Sr. Analyst Landon Lopez"/>
  </r>
  <r>
    <s v="E00187"/>
    <s v="Miles Mehta"/>
    <s v="Director"/>
    <s v="Finance"/>
    <s v="Research &amp; Development"/>
    <s v="Male"/>
    <s v="Asian"/>
    <n v="64"/>
    <d v="1996-05-02T00:00:00"/>
    <n v="189933"/>
    <n v="0.23"/>
    <x v="0"/>
    <s v="Miami"/>
    <s v=""/>
    <s v="United States, Miami"/>
    <e v="#NAME?"/>
    <e v="#VALUE!"/>
    <s v="Director Miles Mehta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x v="0"/>
    <s v="Phoenix"/>
    <s v=""/>
    <s v="United States, Phoenix"/>
    <e v="#NAME?"/>
    <e v="#VALUE!"/>
    <s v="Automation Engineer Ezra Simmons"/>
  </r>
  <r>
    <s v="E02062"/>
    <s v="Nora Santiago"/>
    <s v="Analyst"/>
    <s v="Accounting"/>
    <s v="Research &amp; Development"/>
    <s v="Female"/>
    <s v="Latino"/>
    <n v="55"/>
    <d v="1996-06-26T00:00:00"/>
    <n v="48687"/>
    <n v="0"/>
    <x v="2"/>
    <s v="Rio de Janerio"/>
    <s v=""/>
    <s v="Brazil, Rio de Janerio"/>
    <e v="#NAME?"/>
    <e v="#VALUE!"/>
    <s v="Analyst Nora Santiago"/>
  </r>
  <r>
    <s v="E00034"/>
    <s v="Caroline Herrera"/>
    <s v="Sr. Manger"/>
    <s v="Marketing"/>
    <s v="Manufacturing"/>
    <s v="Female"/>
    <s v="Latino"/>
    <n v="45"/>
    <d v="2004-08-19T00:00:00"/>
    <n v="121065"/>
    <n v="0.15"/>
    <x v="2"/>
    <s v="Rio de Janerio"/>
    <s v=""/>
    <s v="Brazil, Rio de Janerio"/>
    <e v="#NAME?"/>
    <e v="#VALUE!"/>
    <s v="Sr. Manger Caroline Herrera"/>
  </r>
  <r>
    <s v="E00273"/>
    <s v="David Owens"/>
    <s v="Sr. Analyst"/>
    <s v="Sales"/>
    <s v="Corporate"/>
    <s v="Male"/>
    <s v="Black"/>
    <n v="43"/>
    <d v="2004-04-16T00:00:00"/>
    <n v="94246"/>
    <n v="0"/>
    <x v="0"/>
    <s v="Austin"/>
    <s v=""/>
    <s v="United States, Austin"/>
    <e v="#NAME?"/>
    <e v="#VALUE!"/>
    <s v="Sr. Analyst David Owens"/>
  </r>
  <r>
    <s v="E00691"/>
    <s v="Avery Yee"/>
    <s v="Systems Analyst"/>
    <s v="IT"/>
    <s v="Manufacturing"/>
    <s v="Female"/>
    <s v="Asian"/>
    <n v="34"/>
    <d v="2016-05-22T00:00:00"/>
    <n v="44614"/>
    <n v="0"/>
    <x v="0"/>
    <s v="Miami"/>
    <s v=""/>
    <s v="United States, Miami"/>
    <e v="#NAME?"/>
    <e v="#VALUE!"/>
    <s v="Systems Analyst Avery Yee"/>
  </r>
  <r>
    <s v="E01403"/>
    <s v="Xavier Park"/>
    <s v="Vice President"/>
    <s v="IT"/>
    <s v="Research &amp; Development"/>
    <s v="Male"/>
    <s v="Asian"/>
    <n v="40"/>
    <d v="2020-11-08T00:00:00"/>
    <n v="234469"/>
    <n v="0.31"/>
    <x v="1"/>
    <s v="Chengdu"/>
    <s v=""/>
    <s v="China, Chengdu"/>
    <e v="#NAME?"/>
    <e v="#VALUE!"/>
    <s v="Vice President Xavier Park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x v="2"/>
    <s v="Sao Paulo"/>
    <s v=""/>
    <s v="Brazil, Sao Paulo"/>
    <e v="#NAME?"/>
    <e v="#VALUE!"/>
    <s v="Automation Engineer Asher Morales"/>
  </r>
  <r>
    <s v="E04136"/>
    <s v="Mason Cao"/>
    <s v="Analyst II"/>
    <s v="Finance"/>
    <s v="Corporate"/>
    <s v="Male"/>
    <s v="Asian"/>
    <n v="52"/>
    <d v="2017-09-14T00:00:00"/>
    <n v="74449"/>
    <n v="0"/>
    <x v="1"/>
    <s v="Beijing"/>
    <s v=""/>
    <s v="China, Beijing"/>
    <e v="#NAME?"/>
    <e v="#VALUE!"/>
    <s v="Analyst II Mason Cao"/>
  </r>
  <r>
    <s v="E02944"/>
    <s v="Joshua Fong"/>
    <s v="Vice President"/>
    <s v="Engineering"/>
    <s v="Speciality Products"/>
    <s v="Male"/>
    <s v="Asian"/>
    <n v="47"/>
    <d v="2012-06-11T00:00:00"/>
    <n v="222941"/>
    <n v="0.39"/>
    <x v="1"/>
    <s v="Beijing"/>
    <s v=""/>
    <s v="China, Beijing"/>
    <e v="#NAME?"/>
    <e v="#VALUE!"/>
    <s v="Vice President Joshua Fong"/>
  </r>
  <r>
    <s v="E03300"/>
    <s v="Maria Chin"/>
    <s v="Analyst"/>
    <s v="Marketing"/>
    <s v="Manufacturing"/>
    <s v="Female"/>
    <s v="Asian"/>
    <n v="65"/>
    <d v="2013-09-26T00:00:00"/>
    <n v="50341"/>
    <n v="0"/>
    <x v="1"/>
    <s v="Beijing"/>
    <s v=""/>
    <s v="China, Beijing"/>
    <e v="#NAME?"/>
    <e v="#VALUE!"/>
    <s v="Analyst Maria Chin"/>
  </r>
  <r>
    <s v="E00078"/>
    <s v="Eva Garcia"/>
    <s v="HRIS Analyst"/>
    <s v="Human Resources"/>
    <s v="Corporate"/>
    <s v="Female"/>
    <s v="Latino"/>
    <n v="31"/>
    <d v="2021-04-11T00:00:00"/>
    <n v="72235"/>
    <n v="0"/>
    <x v="2"/>
    <s v="Manaus"/>
    <s v=""/>
    <s v="Brazil, Manaus"/>
    <e v="#NAME?"/>
    <e v="#VALUE!"/>
    <s v="HRIS Analyst Eva Garcia"/>
  </r>
  <r>
    <s v="E00825"/>
    <s v="Anna Molina"/>
    <s v="Sr. Analyst"/>
    <s v="Accounting"/>
    <s v="Corporate"/>
    <s v="Female"/>
    <s v="Latino"/>
    <n v="41"/>
    <d v="2016-06-12T00:00:00"/>
    <n v="70165"/>
    <n v="0"/>
    <x v="0"/>
    <s v="Columbus"/>
    <s v=""/>
    <s v="United States, Columbus"/>
    <e v="#NAME?"/>
    <e v="#VALUE!"/>
    <s v="Sr. Analyst Anna Molina"/>
  </r>
  <r>
    <s v="E04972"/>
    <s v="Logan Bryant"/>
    <s v="Sr. Manger"/>
    <s v="Marketing"/>
    <s v="Speciality Products"/>
    <s v="Male"/>
    <s v="Caucasian"/>
    <n v="30"/>
    <d v="2020-07-18T00:00:00"/>
    <n v="148485"/>
    <n v="0.15"/>
    <x v="0"/>
    <s v="Miami"/>
    <s v=""/>
    <s v="United States, Miami"/>
    <e v="#NAME?"/>
    <e v="#VALUE!"/>
    <s v="Sr. Manger Logan Bryant"/>
  </r>
  <r>
    <s v="E03941"/>
    <s v="Isla Han"/>
    <s v="Technical Architect"/>
    <s v="IT"/>
    <s v="Manufacturing"/>
    <s v="Female"/>
    <s v="Asian"/>
    <n v="58"/>
    <d v="2005-06-18T00:00:00"/>
    <n v="86089"/>
    <n v="0"/>
    <x v="0"/>
    <s v="Chicago"/>
    <s v=""/>
    <s v="United States, Chicago"/>
    <e v="#NAME?"/>
    <e v="#VALUE!"/>
    <s v="Technical Architect Isla Han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x v="0"/>
    <s v="Chicago"/>
    <s v=""/>
    <s v="United States, Chicago"/>
    <e v="#NAME?"/>
    <e v="#VALUE!"/>
    <s v="Engineering Manager Christopher Vega"/>
  </r>
  <r>
    <s v="E02252"/>
    <s v="Lillian Park"/>
    <s v="Analyst"/>
    <s v="Marketing"/>
    <s v="Research &amp; Development"/>
    <s v="Female"/>
    <s v="Asian"/>
    <n v="40"/>
    <d v="2021-02-24T00:00:00"/>
    <n v="46833"/>
    <n v="0"/>
    <x v="1"/>
    <s v="Chengdu"/>
    <d v="2021-11-10T00:00:00"/>
    <s v="China, Chengdu"/>
    <e v="#NAME?"/>
    <n v="-186"/>
    <s v="Analyst Lillian Park"/>
  </r>
  <r>
    <s v="E03096"/>
    <s v="Kennedy Zhang"/>
    <s v="Director"/>
    <s v="Finance"/>
    <s v="Research &amp; Development"/>
    <s v="Female"/>
    <s v="Asian"/>
    <n v="63"/>
    <d v="2000-10-27T00:00:00"/>
    <n v="155320"/>
    <n v="0.17"/>
    <x v="1"/>
    <s v="Chongqing"/>
    <s v=""/>
    <s v="China, Chongqing"/>
    <e v="#NAME?"/>
    <e v="#VALUE!"/>
    <s v="Director Kennedy Zhang"/>
  </r>
  <r>
    <s v="E04800"/>
    <s v="Eli Han"/>
    <s v="Sr. Analyst"/>
    <s v="Accounting"/>
    <s v="Manufacturing"/>
    <s v="Male"/>
    <s v="Asian"/>
    <n v="40"/>
    <d v="2016-01-15T00:00:00"/>
    <n v="89984"/>
    <n v="0"/>
    <x v="1"/>
    <s v="Chengdu"/>
    <s v=""/>
    <s v="China, Chengdu"/>
    <e v="#NAME?"/>
    <e v="#VALUE!"/>
    <s v="Sr. Analyst Eli Han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x v="1"/>
    <s v="Shanghai"/>
    <s v=""/>
    <s v="China, Shanghai"/>
    <e v="#NAME?"/>
    <e v="#VALUE!"/>
    <s v="Engineering Manager Julia Pham"/>
  </r>
  <r>
    <s v="E02980"/>
    <s v="Hailey Shin"/>
    <s v="Director"/>
    <s v="Human Resources"/>
    <s v="Corporate"/>
    <s v="Female"/>
    <s v="Asian"/>
    <n v="57"/>
    <d v="2016-10-24T00:00:00"/>
    <n v="176324"/>
    <n v="0.23"/>
    <x v="1"/>
    <s v="Shanghai"/>
    <s v=""/>
    <s v="China, Shanghai"/>
    <e v="#NAME?"/>
    <e v="#VALUE!"/>
    <s v="Director Hailey Shin"/>
  </r>
  <r>
    <s v="E04477"/>
    <s v="Connor Grant"/>
    <s v="Sr. Analyst"/>
    <s v="Accounting"/>
    <s v="Speciality Products"/>
    <s v="Male"/>
    <s v="Caucasian"/>
    <n v="27"/>
    <d v="2021-10-13T00:00:00"/>
    <n v="74077"/>
    <n v="0"/>
    <x v="0"/>
    <s v="Seattle"/>
    <s v=""/>
    <s v="United States, Seattle"/>
    <e v="#NAME?"/>
    <e v="#VALUE!"/>
    <s v="Sr. Analyst Connor Grant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x v="0"/>
    <s v="Austin"/>
    <s v=""/>
    <s v="United States, Austin"/>
    <e v="#NAME?"/>
    <e v="#VALUE!"/>
    <s v="Manager Natalia Owens"/>
  </r>
  <r>
    <s v="E01638"/>
    <s v="Maria He"/>
    <s v="IT Systems Architect"/>
    <s v="IT"/>
    <s v="Corporate"/>
    <s v="Female"/>
    <s v="Asian"/>
    <n v="45"/>
    <d v="2010-08-28T00:00:00"/>
    <n v="82162"/>
    <n v="0"/>
    <x v="1"/>
    <s v="Beijing"/>
    <d v="2020-10-03T00:00:00"/>
    <s v="China, Beijing"/>
    <e v="#NAME?"/>
    <n v="-2635"/>
    <s v="IT Systems Architect Maria He"/>
  </r>
  <r>
    <s v="E03419"/>
    <s v="Jade Yi"/>
    <s v="Account Representative"/>
    <s v="Sales"/>
    <s v="Speciality Products"/>
    <s v="Female"/>
    <s v="Asian"/>
    <n v="47"/>
    <d v="2015-07-10T00:00:00"/>
    <n v="63880"/>
    <n v="0"/>
    <x v="1"/>
    <s v="Chongqing"/>
    <s v=""/>
    <s v="China, Chongqing"/>
    <e v="#NAME?"/>
    <e v="#VALUE!"/>
    <s v="Account Representative Jade Yi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x v="0"/>
    <s v="Columbus"/>
    <s v=""/>
    <s v="United States, Columbus"/>
    <e v="#NAME?"/>
    <e v="#VALUE!"/>
    <s v="Test Engineer Quinn Xiong"/>
  </r>
  <r>
    <s v="E04126"/>
    <s v="Dominic Baker"/>
    <s v="Sr. Analyst"/>
    <s v="Accounting"/>
    <s v="Manufacturing"/>
    <s v="Male"/>
    <s v="Black"/>
    <n v="51"/>
    <d v="2020-10-09T00:00:00"/>
    <n v="91853"/>
    <n v="0"/>
    <x v="0"/>
    <s v="Chicago"/>
    <s v=""/>
    <s v="United States, Chicago"/>
    <e v="#NAME?"/>
    <e v="#VALUE!"/>
    <s v="Sr. Analyst Dominic Baker"/>
  </r>
  <r>
    <s v="E01896"/>
    <s v="Adam Nelson"/>
    <s v="Director"/>
    <s v="Finance"/>
    <s v="Speciality Products"/>
    <s v="Male"/>
    <s v="Caucasian"/>
    <n v="25"/>
    <d v="2020-01-14T00:00:00"/>
    <n v="168014"/>
    <n v="0.27"/>
    <x v="0"/>
    <s v="Chicago"/>
    <d v="2021-07-27T00:00:00"/>
    <s v="United States, Chicago"/>
    <e v="#NAME?"/>
    <n v="-401"/>
    <s v="Director Adam Nelson"/>
  </r>
  <r>
    <s v="E03018"/>
    <s v="Autumn Reed"/>
    <s v="Development Engineer"/>
    <s v="Engineering"/>
    <s v="Corporate"/>
    <s v="Female"/>
    <s v="Caucasian"/>
    <n v="37"/>
    <d v="2017-09-17T00:00:00"/>
    <n v="70770"/>
    <n v="0"/>
    <x v="0"/>
    <s v="Miami"/>
    <s v=""/>
    <s v="United States, Miami"/>
    <e v="#NAME?"/>
    <e v="#VALUE!"/>
    <s v="Development Engineer Autumn Reed"/>
  </r>
  <r>
    <s v="E03325"/>
    <s v="Robert Edwards"/>
    <s v="HRIS Analyst"/>
    <s v="Human Resources"/>
    <s v="Corporate"/>
    <s v="Male"/>
    <s v="Caucasian"/>
    <n v="62"/>
    <d v="2004-10-11T00:00:00"/>
    <n v="50825"/>
    <n v="0"/>
    <x v="0"/>
    <s v="Seattle"/>
    <s v=""/>
    <s v="United States, Seattle"/>
    <e v="#NAME?"/>
    <e v="#VALUE!"/>
    <s v="HRIS Analyst Robert Edwards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x v="2"/>
    <s v="Manaus"/>
    <s v=""/>
    <s v="Brazil, Manaus"/>
    <e v="#NAME?"/>
    <e v="#VALUE!"/>
    <s v="Sr. Manger Roman Martinez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x v="0"/>
    <s v="Chicago"/>
    <s v=""/>
    <s v="United States, Chicago"/>
    <e v="#NAME?"/>
    <e v="#VALUE!"/>
    <s v="Sr. Manger Eleanor Li"/>
  </r>
  <r>
    <s v="E01466"/>
    <s v="Connor Vang"/>
    <s v="Analyst"/>
    <s v="Sales"/>
    <s v="Speciality Products"/>
    <s v="Male"/>
    <s v="Asian"/>
    <n v="25"/>
    <d v="2021-07-28T00:00:00"/>
    <n v="46845"/>
    <n v="0"/>
    <x v="0"/>
    <s v="Miami"/>
    <s v=""/>
    <s v="United States, Miami"/>
    <e v="#NAME?"/>
    <e v="#VALUE!"/>
    <s v="Analyst Connor Vang"/>
  </r>
  <r>
    <s v="E02038"/>
    <s v="Ellie Chung"/>
    <s v="Sr. Manger"/>
    <s v="Marketing"/>
    <s v="Corporate"/>
    <s v="Female"/>
    <s v="Asian"/>
    <n v="59"/>
    <d v="2008-08-29T00:00:00"/>
    <n v="157969"/>
    <n v="0.1"/>
    <x v="1"/>
    <s v="Chongqing"/>
    <s v=""/>
    <s v="China, Chongqing"/>
    <e v="#NAME?"/>
    <e v="#VALUE!"/>
    <s v="Sr. Manger Ellie Chung"/>
  </r>
  <r>
    <s v="E03474"/>
    <s v="Violet Hall"/>
    <s v="Solutions Architect"/>
    <s v="IT"/>
    <s v="Corporate"/>
    <s v="Female"/>
    <s v="Caucasian"/>
    <n v="40"/>
    <d v="2010-12-10T00:00:00"/>
    <n v="97807"/>
    <n v="0"/>
    <x v="0"/>
    <s v="Chicago"/>
    <s v=""/>
    <s v="United States, Chicago"/>
    <e v="#NAME?"/>
    <e v="#VALUE!"/>
    <s v="Solutions Architect Violet Hall"/>
  </r>
  <r>
    <s v="E02744"/>
    <s v="Dylan Padilla"/>
    <s v="HRIS Analyst"/>
    <s v="Human Resources"/>
    <s v="Manufacturing"/>
    <s v="Male"/>
    <s v="Latino"/>
    <n v="31"/>
    <d v="2015-12-09T00:00:00"/>
    <n v="73854"/>
    <n v="0"/>
    <x v="0"/>
    <s v="Seattle"/>
    <s v=""/>
    <s v="United States, Seattle"/>
    <e v="#NAME?"/>
    <e v="#VALUE!"/>
    <s v="HRIS Analyst Dylan Padilla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x v="0"/>
    <s v="Seattle"/>
    <s v=""/>
    <s v="United States, Seattle"/>
    <e v="#NAME?"/>
    <e v="#VALUE!"/>
    <s v="Sr. Manger Nathan Pham"/>
  </r>
  <r>
    <s v="E03081"/>
    <s v="Ayla Brown"/>
    <s v="Sr. Manger"/>
    <s v="Sales"/>
    <s v="Manufacturing"/>
    <s v="Female"/>
    <s v="Caucasian"/>
    <n v="49"/>
    <d v="2013-04-15T00:00:00"/>
    <n v="128303"/>
    <n v="0.15"/>
    <x v="0"/>
    <s v="Phoenix"/>
    <s v=""/>
    <s v="United States, Phoenix"/>
    <e v="#NAME?"/>
    <e v="#VALUE!"/>
    <s v="Sr. Manger Ayla Brown"/>
  </r>
  <r>
    <s v="E01281"/>
    <s v="Isaac Mitchell"/>
    <s v="Network Architect"/>
    <s v="IT"/>
    <s v="Speciality Products"/>
    <s v="Male"/>
    <s v="Black"/>
    <n v="46"/>
    <d v="2005-06-10T00:00:00"/>
    <n v="67374"/>
    <n v="0"/>
    <x v="0"/>
    <s v="Austin"/>
    <s v=""/>
    <s v="United States, Austin"/>
    <e v="#NAME?"/>
    <e v="#VALUE!"/>
    <s v="Network Architect Isaac Mitchell"/>
  </r>
  <r>
    <s v="E04029"/>
    <s v="Jayden Jimenez"/>
    <s v="Manager"/>
    <s v="Human Resources"/>
    <s v="Corporate"/>
    <s v="Male"/>
    <s v="Latino"/>
    <n v="46"/>
    <d v="2011-09-24T00:00:00"/>
    <n v="102167"/>
    <n v="0.06"/>
    <x v="2"/>
    <s v="Rio de Janerio"/>
    <s v=""/>
    <s v="Brazil, Rio de Janerio"/>
    <e v="#NAME?"/>
    <e v="#VALUE!"/>
    <s v="Manager Jayden Jimenez"/>
  </r>
  <r>
    <s v="E01116"/>
    <s v="Jaxon Tran"/>
    <s v="Sr. Manger"/>
    <s v="Sales"/>
    <s v="Manufacturing"/>
    <s v="Male"/>
    <s v="Asian"/>
    <n v="45"/>
    <d v="2007-09-07T00:00:00"/>
    <n v="151027"/>
    <n v="0.1"/>
    <x v="1"/>
    <s v="Shanghai"/>
    <s v=""/>
    <s v="China, Shanghai"/>
    <e v="#NAME?"/>
    <e v="#VALUE!"/>
    <s v="Sr. Manger Jaxon Tran"/>
  </r>
  <r>
    <s v="E01753"/>
    <s v="Connor Fong"/>
    <s v="Manager"/>
    <s v="Accounting"/>
    <s v="Speciality Products"/>
    <s v="Male"/>
    <s v="Asian"/>
    <n v="40"/>
    <d v="2018-02-16T00:00:00"/>
    <n v="120905"/>
    <n v="0.05"/>
    <x v="0"/>
    <s v="Seattle"/>
    <s v=""/>
    <s v="United States, Seattle"/>
    <e v="#NAME?"/>
    <e v="#VALUE!"/>
    <s v="Manager Connor Fong"/>
  </r>
  <r>
    <s v="E04072"/>
    <s v="Emery Mitchell"/>
    <s v="Vice President"/>
    <s v="Finance"/>
    <s v="Manufacturing"/>
    <s v="Female"/>
    <s v="Caucasian"/>
    <n v="48"/>
    <d v="2018-06-02T00:00:00"/>
    <n v="231567"/>
    <n v="0.36"/>
    <x v="0"/>
    <s v="Seattle"/>
    <s v=""/>
    <s v="United States, Seattle"/>
    <e v="#NAME?"/>
    <e v="#VALUE!"/>
    <s v="Vice President Emery Mitchell"/>
  </r>
  <r>
    <s v="E00672"/>
    <s v="Landon Luu"/>
    <s v="Vice President"/>
    <s v="IT"/>
    <s v="Research &amp; Development"/>
    <s v="Male"/>
    <s v="Asian"/>
    <n v="31"/>
    <d v="2015-07-12T00:00:00"/>
    <n v="215388"/>
    <n v="0.33"/>
    <x v="0"/>
    <s v="Miami"/>
    <s v=""/>
    <s v="United States, Miami"/>
    <e v="#NAME?"/>
    <e v="#VALUE!"/>
    <s v="Vice President Landon Luu"/>
  </r>
  <r>
    <s v="E04419"/>
    <s v="Sophia Ahmed"/>
    <s v="Sr. Manger"/>
    <s v="Sales"/>
    <s v="Speciality Products"/>
    <s v="Female"/>
    <s v="Asian"/>
    <n v="30"/>
    <d v="2015-06-13T00:00:00"/>
    <n v="127972"/>
    <n v="0.11"/>
    <x v="0"/>
    <s v="Seattle"/>
    <s v=""/>
    <s v="United States, Seattle"/>
    <e v="#NAME?"/>
    <e v="#VALUE!"/>
    <s v="Sr. Manger Sophia Ahmed"/>
  </r>
  <r>
    <s v="E00467"/>
    <s v="Sofia Dinh"/>
    <s v="Operations Engineer"/>
    <s v="Engineering"/>
    <s v="Corporate"/>
    <s v="Female"/>
    <s v="Asian"/>
    <n v="55"/>
    <d v="1995-08-04T00:00:00"/>
    <n v="80701"/>
    <n v="0"/>
    <x v="0"/>
    <s v="Chicago"/>
    <d v="2005-04-14T00:00:00"/>
    <s v="United States, Chicago"/>
    <e v="#NAME?"/>
    <n v="-2530"/>
    <s v="Operations Engineer Sofia Dinh"/>
  </r>
  <r>
    <s v="E00365"/>
    <s v="Jonathan Patel"/>
    <s v="Manager"/>
    <s v="Marketing"/>
    <s v="Corporate"/>
    <s v="Male"/>
    <s v="Asian"/>
    <n v="28"/>
    <d v="2020-02-02T00:00:00"/>
    <n v="115417"/>
    <n v="0.06"/>
    <x v="1"/>
    <s v="Shanghai"/>
    <s v=""/>
    <s v="China, Shanghai"/>
    <e v="#NAME?"/>
    <e v="#VALUE!"/>
    <s v="Manager Jonathan Patel"/>
  </r>
  <r>
    <s v="E00306"/>
    <s v="Piper Patterson"/>
    <s v="Quality Engineer"/>
    <s v="Engineering"/>
    <s v="Corporate"/>
    <s v="Female"/>
    <s v="Caucasian"/>
    <n v="45"/>
    <d v="2019-06-19T00:00:00"/>
    <n v="88045"/>
    <n v="0"/>
    <x v="0"/>
    <s v="Chicago"/>
    <s v=""/>
    <s v="United States, Chicago"/>
    <e v="#NAME?"/>
    <e v="#VALUE!"/>
    <s v="Quality Engineer Piper Patterson"/>
  </r>
  <r>
    <s v="E03292"/>
    <s v="Cora Evans"/>
    <s v="Computer Systems Manager"/>
    <s v="IT"/>
    <s v="Speciality Products"/>
    <s v="Female"/>
    <s v="Black"/>
    <n v="45"/>
    <d v="2018-03-26T00:00:00"/>
    <n v="86478"/>
    <n v="0.06"/>
    <x v="0"/>
    <s v="Austin"/>
    <s v=""/>
    <s v="United States, Austin"/>
    <e v="#NAME?"/>
    <e v="#VALUE!"/>
    <s v="Computer Systems Manager Cora Evans"/>
  </r>
  <r>
    <s v="E04779"/>
    <s v="Cameron Young"/>
    <s v="Vice President"/>
    <s v="Engineering"/>
    <s v="Manufacturing"/>
    <s v="Male"/>
    <s v="Caucasian"/>
    <n v="63"/>
    <d v="2016-01-18T00:00:00"/>
    <n v="180994"/>
    <n v="0.39"/>
    <x v="0"/>
    <s v="Seattle"/>
    <s v=""/>
    <s v="United States, Seattle"/>
    <e v="#NAME?"/>
    <e v="#VALUE!"/>
    <s v="Vice President Cameron Young"/>
  </r>
  <r>
    <s v="E00501"/>
    <s v="Melody Ho"/>
    <s v="Analyst II"/>
    <s v="Finance"/>
    <s v="Research &amp; Development"/>
    <s v="Female"/>
    <s v="Asian"/>
    <n v="55"/>
    <d v="2007-12-02T00:00:00"/>
    <n v="64494"/>
    <n v="0"/>
    <x v="0"/>
    <s v="Columbus"/>
    <s v=""/>
    <s v="United States, Columbus"/>
    <e v="#NAME?"/>
    <e v="#VALUE!"/>
    <s v="Analyst II Melody Ho"/>
  </r>
  <r>
    <s v="E01132"/>
    <s v="Aiden Bryant"/>
    <s v="Account Representative"/>
    <s v="Sales"/>
    <s v="Manufacturing"/>
    <s v="Male"/>
    <s v="Black"/>
    <n v="47"/>
    <d v="2002-10-21T00:00:00"/>
    <n v="70122"/>
    <n v="0"/>
    <x v="0"/>
    <s v="Columbus"/>
    <s v=""/>
    <s v="United States, Columbus"/>
    <e v="#NAME?"/>
    <e v="#VALUE!"/>
    <s v="Account Representative Aiden Bryant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x v="0"/>
    <s v="Seattle"/>
    <d v="2020-04-24T00:00:00"/>
    <s v="United States, Seattle"/>
    <e v="#NAME?"/>
    <n v="-830"/>
    <s v="Director Grayson Walker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x v="0"/>
    <s v="Miami"/>
    <s v=""/>
    <s v="United States, Miami"/>
    <e v="#NAME?"/>
    <e v="#VALUE!"/>
    <s v="Business Partner Scarlett Figueroa"/>
  </r>
  <r>
    <s v="E04567"/>
    <s v="Madeline Hoang"/>
    <s v="Systems Analyst"/>
    <s v="IT"/>
    <s v="Research &amp; Development"/>
    <s v="Female"/>
    <s v="Asian"/>
    <n v="28"/>
    <d v="2019-10-25T00:00:00"/>
    <n v="50111"/>
    <n v="0"/>
    <x v="1"/>
    <s v="Chengdu"/>
    <s v=""/>
    <s v="China, Chengdu"/>
    <e v="#NAME?"/>
    <e v="#VALUE!"/>
    <s v="Systems Analyst Madeline Hoang"/>
  </r>
  <r>
    <s v="E04378"/>
    <s v="Ezra Simmons"/>
    <s v="Network Administrator"/>
    <s v="IT"/>
    <s v="Manufacturing"/>
    <s v="Male"/>
    <s v="Black"/>
    <n v="31"/>
    <d v="2016-05-07T00:00:00"/>
    <n v="71192"/>
    <n v="0"/>
    <x v="0"/>
    <s v="Austin"/>
    <s v=""/>
    <s v="United States, Austin"/>
    <e v="#NAME?"/>
    <e v="#VALUE!"/>
    <s v="Network Administrator Ezra Simmons"/>
  </r>
  <r>
    <s v="E03251"/>
    <s v="Ruby Medina"/>
    <s v="Director"/>
    <s v="Sales"/>
    <s v="Manufacturing"/>
    <s v="Female"/>
    <s v="Latino"/>
    <n v="50"/>
    <d v="2018-12-18T00:00:00"/>
    <n v="155351"/>
    <n v="0.2"/>
    <x v="0"/>
    <s v="Seattle"/>
    <s v=""/>
    <s v="United States, Seattle"/>
    <e v="#NAME?"/>
    <e v="#VALUE!"/>
    <s v="Director Ruby Medina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x v="1"/>
    <s v="Beijing"/>
    <s v=""/>
    <s v="China, Beijing"/>
    <e v="#NAME?"/>
    <e v="#VALUE!"/>
    <s v="Director Luke Zheng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x v="1"/>
    <s v="Chongqing"/>
    <s v=""/>
    <s v="China, Chongqing"/>
    <e v="#NAME?"/>
    <e v="#VALUE!"/>
    <s v="Development Engineer Rylee Dinh"/>
  </r>
  <r>
    <s v="E03908"/>
    <s v="Miles Evans"/>
    <s v="Network Architect"/>
    <s v="IT"/>
    <s v="Manufacturing"/>
    <s v="Male"/>
    <s v="Caucasian"/>
    <n v="54"/>
    <d v="1994-10-24T00:00:00"/>
    <n v="87216"/>
    <n v="0"/>
    <x v="0"/>
    <s v="Miami"/>
    <s v=""/>
    <s v="United States, Miami"/>
    <e v="#NAME?"/>
    <e v="#VALUE!"/>
    <s v="Network Architect Miles Evans"/>
  </r>
  <r>
    <s v="E01351"/>
    <s v="Leo Owens"/>
    <s v="Systems Analyst"/>
    <s v="IT"/>
    <s v="Corporate"/>
    <s v="Male"/>
    <s v="Caucasian"/>
    <n v="47"/>
    <d v="2020-04-23T00:00:00"/>
    <n v="50069"/>
    <n v="0"/>
    <x v="0"/>
    <s v="Seattle"/>
    <s v=""/>
    <s v="United States, Seattle"/>
    <e v="#NAME?"/>
    <e v="#VALUE!"/>
    <s v="Systems Analyst Leo Owens"/>
  </r>
  <r>
    <s v="E02681"/>
    <s v="Caroline Owens"/>
    <s v="Director"/>
    <s v="IT"/>
    <s v="Speciality Products"/>
    <s v="Female"/>
    <s v="Caucasian"/>
    <n v="26"/>
    <d v="2021-07-26T00:00:00"/>
    <n v="151108"/>
    <n v="0.22"/>
    <x v="0"/>
    <s v="Phoenix"/>
    <s v=""/>
    <s v="United States, Phoenix"/>
    <e v="#NAME?"/>
    <e v="#VALUE!"/>
    <s v="Director Caroline Owens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x v="0"/>
    <s v="Phoenix"/>
    <s v=""/>
    <s v="United States, Phoenix"/>
    <e v="#NAME?"/>
    <e v="#VALUE!"/>
    <s v="Computer Systems Manager Kennedy Do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x v="0"/>
    <s v="Seattle"/>
    <s v=""/>
    <s v="United States, Seattle"/>
    <e v="#NAME?"/>
    <e v="#VALUE!"/>
    <s v="Development Engineer Jade Acosta"/>
  </r>
  <r>
    <s v="E00265"/>
    <s v="Mila Vasquez"/>
    <s v="Quality Engineer"/>
    <s v="Engineering"/>
    <s v="Manufacturing"/>
    <s v="Female"/>
    <s v="Latino"/>
    <n v="60"/>
    <d v="1998-07-16T00:00:00"/>
    <n v="92932"/>
    <n v="0"/>
    <x v="0"/>
    <s v="Columbus"/>
    <s v=""/>
    <s v="United States, Columbus"/>
    <e v="#NAME?"/>
    <e v="#VALUE!"/>
    <s v="Quality Engineer Mila Vasquez"/>
  </r>
  <r>
    <s v="E04601"/>
    <s v="Allison Ayala"/>
    <s v="Analyst"/>
    <s v="Finance"/>
    <s v="Corporate"/>
    <s v="Female"/>
    <s v="Latino"/>
    <n v="36"/>
    <d v="2009-06-30T00:00:00"/>
    <n v="43363"/>
    <n v="0"/>
    <x v="0"/>
    <s v="Austin"/>
    <s v=""/>
    <s v="United States, Austin"/>
    <e v="#NAME?"/>
    <e v="#VALUE!"/>
    <s v="Analyst Allison Ayala"/>
  </r>
  <r>
    <s v="E04816"/>
    <s v="Jace Zhang"/>
    <s v="Service Desk Analyst"/>
    <s v="IT"/>
    <s v="Speciality Products"/>
    <s v="Male"/>
    <s v="Asian"/>
    <n v="31"/>
    <d v="2017-02-14T00:00:00"/>
    <n v="95963"/>
    <n v="0"/>
    <x v="1"/>
    <s v="Chengdu"/>
    <s v=""/>
    <s v="China, Chengdu"/>
    <e v="#NAME?"/>
    <e v="#VALUE!"/>
    <s v="Service Desk Analyst Jace Zhang"/>
  </r>
  <r>
    <s v="E02147"/>
    <s v="Allison Medina"/>
    <s v="Manager"/>
    <s v="Finance"/>
    <s v="Speciality Products"/>
    <s v="Female"/>
    <s v="Latino"/>
    <n v="55"/>
    <d v="2010-04-29T00:00:00"/>
    <n v="111038"/>
    <n v="0.05"/>
    <x v="2"/>
    <s v="Sao Paulo"/>
    <s v=""/>
    <s v="Brazil, Sao Paulo"/>
    <e v="#NAME?"/>
    <e v="#VALUE!"/>
    <s v="Manager Allison Medina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x v="0"/>
    <s v="Columbus"/>
    <s v=""/>
    <s v="United States, Columbus"/>
    <e v="#NAME?"/>
    <e v="#VALUE!"/>
    <s v="Vice President Maria Wilson"/>
  </r>
  <r>
    <s v="E03268"/>
    <s v="Everly Coleman"/>
    <s v="Vice President"/>
    <s v="IT"/>
    <s v="Corporate"/>
    <s v="Female"/>
    <s v="Caucasian"/>
    <n v="48"/>
    <d v="2015-02-18T00:00:00"/>
    <n v="194871"/>
    <n v="0.35"/>
    <x v="0"/>
    <s v="Columbus"/>
    <s v=""/>
    <s v="United States, Columbus"/>
    <e v="#NAME?"/>
    <e v="#VALUE!"/>
    <s v="Vice President Everly Coleman"/>
  </r>
  <r>
    <s v="E03972"/>
    <s v="Jordan Gomez"/>
    <s v="Sr. Analyst"/>
    <s v="Accounting"/>
    <s v="Research &amp; Development"/>
    <s v="Male"/>
    <s v="Latino"/>
    <n v="58"/>
    <d v="1994-09-15T00:00:00"/>
    <n v="98769"/>
    <n v="0"/>
    <x v="2"/>
    <s v="Rio de Janerio"/>
    <d v="2016-10-03T00:00:00"/>
    <s v="Brazil, Rio de Janerio"/>
    <e v="#NAME?"/>
    <n v="-5753"/>
    <s v="Sr. Analyst Jordan Gomez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x v="2"/>
    <s v="Rio de Janerio"/>
    <s v=""/>
    <s v="Brazil, Rio de Janerio"/>
    <e v="#NAME?"/>
    <e v="#VALUE!"/>
    <s v="Account Representative Isla Chavez"/>
  </r>
  <r>
    <s v="E04290"/>
    <s v="Hannah Gomez"/>
    <s v="Technical Architect"/>
    <s v="IT"/>
    <s v="Manufacturing"/>
    <s v="Female"/>
    <s v="Latino"/>
    <n v="25"/>
    <d v="2021-05-11T00:00:00"/>
    <n v="83934"/>
    <n v="0"/>
    <x v="0"/>
    <s v="Miami"/>
    <s v=""/>
    <s v="United States, Miami"/>
    <e v="#NAME?"/>
    <e v="#VALUE!"/>
    <s v="Technical Architect Hannah Gomez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x v="0"/>
    <s v="Chicago"/>
    <s v=""/>
    <s v="United States, Chicago"/>
    <e v="#NAME?"/>
    <e v="#VALUE!"/>
    <s v="Director Jacob Davis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x v="1"/>
    <s v="Beijing"/>
    <s v=""/>
    <s v="China, Beijing"/>
    <e v="#NAME?"/>
    <e v="#VALUE!"/>
    <s v="Director Eli Gupta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x v="0"/>
    <s v="Miami"/>
    <d v="1998-10-11T00:00:00"/>
    <s v="United States, Miami"/>
    <e v="#NAME?"/>
    <n v="-380"/>
    <s v="Business Partner Andrew Huynh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x v="2"/>
    <s v="Sao Paulo"/>
    <s v=""/>
    <s v="Brazil, Sao Paulo"/>
    <e v="#NAME?"/>
    <e v="#VALUE!"/>
    <s v="Director Anna Gutierrez"/>
  </r>
  <r>
    <s v="E04877"/>
    <s v="Samuel Vega"/>
    <s v="Analyst II"/>
    <s v="Marketing"/>
    <s v="Speciality Products"/>
    <s v="Male"/>
    <s v="Latino"/>
    <n v="37"/>
    <d v="2013-03-30T00:00:00"/>
    <n v="69570"/>
    <n v="0"/>
    <x v="0"/>
    <s v="Miami"/>
    <s v=""/>
    <s v="United States, Miami"/>
    <e v="#NAME?"/>
    <e v="#VALUE!"/>
    <s v="Analyst II Samuel Vega"/>
  </r>
  <r>
    <s v="E02770"/>
    <s v="Liliana Do"/>
    <s v="Service Desk Analyst"/>
    <s v="IT"/>
    <s v="Manufacturing"/>
    <s v="Female"/>
    <s v="Asian"/>
    <n v="30"/>
    <d v="2019-03-29T00:00:00"/>
    <n v="86774"/>
    <n v="0"/>
    <x v="1"/>
    <s v="Chengdu"/>
    <s v=""/>
    <s v="China, Chengdu"/>
    <e v="#NAME?"/>
    <e v="#VALUE!"/>
    <s v="Service Desk Analyst Liliana Do"/>
  </r>
  <r>
    <s v="E04590"/>
    <s v="Isaac Sanders"/>
    <s v="HRIS Analyst"/>
    <s v="Human Resources"/>
    <s v="Manufacturing"/>
    <s v="Male"/>
    <s v="Caucasian"/>
    <n v="49"/>
    <d v="2001-03-29T00:00:00"/>
    <n v="57606"/>
    <n v="0"/>
    <x v="0"/>
    <s v="Miami"/>
    <s v=""/>
    <s v="United States, Miami"/>
    <e v="#NAME?"/>
    <e v="#VALUE!"/>
    <s v="HRIS Analyst Isaac Sanders"/>
  </r>
  <r>
    <s v="E01977"/>
    <s v="Raelynn Gupta"/>
    <s v="Sr. Manger"/>
    <s v="Finance"/>
    <s v="Corporate"/>
    <s v="Female"/>
    <s v="Asian"/>
    <n v="48"/>
    <d v="2001-09-10T00:00:00"/>
    <n v="125730"/>
    <n v="0.11"/>
    <x v="1"/>
    <s v="Chongqing"/>
    <s v=""/>
    <s v="China, Chongqing"/>
    <e v="#NAME?"/>
    <e v="#VALUE!"/>
    <s v="Sr. Manger Raelynn Gupta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x v="0"/>
    <s v="Columbus"/>
    <s v=""/>
    <s v="United States, Columbus"/>
    <e v="#NAME?"/>
    <e v="#VALUE!"/>
    <s v="System Administrator  Genesis Xiong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x v="0"/>
    <s v="Phoenix"/>
    <s v=""/>
    <s v="United States, Phoenix"/>
    <e v="#NAME?"/>
    <e v="#VALUE!"/>
    <s v="Sr. Business Partner Lucas Ramos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x v="0"/>
    <s v="Seattle"/>
    <s v=""/>
    <s v="United States, Seattle"/>
    <e v="#NAME?"/>
    <e v="#VALUE!"/>
    <s v="Manager Santiago f Gonzalez"/>
  </r>
  <r>
    <s v="E01584"/>
    <s v="Henry Zhu"/>
    <s v="Vice President"/>
    <s v="Marketing"/>
    <s v="Speciality Products"/>
    <s v="Male"/>
    <s v="Asian"/>
    <n v="38"/>
    <d v="2021-08-25T00:00:00"/>
    <n v="255230"/>
    <n v="0.36"/>
    <x v="0"/>
    <s v="Austin"/>
    <s v=""/>
    <s v="United States, Austin"/>
    <e v="#NAME?"/>
    <e v="#VALUE!"/>
    <s v="Vice President Henry Zhu"/>
  </r>
  <r>
    <s v="E00788"/>
    <s v="Emily Contreras"/>
    <s v="Analyst II"/>
    <s v="Sales"/>
    <s v="Manufacturing"/>
    <s v="Female"/>
    <s v="Latino"/>
    <n v="56"/>
    <d v="1992-06-15T00:00:00"/>
    <n v="59591"/>
    <n v="0"/>
    <x v="2"/>
    <s v="Sao Paulo"/>
    <s v=""/>
    <s v="Brazil, Sao Paulo"/>
    <e v="#NAME?"/>
    <e v="#VALUE!"/>
    <s v="Analyst II Emily Contreras"/>
  </r>
  <r>
    <s v="E00207"/>
    <s v="Hailey Lai"/>
    <s v="Vice President"/>
    <s v="Human Resources"/>
    <s v="Manufacturing"/>
    <s v="Female"/>
    <s v="Asian"/>
    <n v="52"/>
    <d v="2012-07-23T00:00:00"/>
    <n v="187048"/>
    <n v="0.32"/>
    <x v="1"/>
    <s v="Chengdu"/>
    <s v=""/>
    <s v="China, Chengdu"/>
    <e v="#NAME?"/>
    <e v="#VALUE!"/>
    <s v="Vice President Hailey Lai"/>
  </r>
  <r>
    <s v="E00834"/>
    <s v="Vivian Guzman"/>
    <s v="Analyst II"/>
    <s v="Finance"/>
    <s v="Speciality Products"/>
    <s v="Female"/>
    <s v="Latino"/>
    <n v="53"/>
    <d v="2002-02-09T00:00:00"/>
    <n v="58605"/>
    <n v="0"/>
    <x v="0"/>
    <s v="Phoenix"/>
    <s v=""/>
    <s v="United States, Phoenix"/>
    <e v="#NAME?"/>
    <e v="#VALUE!"/>
    <s v="Analyst II Vivian Guzman"/>
  </r>
  <r>
    <s v="E04571"/>
    <s v="Hadley Contreras"/>
    <s v="Director"/>
    <s v="Engineering"/>
    <s v="Corporate"/>
    <s v="Female"/>
    <s v="Latino"/>
    <n v="60"/>
    <d v="2017-01-04T00:00:00"/>
    <n v="178502"/>
    <n v="0.2"/>
    <x v="0"/>
    <s v="Austin"/>
    <s v=""/>
    <s v="United States, Austin"/>
    <e v="#NAME?"/>
    <e v="#VALUE!"/>
    <s v="Director Hadley Contreras"/>
  </r>
  <r>
    <s v="E02652"/>
    <s v="Nathan Sun"/>
    <s v="Manager"/>
    <s v="Accounting"/>
    <s v="Speciality Products"/>
    <s v="Male"/>
    <s v="Asian"/>
    <n v="63"/>
    <d v="2015-07-29T00:00:00"/>
    <n v="103724"/>
    <n v="0.05"/>
    <x v="1"/>
    <s v="Shanghai"/>
    <s v=""/>
    <s v="China, Shanghai"/>
    <e v="#NAME?"/>
    <e v="#VALUE!"/>
    <s v="Manager Nathan Sun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x v="2"/>
    <s v="Manaus"/>
    <s v=""/>
    <s v="Brazil, Manaus"/>
    <e v="#NAME?"/>
    <e v="#VALUE!"/>
    <s v="Director Grace Campos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x v="2"/>
    <s v="Sao Paulo"/>
    <s v=""/>
    <s v="Brazil, Sao Paulo"/>
    <e v="#NAME?"/>
    <e v="#VALUE!"/>
    <s v="Field Engineer Autumn Ortiz"/>
  </r>
  <r>
    <s v="E00399"/>
    <s v="Connor Walker"/>
    <s v="Analyst II"/>
    <s v="Finance"/>
    <s v="Manufacturing"/>
    <s v="Male"/>
    <s v="Caucasian"/>
    <n v="30"/>
    <d v="2019-03-18T00:00:00"/>
    <n v="54714"/>
    <n v="0"/>
    <x v="0"/>
    <s v="Columbus"/>
    <s v=""/>
    <s v="United States, Columbus"/>
    <e v="#NAME?"/>
    <e v="#VALUE!"/>
    <s v="Analyst II Connor Walker"/>
  </r>
  <r>
    <s v="E02971"/>
    <s v="Mia Wu"/>
    <s v="Enterprise Architect"/>
    <s v="IT"/>
    <s v="Corporate"/>
    <s v="Female"/>
    <s v="Asian"/>
    <n v="45"/>
    <d v="2013-08-25T00:00:00"/>
    <n v="99169"/>
    <n v="0"/>
    <x v="1"/>
    <s v="Beijing"/>
    <s v=""/>
    <s v="China, Beijing"/>
    <e v="#NAME?"/>
    <e v="#VALUE!"/>
    <s v="Enterprise Architect Mia Wu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x v="1"/>
    <s v="Chongqing"/>
    <s v=""/>
    <s v="China, Chongqing"/>
    <e v="#NAME?"/>
    <e v="#VALUE!"/>
    <s v="Sr. Manger Julia Luong"/>
  </r>
  <r>
    <s v="E00900"/>
    <s v="Eleanor Delgado"/>
    <s v="Sr. Analyst"/>
    <s v="Marketing"/>
    <s v="Manufacturing"/>
    <s v="Female"/>
    <s v="Latino"/>
    <n v="33"/>
    <d v="2014-04-27T00:00:00"/>
    <n v="75869"/>
    <n v="0"/>
    <x v="2"/>
    <s v="Sao Paulo"/>
    <s v=""/>
    <s v="Brazil, Sao Paulo"/>
    <e v="#NAME?"/>
    <e v="#VALUE!"/>
    <s v="Sr. Analyst Eleanor Delgado"/>
  </r>
  <r>
    <s v="E00836"/>
    <s v="Addison Roberts"/>
    <s v="Network Architect"/>
    <s v="IT"/>
    <s v="Manufacturing"/>
    <s v="Female"/>
    <s v="Caucasian"/>
    <n v="65"/>
    <d v="2018-05-14T00:00:00"/>
    <n v="60985"/>
    <n v="0"/>
    <x v="0"/>
    <s v="Seattle"/>
    <s v=""/>
    <s v="United States, Seattle"/>
    <e v="#NAME?"/>
    <e v="#VALUE!"/>
    <s v="Network Architect Addison Roberts"/>
  </r>
  <r>
    <s v="E03854"/>
    <s v="Camila Li"/>
    <s v="Sr. Manger"/>
    <s v="IT"/>
    <s v="Research &amp; Development"/>
    <s v="Female"/>
    <s v="Asian"/>
    <n v="60"/>
    <d v="2010-07-24T00:00:00"/>
    <n v="126911"/>
    <n v="0.1"/>
    <x v="1"/>
    <s v="Shanghai"/>
    <s v=""/>
    <s v="China, Shanghai"/>
    <e v="#NAME?"/>
    <e v="#VALUE!"/>
    <s v="Sr. Manger Camila Li"/>
  </r>
  <r>
    <s v="E04729"/>
    <s v="Ezekiel Fong"/>
    <s v="Vice President"/>
    <s v="Sales"/>
    <s v="Research &amp; Development"/>
    <s v="Male"/>
    <s v="Asian"/>
    <n v="56"/>
    <d v="2004-02-25T00:00:00"/>
    <n v="216949"/>
    <n v="0.32"/>
    <x v="1"/>
    <s v="Shanghai"/>
    <s v=""/>
    <s v="China, Shanghai"/>
    <e v="#NAME?"/>
    <e v="#VALUE!"/>
    <s v="Vice President Ezekiel Fong"/>
  </r>
  <r>
    <s v="E00360"/>
    <s v="Dylan Thao"/>
    <s v="Director"/>
    <s v="Engineering"/>
    <s v="Manufacturing"/>
    <s v="Male"/>
    <s v="Asian"/>
    <n v="53"/>
    <d v="2012-10-22T00:00:00"/>
    <n v="168510"/>
    <n v="0.28999999999999998"/>
    <x v="0"/>
    <s v="Seattle"/>
    <s v=""/>
    <s v="United States, Seattle"/>
    <e v="#NAME?"/>
    <e v="#VALUE!"/>
    <s v="Director Dylan Thao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x v="2"/>
    <s v="Sao Paulo"/>
    <s v=""/>
    <s v="Brazil, Sao Paulo"/>
    <e v="#NAME?"/>
    <e v="#VALUE!"/>
    <s v="Field Engineer Josephine Salazar"/>
  </r>
  <r>
    <s v="E00181"/>
    <s v="Genesis Hu"/>
    <s v="Sr. Analyst"/>
    <s v="Marketing"/>
    <s v="Corporate"/>
    <s v="Female"/>
    <s v="Asian"/>
    <n v="46"/>
    <d v="2002-01-15T00:00:00"/>
    <n v="86510"/>
    <n v="0"/>
    <x v="1"/>
    <s v="Beijing"/>
    <d v="2003-01-02T00:00:00"/>
    <s v="China, Beijing"/>
    <e v="#NAME?"/>
    <n v="-253"/>
    <s v="Sr. Analyst Genesis Hu"/>
  </r>
  <r>
    <s v="E04168"/>
    <s v="Mila Juarez"/>
    <s v="Manager"/>
    <s v="Sales"/>
    <s v="Speciality Products"/>
    <s v="Female"/>
    <s v="Latino"/>
    <n v="38"/>
    <d v="2017-09-21T00:00:00"/>
    <n v="119647"/>
    <n v="0.09"/>
    <x v="2"/>
    <s v="Sao Paulo"/>
    <s v=""/>
    <s v="Brazil, Sao Paulo"/>
    <e v="#NAME?"/>
    <e v="#VALUE!"/>
    <s v="Manager Mila Juarez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x v="0"/>
    <s v="Columbus"/>
    <s v=""/>
    <s v="United States, Columbus"/>
    <e v="#NAME?"/>
    <e v="#VALUE!"/>
    <s v="Enterprise Architect Daniel Perry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x v="0"/>
    <s v="Chicago"/>
    <s v=""/>
    <s v="United States, Chicago"/>
    <e v="#NAME?"/>
    <e v="#VALUE!"/>
    <s v="Engineering Manager Paisley Hunter"/>
  </r>
  <r>
    <s v="E04387"/>
    <s v="Everleigh White"/>
    <s v="Network Architect"/>
    <s v="IT"/>
    <s v="Speciality Products"/>
    <s v="Female"/>
    <s v="Caucasian"/>
    <n v="59"/>
    <d v="2017-10-20T00:00:00"/>
    <n v="86831"/>
    <n v="0"/>
    <x v="0"/>
    <s v="Phoenix"/>
    <s v=""/>
    <s v="United States, Phoenix"/>
    <e v="#NAME?"/>
    <e v="#VALUE!"/>
    <s v="Network Architect Everleigh White"/>
  </r>
  <r>
    <s v="E03090"/>
    <s v="Penelope Choi"/>
    <s v="Technical Architect"/>
    <s v="IT"/>
    <s v="Speciality Products"/>
    <s v="Female"/>
    <s v="Asian"/>
    <n v="49"/>
    <d v="2010-09-10T00:00:00"/>
    <n v="72826"/>
    <n v="0"/>
    <x v="1"/>
    <s v="Beijing"/>
    <s v=""/>
    <s v="China, Beijing"/>
    <e v="#NAME?"/>
    <e v="#VALUE!"/>
    <s v="Technical Architect Penelope Choi"/>
  </r>
  <r>
    <s v="E03591"/>
    <s v="Piper Sun"/>
    <s v="Director"/>
    <s v="Marketing"/>
    <s v="Manufacturing"/>
    <s v="Female"/>
    <s v="Asian"/>
    <n v="64"/>
    <d v="2011-02-14T00:00:00"/>
    <n v="171217"/>
    <n v="0.19"/>
    <x v="0"/>
    <s v="Seattle"/>
    <s v=""/>
    <s v="United States, Seattle"/>
    <e v="#NAME?"/>
    <e v="#VALUE!"/>
    <s v="Director Piper Sun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x v="0"/>
    <s v="Columbus"/>
    <s v=""/>
    <s v="United States, Columbus"/>
    <e v="#NAME?"/>
    <e v="#VALUE!"/>
    <s v="Manager Lucy Johnson"/>
  </r>
  <r>
    <s v="E04937"/>
    <s v="Ian Ngo"/>
    <s v="Manager"/>
    <s v="Sales"/>
    <s v="Speciality Products"/>
    <s v="Male"/>
    <s v="Asian"/>
    <n v="52"/>
    <d v="2014-08-07T00:00:00"/>
    <n v="117062"/>
    <n v="7.0000000000000007E-2"/>
    <x v="0"/>
    <s v="Phoenix"/>
    <s v=""/>
    <s v="United States, Phoenix"/>
    <e v="#NAME?"/>
    <e v="#VALUE!"/>
    <s v="Manager Ian Ngo"/>
  </r>
  <r>
    <s v="E00515"/>
    <s v="Joseph Vazquez"/>
    <s v="Sr. Manger"/>
    <s v="Accounting"/>
    <s v="Speciality Products"/>
    <s v="Male"/>
    <s v="Latino"/>
    <n v="40"/>
    <d v="2019-01-23T00:00:00"/>
    <n v="159031"/>
    <n v="0.1"/>
    <x v="0"/>
    <s v="Miami"/>
    <s v=""/>
    <s v="United States, Miami"/>
    <e v="#NAME?"/>
    <e v="#VALUE!"/>
    <s v="Sr. Manger Joseph Vazquez"/>
  </r>
  <r>
    <s v="E01241"/>
    <s v="Hadley Guerrero"/>
    <s v="Sr. Manger"/>
    <s v="IT"/>
    <s v="Research &amp; Development"/>
    <s v="Female"/>
    <s v="Latino"/>
    <n v="49"/>
    <d v="2004-01-14T00:00:00"/>
    <n v="125086"/>
    <n v="0.1"/>
    <x v="2"/>
    <s v="Sao Paulo"/>
    <s v=""/>
    <s v="Brazil, Sao Paulo"/>
    <e v="#NAME?"/>
    <e v="#VALUE!"/>
    <s v="Sr. Manger Hadley Guerrero"/>
  </r>
  <r>
    <s v="E03255"/>
    <s v="Jose Brown"/>
    <s v="System Administrator "/>
    <s v="IT"/>
    <s v="Speciality Products"/>
    <s v="Male"/>
    <s v="Caucasian"/>
    <n v="43"/>
    <d v="2016-04-07T00:00:00"/>
    <n v="67976"/>
    <n v="0"/>
    <x v="0"/>
    <s v="Seattle"/>
    <s v=""/>
    <s v="United States, Seattle"/>
    <e v="#NAME?"/>
    <e v="#VALUE!"/>
    <s v="System Administrator  Jose Brown"/>
  </r>
  <r>
    <s v="E01711"/>
    <s v="Benjamin Ford"/>
    <s v="Analyst II"/>
    <s v="Finance"/>
    <s v="Speciality Products"/>
    <s v="Male"/>
    <s v="Caucasian"/>
    <n v="31"/>
    <d v="2021-04-22T00:00:00"/>
    <n v="74215"/>
    <n v="0"/>
    <x v="0"/>
    <s v="Phoenix"/>
    <s v=""/>
    <s v="United States, Phoenix"/>
    <e v="#NAME?"/>
    <e v="#VALUE!"/>
    <s v="Analyst II Benjamin Ford"/>
  </r>
  <r>
    <s v="E00500"/>
    <s v="Henry Shah"/>
    <s v="Director"/>
    <s v="Accounting"/>
    <s v="Manufacturing"/>
    <s v="Male"/>
    <s v="Asian"/>
    <n v="55"/>
    <d v="2010-06-11T00:00:00"/>
    <n v="187389"/>
    <n v="0.25"/>
    <x v="1"/>
    <s v="Chengdu"/>
    <s v=""/>
    <s v="China, Chengdu"/>
    <e v="#NAME?"/>
    <e v="#VALUE!"/>
    <s v="Director Henry Shah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x v="0"/>
    <s v="Columbus"/>
    <s v=""/>
    <s v="United States, Columbus"/>
    <e v="#NAME?"/>
    <e v="#VALUE!"/>
    <s v="Sr. Manger Ivy Daniels"/>
  </r>
  <r>
    <s v="E02728"/>
    <s v="Thomas Chang"/>
    <s v="Sr. Analyst"/>
    <s v="Accounting"/>
    <s v="Research &amp; Development"/>
    <s v="Male"/>
    <s v="Asian"/>
    <n v="34"/>
    <d v="2011-07-26T00:00:00"/>
    <n v="97231"/>
    <n v="0"/>
    <x v="1"/>
    <s v="Beijing"/>
    <s v=""/>
    <s v="China, Beijing"/>
    <e v="#NAME?"/>
    <e v="#VALUE!"/>
    <s v="Sr. Analyst Thomas Chang"/>
  </r>
  <r>
    <s v="E04749"/>
    <s v="Caroline Phan"/>
    <s v="Sr. Manger"/>
    <s v="Finance"/>
    <s v="Corporate"/>
    <s v="Female"/>
    <s v="Asian"/>
    <n v="41"/>
    <d v="2004-03-14T00:00:00"/>
    <n v="155004"/>
    <n v="0.12"/>
    <x v="0"/>
    <s v="Austin"/>
    <s v=""/>
    <s v="United States, Austin"/>
    <e v="#NAME?"/>
    <e v="#VALUE!"/>
    <s v="Sr. Manger Caroline Phan"/>
  </r>
  <r>
    <s v="E02023"/>
    <s v="Maverick Mehta"/>
    <s v="Systems Analyst"/>
    <s v="IT"/>
    <s v="Manufacturing"/>
    <s v="Male"/>
    <s v="Asian"/>
    <n v="40"/>
    <d v="2007-07-30T00:00:00"/>
    <n v="41859"/>
    <n v="0"/>
    <x v="0"/>
    <s v="Seattle"/>
    <s v=""/>
    <s v="United States, Seattle"/>
    <e v="#NAME?"/>
    <e v="#VALUE!"/>
    <s v="Systems Analyst Maverick Mehta"/>
  </r>
  <r>
    <s v="E03166"/>
    <s v="Austin Edwards"/>
    <s v="IT Coordinator"/>
    <s v="IT"/>
    <s v="Manufacturing"/>
    <s v="Male"/>
    <s v="Black"/>
    <n v="42"/>
    <d v="2006-09-24T00:00:00"/>
    <n v="52733"/>
    <n v="0"/>
    <x v="0"/>
    <s v="Chicago"/>
    <s v=""/>
    <s v="United States, Chicago"/>
    <e v="#NAME?"/>
    <e v="#VALUE!"/>
    <s v="IT Coordinator Austin Edwards"/>
  </r>
  <r>
    <s v="E02599"/>
    <s v="Daniel Huang"/>
    <s v="Vice President"/>
    <s v="Human Resources"/>
    <s v="Corporate"/>
    <s v="Male"/>
    <s v="Asian"/>
    <n v="31"/>
    <d v="2015-09-03T00:00:00"/>
    <n v="250953"/>
    <n v="0.34"/>
    <x v="0"/>
    <s v="Columbus"/>
    <s v=""/>
    <s v="United States, Columbus"/>
    <e v="#NAME?"/>
    <e v="#VALUE!"/>
    <s v="Vice President Daniel Huang"/>
  </r>
  <r>
    <s v="E01014"/>
    <s v="Lucas Phan"/>
    <s v="Director"/>
    <s v="Marketing"/>
    <s v="Research &amp; Development"/>
    <s v="Male"/>
    <s v="Asian"/>
    <n v="49"/>
    <d v="1999-02-19T00:00:00"/>
    <n v="191807"/>
    <n v="0.21"/>
    <x v="1"/>
    <s v="Chongqing"/>
    <s v=""/>
    <s v="China, Chongqing"/>
    <e v="#NAME?"/>
    <e v="#VALUE!"/>
    <s v="Director Lucas Phan"/>
  </r>
  <r>
    <s v="E04529"/>
    <s v="Gabriel Yu"/>
    <s v="Technical Architect"/>
    <s v="IT"/>
    <s v="Speciality Products"/>
    <s v="Male"/>
    <s v="Asian"/>
    <n v="42"/>
    <d v="2014-06-23T00:00:00"/>
    <n v="64677"/>
    <n v="0"/>
    <x v="1"/>
    <s v="Chongqing"/>
    <s v=""/>
    <s v="China, Chongqing"/>
    <e v="#NAME?"/>
    <e v="#VALUE!"/>
    <s v="Technical Architect Gabriel Yu"/>
  </r>
  <r>
    <s v="E00085"/>
    <s v="Mason Watson"/>
    <s v="Sr. Manger"/>
    <s v="IT"/>
    <s v="Corporate"/>
    <s v="Male"/>
    <s v="Caucasian"/>
    <n v="46"/>
    <d v="2004-09-14T00:00:00"/>
    <n v="130274"/>
    <n v="0.11"/>
    <x v="0"/>
    <s v="Chicago"/>
    <s v=""/>
    <s v="United States, Chicago"/>
    <e v="#NAME?"/>
    <e v="#VALUE!"/>
    <s v="Sr. Manger Mason Watson"/>
  </r>
  <r>
    <s v="E00632"/>
    <s v="Angel Chang"/>
    <s v="Network Architect"/>
    <s v="IT"/>
    <s v="Research &amp; Development"/>
    <s v="Male"/>
    <s v="Asian"/>
    <n v="37"/>
    <d v="2017-07-06T00:00:00"/>
    <n v="96331"/>
    <n v="0"/>
    <x v="1"/>
    <s v="Shanghai"/>
    <s v=""/>
    <s v="China, Shanghai"/>
    <e v="#NAME?"/>
    <e v="#VALUE!"/>
    <s v="Network Architect Angel Chang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x v="0"/>
    <s v="Chicago"/>
    <d v="2007-08-16T00:00:00"/>
    <s v="United States, Chicago"/>
    <e v="#NAME?"/>
    <n v="-340"/>
    <s v="Sr. Manger Madeline Coleman"/>
  </r>
  <r>
    <s v="E03802"/>
    <s v="Thomas Vazquez"/>
    <s v="Director"/>
    <s v="Engineering"/>
    <s v="Corporate"/>
    <s v="Male"/>
    <s v="Latino"/>
    <n v="46"/>
    <d v="2014-07-19T00:00:00"/>
    <n v="173629"/>
    <n v="0.21"/>
    <x v="2"/>
    <s v="Sao Paulo"/>
    <s v=""/>
    <s v="Brazil, Sao Paulo"/>
    <e v="#NAME?"/>
    <e v="#VALUE!"/>
    <s v="Director Thomas Vazquez"/>
  </r>
  <r>
    <s v="E03685"/>
    <s v="Silas Hunter"/>
    <s v="Solutions Architect"/>
    <s v="IT"/>
    <s v="Corporate"/>
    <s v="Male"/>
    <s v="Black"/>
    <n v="55"/>
    <d v="1998-05-04T00:00:00"/>
    <n v="62174"/>
    <n v="0"/>
    <x v="0"/>
    <s v="Chicago"/>
    <s v=""/>
    <s v="United States, Chicago"/>
    <e v="#NAME?"/>
    <e v="#VALUE!"/>
    <s v="Solutions Architect Silas Hunter"/>
  </r>
  <r>
    <s v="E01089"/>
    <s v="Nicholas Brooks"/>
    <s v="Analyst II"/>
    <s v="Accounting"/>
    <s v="Manufacturing"/>
    <s v="Male"/>
    <s v="Caucasian"/>
    <n v="43"/>
    <d v="2017-10-20T00:00:00"/>
    <n v="56555"/>
    <n v="0"/>
    <x v="0"/>
    <s v="Phoenix"/>
    <s v=""/>
    <s v="United States, Phoenix"/>
    <e v="#NAME?"/>
    <e v="#VALUE!"/>
    <s v="Analyst II Nicholas Brooks"/>
  </r>
  <r>
    <s v="E03988"/>
    <s v="Dominic Thomas"/>
    <s v="Analyst II"/>
    <s v="Marketing"/>
    <s v="Manufacturing"/>
    <s v="Male"/>
    <s v="Caucasian"/>
    <n v="48"/>
    <d v="2005-09-28T00:00:00"/>
    <n v="74655"/>
    <n v="0"/>
    <x v="0"/>
    <s v="Austin"/>
    <s v=""/>
    <s v="United States, Austin"/>
    <e v="#NAME?"/>
    <e v="#VALUE!"/>
    <s v="Analyst II Dominic Thomas"/>
  </r>
  <r>
    <s v="E00401"/>
    <s v="Wesley Adams"/>
    <s v="System Administrator "/>
    <s v="IT"/>
    <s v="Corporate"/>
    <s v="Male"/>
    <s v="Caucasian"/>
    <n v="48"/>
    <d v="2003-08-11T00:00:00"/>
    <n v="93017"/>
    <n v="0"/>
    <x v="0"/>
    <s v="Seattle"/>
    <s v=""/>
    <s v="United States, Seattle"/>
    <e v="#NAME?"/>
    <e v="#VALUE!"/>
    <s v="System Administrator  Wesley Adams"/>
  </r>
  <r>
    <s v="E03429"/>
    <s v="Ian Wu"/>
    <s v="Sr. Analyst"/>
    <s v="Marketing"/>
    <s v="Manufacturing"/>
    <s v="Male"/>
    <s v="Asian"/>
    <n v="51"/>
    <d v="2012-04-14T00:00:00"/>
    <n v="82300"/>
    <n v="0"/>
    <x v="1"/>
    <s v="Chengdu"/>
    <s v=""/>
    <s v="China, Chengdu"/>
    <e v="#NAME?"/>
    <e v="#VALUE!"/>
    <s v="Sr. Analyst Ian Wu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x v="0"/>
    <s v="Chicago"/>
    <s v=""/>
    <s v="United States, Chicago"/>
    <e v="#NAME?"/>
    <e v="#VALUE!"/>
    <s v="Automation Engineer Alice Young"/>
  </r>
  <r>
    <s v="E00359"/>
    <s v="Logan Carrillo"/>
    <s v="Sr. Analyst"/>
    <s v="Marketing"/>
    <s v="Research &amp; Development"/>
    <s v="Male"/>
    <s v="Latino"/>
    <n v="33"/>
    <d v="2014-11-30T00:00:00"/>
    <n v="91280"/>
    <n v="0"/>
    <x v="0"/>
    <s v="Miami"/>
    <s v=""/>
    <s v="United States, Miami"/>
    <e v="#NAME?"/>
    <e v="#VALUE!"/>
    <s v="Sr. Analyst Logan Carrillo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x v="0"/>
    <s v="Columbus"/>
    <s v=""/>
    <s v="United States, Columbus"/>
    <e v="#NAME?"/>
    <e v="#VALUE!"/>
    <s v="Business Partner Caroline Alexander"/>
  </r>
  <r>
    <s v="E01479"/>
    <s v="Serenity Bailey"/>
    <s v="IT Systems Architect"/>
    <s v="IT"/>
    <s v="Manufacturing"/>
    <s v="Female"/>
    <s v="Caucasian"/>
    <n v="55"/>
    <d v="2011-11-21T00:00:00"/>
    <n v="81218"/>
    <n v="0"/>
    <x v="0"/>
    <s v="Chicago"/>
    <s v=""/>
    <s v="United States, Chicago"/>
    <e v="#NAME?"/>
    <e v="#VALUE!"/>
    <s v="IT Systems Architect Serenity Bailey"/>
  </r>
  <r>
    <s v="E04962"/>
    <s v="Elena Tan"/>
    <s v="Vice President"/>
    <s v="Engineering"/>
    <s v="Manufacturing"/>
    <s v="Female"/>
    <s v="Asian"/>
    <n v="50"/>
    <d v="2008-10-13T00:00:00"/>
    <n v="181801"/>
    <n v="0.4"/>
    <x v="1"/>
    <s v="Chongqing"/>
    <d v="2019-12-11T00:00:00"/>
    <s v="China, Chongqing"/>
    <e v="#NAME?"/>
    <n v="-2913"/>
    <s v="Vice President Elena Tan"/>
  </r>
  <r>
    <s v="E02769"/>
    <s v="Eliza Adams"/>
    <s v="Account Representative"/>
    <s v="Sales"/>
    <s v="Manufacturing"/>
    <s v="Female"/>
    <s v="Caucasian"/>
    <n v="26"/>
    <d v="2021-11-21T00:00:00"/>
    <n v="63137"/>
    <n v="0"/>
    <x v="0"/>
    <s v="Chicago"/>
    <s v=""/>
    <s v="United States, Chicago"/>
    <e v="#NAME?"/>
    <e v="#VALUE!"/>
    <s v="Account Representative Eliza Adams"/>
  </r>
  <r>
    <s v="E03893"/>
    <s v="Alice Xiong"/>
    <s v="Vice President"/>
    <s v="Engineering"/>
    <s v="Manufacturing"/>
    <s v="Female"/>
    <s v="Asian"/>
    <n v="55"/>
    <d v="2018-09-02T00:00:00"/>
    <n v="221465"/>
    <n v="0.34"/>
    <x v="1"/>
    <s v="Chengdu"/>
    <s v=""/>
    <s v="China, Chengdu"/>
    <e v="#NAME?"/>
    <e v="#VALUE!"/>
    <s v="Vice President Alice Xiong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x v="0"/>
    <s v="Austin"/>
    <d v="2019-08-04T00:00:00"/>
    <s v="United States, Austin"/>
    <e v="#NAME?"/>
    <n v="-1626"/>
    <s v="Quality Engineer Isla Yoon"/>
  </r>
  <r>
    <s v="E03540"/>
    <s v="Emma Perry"/>
    <s v="Solutions Architect"/>
    <s v="IT"/>
    <s v="Manufacturing"/>
    <s v="Female"/>
    <s v="Caucasian"/>
    <n v="28"/>
    <d v="2018-01-22T00:00:00"/>
    <n v="68176"/>
    <n v="0"/>
    <x v="0"/>
    <s v="Seattle"/>
    <s v=""/>
    <s v="United States, Seattle"/>
    <e v="#NAME?"/>
    <e v="#VALUE!"/>
    <s v="Solutions Architect Emma Perry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x v="0"/>
    <s v="Chicago"/>
    <s v=""/>
    <s v="United States, Chicago"/>
    <e v="#NAME?"/>
    <e v="#VALUE!"/>
    <s v="Sr. Manger Riley Marquez"/>
  </r>
  <r>
    <s v="E03277"/>
    <s v="Caroline Hu"/>
    <s v="Sr. Manger"/>
    <s v="Marketing"/>
    <s v="Speciality Products"/>
    <s v="Female"/>
    <s v="Asian"/>
    <n v="31"/>
    <d v="2019-08-18T00:00:00"/>
    <n v="126353"/>
    <n v="0.12"/>
    <x v="1"/>
    <s v="Shanghai"/>
    <s v=""/>
    <s v="China, Shanghai"/>
    <e v="#NAME?"/>
    <e v="#VALUE!"/>
    <s v="Sr. Manger Caroline Hu"/>
  </r>
  <r>
    <s v="E04194"/>
    <s v="Madison Kumar"/>
    <s v="Director"/>
    <s v="Accounting"/>
    <s v="Speciality Products"/>
    <s v="Female"/>
    <s v="Asian"/>
    <n v="55"/>
    <d v="2010-10-17T00:00:00"/>
    <n v="188727"/>
    <n v="0.23"/>
    <x v="1"/>
    <s v="Chengdu"/>
    <s v=""/>
    <s v="China, Chengdu"/>
    <e v="#NAME?"/>
    <e v="#VALUE!"/>
    <s v="Director Madison Kumar"/>
  </r>
  <r>
    <s v="E01807"/>
    <s v="Matthew Lim"/>
    <s v="Sr. Analyst"/>
    <s v="Sales"/>
    <s v="Research &amp; Development"/>
    <s v="Male"/>
    <s v="Asian"/>
    <n v="52"/>
    <d v="1994-02-18T00:00:00"/>
    <n v="99624"/>
    <n v="0"/>
    <x v="0"/>
    <s v="Seattle"/>
    <s v=""/>
    <s v="United States, Seattle"/>
    <e v="#NAME?"/>
    <e v="#VALUE!"/>
    <s v="Sr. Analyst Matthew Lim"/>
  </r>
  <r>
    <s v="E01762"/>
    <s v="Maya Ngo"/>
    <s v="Manager"/>
    <s v="Sales"/>
    <s v="Speciality Products"/>
    <s v="Female"/>
    <s v="Asian"/>
    <n v="55"/>
    <d v="2012-10-20T00:00:00"/>
    <n v="108686"/>
    <n v="0.06"/>
    <x v="0"/>
    <s v="Columbus"/>
    <s v=""/>
    <s v="United States, Columbus"/>
    <e v="#NAME?"/>
    <e v="#VALUE!"/>
    <s v="Manager Maya Ngo"/>
  </r>
  <r>
    <s v="E02632"/>
    <s v="Alice Soto"/>
    <s v="Analyst"/>
    <s v="Accounting"/>
    <s v="Corporate"/>
    <s v="Female"/>
    <s v="Latino"/>
    <n v="56"/>
    <d v="1995-04-13T00:00:00"/>
    <n v="50857"/>
    <n v="0"/>
    <x v="2"/>
    <s v="Manaus"/>
    <s v=""/>
    <s v="Brazil, Manaus"/>
    <e v="#NAME?"/>
    <e v="#VALUE!"/>
    <s v="Analyst Alice Soto"/>
  </r>
  <r>
    <s v="E04226"/>
    <s v="Andrew Moore"/>
    <s v="Operations Engineer"/>
    <s v="Engineering"/>
    <s v="Manufacturing"/>
    <s v="Male"/>
    <s v="Caucasian"/>
    <n v="47"/>
    <d v="2001-01-02T00:00:00"/>
    <n v="120628"/>
    <n v="0"/>
    <x v="0"/>
    <s v="Chicago"/>
    <s v=""/>
    <s v="United States, Chicago"/>
    <e v="#NAME?"/>
    <e v="#VALUE!"/>
    <s v="Operations Engineer Andrew Moore"/>
  </r>
  <r>
    <s v="E04101"/>
    <s v="Olivia Harris"/>
    <s v="Director"/>
    <s v="Sales"/>
    <s v="Speciality Products"/>
    <s v="Female"/>
    <s v="Caucasian"/>
    <n v="63"/>
    <d v="2020-06-14T00:00:00"/>
    <n v="181216"/>
    <n v="0.27"/>
    <x v="0"/>
    <s v="Columbus"/>
    <s v=""/>
    <s v="United States, Columbus"/>
    <e v="#NAME?"/>
    <e v="#VALUE!"/>
    <s v="Director Olivia Harris"/>
  </r>
  <r>
    <s v="E01981"/>
    <s v="Genesis Banks"/>
    <s v="Analyst"/>
    <s v="Finance"/>
    <s v="Corporate"/>
    <s v="Female"/>
    <s v="Caucasian"/>
    <n v="63"/>
    <d v="2012-03-16T00:00:00"/>
    <n v="46081"/>
    <n v="0"/>
    <x v="0"/>
    <s v="Chicago"/>
    <s v=""/>
    <s v="United States, Chicago"/>
    <e v="#NAME?"/>
    <e v="#VALUE!"/>
    <s v="Analyst Genesis Banks"/>
  </r>
  <r>
    <s v="E02534"/>
    <s v="Victoria Johnson"/>
    <s v="Sr. Manger"/>
    <s v="Accounting"/>
    <s v="Corporate"/>
    <s v="Female"/>
    <s v="Caucasian"/>
    <n v="55"/>
    <d v="2004-05-28T00:00:00"/>
    <n v="159885"/>
    <n v="0.12"/>
    <x v="0"/>
    <s v="Columbus"/>
    <s v=""/>
    <s v="United States, Columbus"/>
    <e v="#NAME?"/>
    <e v="#VALUE!"/>
    <s v="Sr. Manger Victoria Johnson"/>
  </r>
  <r>
    <s v="E01238"/>
    <s v="Eloise Griffin"/>
    <s v="Director"/>
    <s v="Sales"/>
    <s v="Manufacturing"/>
    <s v="Female"/>
    <s v="Caucasian"/>
    <n v="55"/>
    <d v="1995-10-29T00:00:00"/>
    <n v="153271"/>
    <n v="0.15"/>
    <x v="0"/>
    <s v="Austin"/>
    <s v=""/>
    <s v="United States, Austin"/>
    <e v="#NAME?"/>
    <e v="#VALUE!"/>
    <s v="Director Eloise Griffin"/>
  </r>
  <r>
    <s v="E01118"/>
    <s v="Roman Yang"/>
    <s v="Manager"/>
    <s v="Human Resources"/>
    <s v="Manufacturing"/>
    <s v="Male"/>
    <s v="Asian"/>
    <n v="42"/>
    <d v="2009-12-12T00:00:00"/>
    <n v="114242"/>
    <n v="0.08"/>
    <x v="0"/>
    <s v="Phoenix"/>
    <s v=""/>
    <s v="United States, Phoenix"/>
    <e v="#NAME?"/>
    <e v="#VALUE!"/>
    <s v="Manager Roman Yang"/>
  </r>
  <r>
    <s v="E04041"/>
    <s v="Clara Huynh"/>
    <s v="IT Coordinator"/>
    <s v="IT"/>
    <s v="Speciality Products"/>
    <s v="Female"/>
    <s v="Asian"/>
    <n v="39"/>
    <d v="2020-11-18T00:00:00"/>
    <n v="48415"/>
    <n v="0"/>
    <x v="1"/>
    <s v="Shanghai"/>
    <s v=""/>
    <s v="China, Shanghai"/>
    <e v="#NAME?"/>
    <e v="#VALUE!"/>
    <s v="IT Coordinator Clara Huynh"/>
  </r>
  <r>
    <s v="E04308"/>
    <s v="Kai Flores"/>
    <s v="Development Engineer"/>
    <s v="Engineering"/>
    <s v="Manufacturing"/>
    <s v="Male"/>
    <s v="Latino"/>
    <n v="35"/>
    <d v="2017-05-23T00:00:00"/>
    <n v="65566"/>
    <n v="0"/>
    <x v="0"/>
    <s v="Seattle"/>
    <s v=""/>
    <s v="United States, Seattle"/>
    <e v="#NAME?"/>
    <e v="#VALUE!"/>
    <s v="Development Engineer Kai Flores"/>
  </r>
  <r>
    <s v="E01052"/>
    <s v="Jaxson Dinh"/>
    <s v="Sr. Manger"/>
    <s v="Marketing"/>
    <s v="Research &amp; Development"/>
    <s v="Male"/>
    <s v="Asian"/>
    <n v="45"/>
    <d v="2001-05-03T00:00:00"/>
    <n v="147752"/>
    <n v="0.12"/>
    <x v="1"/>
    <s v="Shanghai"/>
    <d v="2011-12-26T00:00:00"/>
    <s v="China, Shanghai"/>
    <e v="#NAME?"/>
    <n v="-2778"/>
    <s v="Sr. Manger Jaxson Dinh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x v="1"/>
    <s v="Chongqing"/>
    <s v=""/>
    <s v="China, Chongqing"/>
    <e v="#NAME?"/>
    <e v="#VALUE!"/>
    <s v="Sr. Manger Sophie Vang"/>
  </r>
  <r>
    <s v="E02295"/>
    <s v="Axel Jordan"/>
    <s v="Analyst"/>
    <s v="Sales"/>
    <s v="Corporate"/>
    <s v="Male"/>
    <s v="Caucasian"/>
    <n v="47"/>
    <d v="2013-02-28T00:00:00"/>
    <n v="54635"/>
    <n v="0"/>
    <x v="0"/>
    <s v="Chicago"/>
    <s v=""/>
    <s v="United States, Chicago"/>
    <e v="#NAME?"/>
    <e v="#VALUE!"/>
    <s v="Analyst Axel Jordan"/>
  </r>
  <r>
    <s v="E04546"/>
    <s v="Jade Hunter"/>
    <s v="Cloud Infrastructure Architect"/>
    <s v="IT"/>
    <s v="Corporate"/>
    <s v="Female"/>
    <s v="Caucasian"/>
    <n v="42"/>
    <d v="2020-02-05T00:00:00"/>
    <n v="96636"/>
    <n v="0"/>
    <x v="0"/>
    <s v="Columbus"/>
    <s v=""/>
    <s v="United States, Columbus"/>
    <e v="#NAME?"/>
    <e v="#VALUE!"/>
    <s v="Cloud Infrastructure Architect Jade Hunter"/>
  </r>
  <r>
    <s v="E04217"/>
    <s v="Lydia Williams"/>
    <s v="System Administrator "/>
    <s v="IT"/>
    <s v="Manufacturing"/>
    <s v="Female"/>
    <s v="Black"/>
    <n v="35"/>
    <d v="2014-10-29T00:00:00"/>
    <n v="91592"/>
    <n v="0"/>
    <x v="0"/>
    <s v="Chicago"/>
    <s v=""/>
    <s v="United States, Chicago"/>
    <e v="#NAME?"/>
    <e v="#VALUE!"/>
    <s v="System Administrator  Lydia Williams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x v="1"/>
    <s v="Chengdu"/>
    <s v=""/>
    <s v="China, Chengdu"/>
    <e v="#NAME?"/>
    <e v="#VALUE!"/>
    <s v="Business Partner Emery Chang"/>
  </r>
  <r>
    <s v="E00344"/>
    <s v="Savannah He"/>
    <s v="Director"/>
    <s v="IT"/>
    <s v="Research &amp; Development"/>
    <s v="Female"/>
    <s v="Asian"/>
    <n v="52"/>
    <d v="1996-02-14T00:00:00"/>
    <n v="159724"/>
    <n v="0.23"/>
    <x v="1"/>
    <s v="Beijing"/>
    <s v=""/>
    <s v="China, Beijing"/>
    <e v="#NAME?"/>
    <e v="#VALUE!"/>
    <s v="Director Savannah He"/>
  </r>
  <r>
    <s v="E04645"/>
    <s v="Elias Ahmed"/>
    <s v="Vice President"/>
    <s v="Marketing"/>
    <s v="Corporate"/>
    <s v="Male"/>
    <s v="Asian"/>
    <n v="57"/>
    <d v="2017-08-04T00:00:00"/>
    <n v="183190"/>
    <n v="0.36"/>
    <x v="0"/>
    <s v="Chicago"/>
    <s v=""/>
    <s v="United States, Chicago"/>
    <e v="#NAME?"/>
    <e v="#VALUE!"/>
    <s v="Vice President Elias Ahmed"/>
  </r>
  <r>
    <s v="E03880"/>
    <s v="Samantha Woods"/>
    <s v="Analyst"/>
    <s v="Accounting"/>
    <s v="Speciality Products"/>
    <s v="Female"/>
    <s v="Caucasian"/>
    <n v="56"/>
    <d v="2019-12-25T00:00:00"/>
    <n v="54829"/>
    <n v="0"/>
    <x v="0"/>
    <s v="Phoenix"/>
    <s v=""/>
    <s v="United States, Phoenix"/>
    <e v="#NAME?"/>
    <e v="#VALUE!"/>
    <s v="Analyst Samantha Woods"/>
  </r>
  <r>
    <s v="E02730"/>
    <s v="Axel Soto"/>
    <s v="Quality Engineer"/>
    <s v="Engineering"/>
    <s v="Corporate"/>
    <s v="Male"/>
    <s v="Latino"/>
    <n v="46"/>
    <d v="2005-04-22T00:00:00"/>
    <n v="96639"/>
    <n v="0"/>
    <x v="2"/>
    <s v="Rio de Janerio"/>
    <s v=""/>
    <s v="Brazil, Rio de Janerio"/>
    <e v="#NAME?"/>
    <e v="#VALUE!"/>
    <s v="Quality Engineer Axel Soto"/>
  </r>
  <r>
    <s v="E04517"/>
    <s v="Amelia Choi"/>
    <s v="Manager"/>
    <s v="Marketing"/>
    <s v="Speciality Products"/>
    <s v="Female"/>
    <s v="Asian"/>
    <n v="43"/>
    <d v="2006-06-11T00:00:00"/>
    <n v="117278"/>
    <n v="0.09"/>
    <x v="0"/>
    <s v="Miami"/>
    <s v=""/>
    <s v="United States, Miami"/>
    <e v="#NAME?"/>
    <e v="#VALUE!"/>
    <s v="Manager Amelia Choi"/>
  </r>
  <r>
    <s v="E00965"/>
    <s v="Jacob Khan"/>
    <s v="Computer Systems Manager"/>
    <s v="IT"/>
    <s v="Speciality Products"/>
    <s v="Male"/>
    <s v="Asian"/>
    <n v="53"/>
    <d v="2008-02-09T00:00:00"/>
    <n v="84193"/>
    <n v="0.09"/>
    <x v="1"/>
    <s v="Shanghai"/>
    <s v=""/>
    <s v="China, Shanghai"/>
    <e v="#NAME?"/>
    <e v="#VALUE!"/>
    <s v="Computer Systems Manager Jacob Khan"/>
  </r>
  <r>
    <s v="E04639"/>
    <s v="Luna Taylor"/>
    <s v="Network Administrator"/>
    <s v="IT"/>
    <s v="Manufacturing"/>
    <s v="Female"/>
    <s v="Caucasian"/>
    <n v="47"/>
    <d v="2018-07-28T00:00:00"/>
    <n v="87806"/>
    <n v="0"/>
    <x v="0"/>
    <s v="Seattle"/>
    <s v=""/>
    <s v="United States, Seattle"/>
    <e v="#NAME?"/>
    <e v="#VALUE!"/>
    <s v="Network Administrator Luna Taylor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x v="0"/>
    <s v="Seattle"/>
    <s v=""/>
    <s v="United States, Seattle"/>
    <e v="#NAME?"/>
    <e v="#VALUE!"/>
    <s v="Test Engineer Dominic Parker"/>
  </r>
  <r>
    <s v="E03058"/>
    <s v="Angel Xiong"/>
    <s v="Vice President"/>
    <s v="IT"/>
    <s v="Research &amp; Development"/>
    <s v="Male"/>
    <s v="Asian"/>
    <n v="35"/>
    <d v="2015-06-11T00:00:00"/>
    <n v="234723"/>
    <n v="0.36"/>
    <x v="1"/>
    <s v="Shanghai"/>
    <s v=""/>
    <s v="China, Shanghai"/>
    <e v="#NAME?"/>
    <e v="#VALUE!"/>
    <s v="Vice President Angel Xiong"/>
  </r>
  <r>
    <s v="E02337"/>
    <s v="Emma Cao"/>
    <s v="Analyst"/>
    <s v="Accounting"/>
    <s v="Corporate"/>
    <s v="Female"/>
    <s v="Asian"/>
    <n v="27"/>
    <d v="2019-08-24T00:00:00"/>
    <n v="50809"/>
    <n v="0"/>
    <x v="1"/>
    <s v="Chongqing"/>
    <s v=""/>
    <s v="China, Chongqing"/>
    <e v="#NAME?"/>
    <e v="#VALUE!"/>
    <s v="Analyst Emma Cao"/>
  </r>
  <r>
    <s v="E04927"/>
    <s v="Ezekiel Bryant"/>
    <s v="Sr. Analyst"/>
    <s v="Finance"/>
    <s v="Manufacturing"/>
    <s v="Male"/>
    <s v="Caucasian"/>
    <n v="55"/>
    <d v="2002-07-19T00:00:00"/>
    <n v="77396"/>
    <n v="0"/>
    <x v="0"/>
    <s v="Miami"/>
    <s v=""/>
    <s v="United States, Miami"/>
    <e v="#NAME?"/>
    <e v="#VALUE!"/>
    <s v="Sr. Analyst Ezekiel Bryant"/>
  </r>
  <r>
    <s v="E03799"/>
    <s v="Natalie Hwang"/>
    <s v="Sr. Analyst"/>
    <s v="Finance"/>
    <s v="Speciality Products"/>
    <s v="Female"/>
    <s v="Asian"/>
    <n v="63"/>
    <d v="1999-12-31T00:00:00"/>
    <n v="89523"/>
    <n v="0"/>
    <x v="0"/>
    <s v="Phoenix"/>
    <s v=""/>
    <s v="United States, Phoenix"/>
    <e v="#NAME?"/>
    <e v="#VALUE!"/>
    <s v="Sr. Analyst Natalie Hwang"/>
  </r>
  <r>
    <s v="E04538"/>
    <s v="Adeline Yang"/>
    <s v="Cloud Infrastructure Architect"/>
    <s v="IT"/>
    <s v="Corporate"/>
    <s v="Female"/>
    <s v="Asian"/>
    <n v="53"/>
    <d v="2011-07-20T00:00:00"/>
    <n v="86173"/>
    <n v="0"/>
    <x v="1"/>
    <s v="Chongqing"/>
    <s v=""/>
    <s v="China, Chongqing"/>
    <e v="#NAME?"/>
    <e v="#VALUE!"/>
    <s v="Cloud Infrastructure Architect Adeline Yang"/>
  </r>
  <r>
    <s v="E02633"/>
    <s v="Allison Roberts"/>
    <s v="Vice President"/>
    <s v="Sales"/>
    <s v="Manufacturing"/>
    <s v="Female"/>
    <s v="Black"/>
    <n v="54"/>
    <d v="2000-08-19T00:00:00"/>
    <n v="222224"/>
    <n v="0.38"/>
    <x v="0"/>
    <s v="Columbus"/>
    <s v=""/>
    <s v="United States, Columbus"/>
    <e v="#NAME?"/>
    <e v="#VALUE!"/>
    <s v="Vice President Allison Roberts"/>
  </r>
  <r>
    <s v="E02965"/>
    <s v="Andrew Do"/>
    <s v="Sr. Manger"/>
    <s v="Finance"/>
    <s v="Research &amp; Development"/>
    <s v="Male"/>
    <s v="Asian"/>
    <n v="43"/>
    <d v="2021-04-17T00:00:00"/>
    <n v="146140"/>
    <n v="0.15"/>
    <x v="0"/>
    <s v="Seattle"/>
    <s v=""/>
    <s v="United States, Seattle"/>
    <e v="#NAME?"/>
    <e v="#VALUE!"/>
    <s v="Sr. Manger Andrew Do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x v="0"/>
    <s v="Chicago"/>
    <s v=""/>
    <s v="United States, Chicago"/>
    <e v="#NAME?"/>
    <e v="#VALUE!"/>
    <s v="Engineering Manager Eliana Grant"/>
  </r>
  <r>
    <s v="E02895"/>
    <s v="Mila Soto"/>
    <s v="Director"/>
    <s v="Finance"/>
    <s v="Research &amp; Development"/>
    <s v="Female"/>
    <s v="Latino"/>
    <n v="65"/>
    <d v="2008-10-07T00:00:00"/>
    <n v="170221"/>
    <n v="0.15"/>
    <x v="2"/>
    <s v="Manaus"/>
    <s v=""/>
    <s v="Brazil, Manaus"/>
    <e v="#NAME?"/>
    <e v="#VALUE!"/>
    <s v="Director Mila Soto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x v="0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s v="Sales"/>
    <s v="Manufacturing"/>
    <s v="Male"/>
    <s v="Asian"/>
    <n v="35"/>
    <d v="2013-08-30T00:00:00"/>
    <n v="59646"/>
    <n v="0"/>
    <x v="1"/>
    <s v="Shanghai"/>
    <s v=""/>
    <s v="China, Shanghai"/>
    <e v="#NAME?"/>
    <e v="#VALUE!"/>
    <s v="Account Representative Jonathan Khan"/>
  </r>
  <r>
    <s v="E03750"/>
    <s v="Elias Dang"/>
    <s v="Director"/>
    <s v="Engineering"/>
    <s v="Speciality Products"/>
    <s v="Male"/>
    <s v="Asian"/>
    <n v="64"/>
    <d v="1995-08-29T00:00:00"/>
    <n v="158787"/>
    <n v="0.18"/>
    <x v="1"/>
    <s v="Chengdu"/>
    <s v=""/>
    <s v="China, Chengdu"/>
    <e v="#NAME?"/>
    <e v="#VALUE!"/>
    <s v="Director Elias Dang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x v="1"/>
    <s v="Beijing"/>
    <s v=""/>
    <s v="China, Beijing"/>
    <e v="#NAME?"/>
    <e v="#VALUE!"/>
    <s v="Controls Engineer Theodore Ngo"/>
  </r>
  <r>
    <s v="E02943"/>
    <s v="Bella Lopez"/>
    <s v="Sr. Analyst"/>
    <s v="Marketing"/>
    <s v="Corporate"/>
    <s v="Female"/>
    <s v="Latino"/>
    <n v="32"/>
    <d v="2013-11-12T00:00:00"/>
    <n v="88895"/>
    <n v="0"/>
    <x v="0"/>
    <s v="Chicago"/>
    <s v=""/>
    <s v="United States, Chicago"/>
    <e v="#NAME?"/>
    <e v="#VALUE!"/>
    <s v="Sr. Analyst Bella Lopez"/>
  </r>
  <r>
    <s v="E03901"/>
    <s v="Luca Truong"/>
    <s v="Director"/>
    <s v="Marketing"/>
    <s v="Corporate"/>
    <s v="Male"/>
    <s v="Asian"/>
    <n v="45"/>
    <d v="2004-12-11T00:00:00"/>
    <n v="168846"/>
    <n v="0.24"/>
    <x v="1"/>
    <s v="Chongqing"/>
    <s v=""/>
    <s v="China, Chongqing"/>
    <e v="#NAME?"/>
    <e v="#VALUE!"/>
    <s v="Director Luca Truong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x v="0"/>
    <s v="Austin"/>
    <d v="2020-07-12T00:00:00"/>
    <s v="United States, Austin"/>
    <e v="#NAME?"/>
    <n v="-2449"/>
    <s v="Business Partner Nathan Lau"/>
  </r>
  <r>
    <s v="E03490"/>
    <s v="Henry Campos"/>
    <s v="Sr. Manger"/>
    <s v="Human Resources"/>
    <s v="Corporate"/>
    <s v="Male"/>
    <s v="Latino"/>
    <n v="38"/>
    <d v="2009-09-27T00:00:00"/>
    <n v="127801"/>
    <n v="0.15"/>
    <x v="0"/>
    <s v="Phoenix"/>
    <s v=""/>
    <s v="United States, Phoenix"/>
    <e v="#NAME?"/>
    <e v="#VALUE!"/>
    <s v="Sr. Manger Henry Campos"/>
  </r>
  <r>
    <s v="E04466"/>
    <s v="Connor Bell"/>
    <s v="Network Administrator"/>
    <s v="IT"/>
    <s v="Corporate"/>
    <s v="Male"/>
    <s v="Black"/>
    <n v="54"/>
    <d v="2000-04-01T00:00:00"/>
    <n v="76352"/>
    <n v="0"/>
    <x v="0"/>
    <s v="Austin"/>
    <s v=""/>
    <s v="United States, Austin"/>
    <e v="#NAME?"/>
    <e v="#VALUE!"/>
    <s v="Network Administrator Connor Bell"/>
  </r>
  <r>
    <s v="E03226"/>
    <s v="Angel Stewart"/>
    <s v="Vice President"/>
    <s v="Finance"/>
    <s v="Corporate"/>
    <s v="Male"/>
    <s v="Caucasian"/>
    <n v="28"/>
    <d v="2019-06-22T00:00:00"/>
    <n v="250767"/>
    <n v="0.38"/>
    <x v="0"/>
    <s v="Seattle"/>
    <s v=""/>
    <s v="United States, Seattle"/>
    <e v="#NAME?"/>
    <e v="#VALUE!"/>
    <s v="Vice President Angel Stewart"/>
  </r>
  <r>
    <s v="E04607"/>
    <s v="Landon Brown"/>
    <s v="Vice President"/>
    <s v="Marketing"/>
    <s v="Corporate"/>
    <s v="Male"/>
    <s v="Caucasian"/>
    <n v="26"/>
    <d v="2020-09-27T00:00:00"/>
    <n v="223055"/>
    <n v="0.3"/>
    <x v="0"/>
    <s v="Columbus"/>
    <s v=""/>
    <s v="United States, Columbus"/>
    <e v="#NAME?"/>
    <e v="#VALUE!"/>
    <s v="Vice President Landon Brown"/>
  </r>
  <r>
    <s v="E02678"/>
    <s v="Nicholas Rivera"/>
    <s v="Director"/>
    <s v="Engineering"/>
    <s v="Corporate"/>
    <s v="Male"/>
    <s v="Latino"/>
    <n v="45"/>
    <d v="2007-04-13T00:00:00"/>
    <n v="189680"/>
    <n v="0.23"/>
    <x v="2"/>
    <s v="Sao Paulo"/>
    <s v=""/>
    <s v="Brazil, Sao Paulo"/>
    <e v="#NAME?"/>
    <e v="#VALUE!"/>
    <s v="Director Nicholas Rivera"/>
  </r>
  <r>
    <s v="E02190"/>
    <s v="Gabriel Carter"/>
    <s v="Test Engineer"/>
    <s v="Engineering"/>
    <s v="Manufacturing"/>
    <s v="Male"/>
    <s v="Caucasian"/>
    <n v="57"/>
    <d v="2018-07-18T00:00:00"/>
    <n v="71167"/>
    <n v="0"/>
    <x v="0"/>
    <s v="Columbus"/>
    <s v=""/>
    <s v="United States, Columbus"/>
    <e v="#NAME?"/>
    <e v="#VALUE!"/>
    <s v="Test Engineer Gabriel Carter"/>
  </r>
  <r>
    <s v="E00747"/>
    <s v="Leilani Baker"/>
    <s v="Technical Architect"/>
    <s v="IT"/>
    <s v="Speciality Products"/>
    <s v="Female"/>
    <s v="Caucasian"/>
    <n v="59"/>
    <d v="2010-04-04T00:00:00"/>
    <n v="76027"/>
    <n v="0"/>
    <x v="0"/>
    <s v="Seattle"/>
    <s v=""/>
    <s v="United States, Seattle"/>
    <e v="#NAME?"/>
    <e v="#VALUE!"/>
    <s v="Technical Architect Leilani Baker"/>
  </r>
  <r>
    <s v="E00268"/>
    <s v="Ian Flores"/>
    <s v="Director"/>
    <s v="Engineering"/>
    <s v="Corporate"/>
    <s v="Male"/>
    <s v="Latino"/>
    <n v="48"/>
    <d v="2019-12-10T00:00:00"/>
    <n v="183113"/>
    <n v="0.24"/>
    <x v="2"/>
    <s v="Rio de Janerio"/>
    <s v=""/>
    <s v="Brazil, Rio de Janerio"/>
    <e v="#NAME?"/>
    <e v="#VALUE!"/>
    <s v="Director Ian Flores"/>
  </r>
  <r>
    <s v="E01416"/>
    <s v="Hudson Thompson"/>
    <s v="Analyst II"/>
    <s v="Accounting"/>
    <s v="Manufacturing"/>
    <s v="Male"/>
    <s v="Black"/>
    <n v="30"/>
    <d v="2020-10-20T00:00:00"/>
    <n v="67753"/>
    <n v="0"/>
    <x v="0"/>
    <s v="Phoenix"/>
    <s v=""/>
    <s v="United States, Phoenix"/>
    <e v="#NAME?"/>
    <e v="#VALUE!"/>
    <s v="Analyst II Hudson Thompson"/>
  </r>
  <r>
    <s v="E01524"/>
    <s v="Ian Miller"/>
    <s v="Computer Systems Manager"/>
    <s v="IT"/>
    <s v="Corporate"/>
    <s v="Male"/>
    <s v="Black"/>
    <n v="31"/>
    <d v="2016-10-13T00:00:00"/>
    <n v="63744"/>
    <n v="0.08"/>
    <x v="0"/>
    <s v="Austin"/>
    <s v=""/>
    <s v="United States, Austin"/>
    <e v="#NAME?"/>
    <e v="#VALUE!"/>
    <s v="Computer Systems Manager Ian Miller"/>
  </r>
  <r>
    <s v="E03849"/>
    <s v="Harper Chin"/>
    <s v="Quality Engineer"/>
    <s v="Engineering"/>
    <s v="Manufacturing"/>
    <s v="Female"/>
    <s v="Asian"/>
    <n v="50"/>
    <d v="2002-07-09T00:00:00"/>
    <n v="92209"/>
    <n v="0"/>
    <x v="1"/>
    <s v="Shanghai"/>
    <s v=""/>
    <s v="China, Shanghai"/>
    <e v="#NAME?"/>
    <e v="#VALUE!"/>
    <s v="Quality Engineer Harper Chin"/>
  </r>
  <r>
    <s v="E02801"/>
    <s v="Santiago f Brooks"/>
    <s v="Sr. Manger"/>
    <s v="Sales"/>
    <s v="Corporate"/>
    <s v="Male"/>
    <s v="Black"/>
    <n v="51"/>
    <d v="2000-09-01T00:00:00"/>
    <n v="157487"/>
    <n v="0.12"/>
    <x v="0"/>
    <s v="Phoenix"/>
    <s v=""/>
    <s v="United States, Phoenix"/>
    <e v="#NAME?"/>
    <e v="#VALUE!"/>
    <s v="Sr. Manger Santiago f Brooks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x v="2"/>
    <s v="Rio de Janerio"/>
    <s v=""/>
    <s v="Brazil, Rio de Janerio"/>
    <e v="#NAME?"/>
    <e v="#VALUE!"/>
    <s v="Sr. Analyst Dylan Dominguez"/>
  </r>
  <r>
    <s v="E01952"/>
    <s v="Everett Lee"/>
    <s v="Network Administrator"/>
    <s v="IT"/>
    <s v="Research &amp; Development"/>
    <s v="Male"/>
    <s v="Asian"/>
    <n v="45"/>
    <d v="2010-02-26T00:00:00"/>
    <n v="90770"/>
    <n v="0"/>
    <x v="0"/>
    <s v="Columbus"/>
    <s v=""/>
    <s v="United States, Columbus"/>
    <e v="#NAME?"/>
    <e v="#VALUE!"/>
    <s v="Network Administrator Everett Lee"/>
  </r>
  <r>
    <s v="E00116"/>
    <s v="Madelyn Mehta"/>
    <s v="Analyst"/>
    <s v="Sales"/>
    <s v="Speciality Products"/>
    <s v="Female"/>
    <s v="Asian"/>
    <n v="64"/>
    <d v="2005-01-28T00:00:00"/>
    <n v="55369"/>
    <n v="0"/>
    <x v="0"/>
    <s v="Phoenix"/>
    <s v=""/>
    <s v="United States, Phoenix"/>
    <e v="#NAME?"/>
    <e v="#VALUE!"/>
    <s v="Analyst Madelyn Mehta"/>
  </r>
  <r>
    <s v="E04811"/>
    <s v="Athena Vasquez"/>
    <s v="Field Engineer"/>
    <s v="Engineering"/>
    <s v="Speciality Products"/>
    <s v="Female"/>
    <s v="Latino"/>
    <n v="59"/>
    <d v="2014-09-16T00:00:00"/>
    <n v="69578"/>
    <n v="0"/>
    <x v="2"/>
    <s v="Rio de Janerio"/>
    <s v=""/>
    <s v="Brazil, Rio de Janerio"/>
    <e v="#NAME?"/>
    <e v="#VALUE!"/>
    <s v="Field Engineer Athena Vasquez"/>
  </r>
  <r>
    <s v="E00624"/>
    <s v="William Watson"/>
    <s v="Director"/>
    <s v="Accounting"/>
    <s v="Speciality Products"/>
    <s v="Male"/>
    <s v="Caucasian"/>
    <n v="41"/>
    <d v="2013-06-04T00:00:00"/>
    <n v="167526"/>
    <n v="0.26"/>
    <x v="0"/>
    <s v="Miami"/>
    <s v=""/>
    <s v="United States, Miami"/>
    <e v="#NAME?"/>
    <e v="#VALUE!"/>
    <s v="Director William Watson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x v="2"/>
    <s v="Manaus"/>
    <s v=""/>
    <s v="Brazil, Manaus"/>
    <e v="#NAME?"/>
    <e v="#VALUE!"/>
    <s v="Field Engineer Everleigh Nunez"/>
  </r>
  <r>
    <s v="E01845"/>
    <s v="Leo Fernandez"/>
    <s v="Manager"/>
    <s v="Finance"/>
    <s v="Research &amp; Development"/>
    <s v="Male"/>
    <s v="Latino"/>
    <n v="54"/>
    <d v="1998-04-28T00:00:00"/>
    <n v="108268"/>
    <n v="0.09"/>
    <x v="2"/>
    <s v="Sao Paulo"/>
    <d v="2004-05-15T00:00:00"/>
    <s v="Brazil, Sao Paulo"/>
    <e v="#NAME?"/>
    <n v="-1579"/>
    <s v="Manager Leo Fernandez"/>
  </r>
  <r>
    <s v="E04784"/>
    <s v="Joshua Lin"/>
    <s v="Technical Architect"/>
    <s v="IT"/>
    <s v="Research &amp; Development"/>
    <s v="Male"/>
    <s v="Asian"/>
    <n v="37"/>
    <d v="2016-02-05T00:00:00"/>
    <n v="80055"/>
    <n v="0"/>
    <x v="1"/>
    <s v="Beijing"/>
    <s v=""/>
    <s v="China, Beijing"/>
    <e v="#NAME?"/>
    <e v="#VALUE!"/>
    <s v="Technical Architect Joshua Lin"/>
  </r>
  <r>
    <s v="E00145"/>
    <s v="Alexander Rivera"/>
    <s v="Sr. Analyst"/>
    <s v="Sales"/>
    <s v="Research &amp; Development"/>
    <s v="Male"/>
    <s v="Latino"/>
    <n v="58"/>
    <d v="2009-04-27T00:00:00"/>
    <n v="76802"/>
    <n v="0"/>
    <x v="2"/>
    <s v="Manaus"/>
    <s v=""/>
    <s v="Brazil, Manaus"/>
    <e v="#NAME?"/>
    <e v="#VALUE!"/>
    <s v="Sr. Analyst Alexander Rivera"/>
  </r>
  <r>
    <s v="E00218"/>
    <s v="David Desai"/>
    <s v="Vice President"/>
    <s v="Sales"/>
    <s v="Speciality Products"/>
    <s v="Male"/>
    <s v="Asian"/>
    <n v="47"/>
    <d v="2016-11-22T00:00:00"/>
    <n v="253249"/>
    <n v="0.31"/>
    <x v="0"/>
    <s v="Austin"/>
    <s v=""/>
    <s v="United States, Austin"/>
    <e v="#NAME?"/>
    <e v="#VALUE!"/>
    <s v="Vice President David Desai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x v="1"/>
    <s v="Chongqing"/>
    <s v=""/>
    <s v="China, Chongqing"/>
    <e v="#NAME?"/>
    <e v="#VALUE!"/>
    <s v="Sr. Business Partner Aubrey Yoon"/>
  </r>
  <r>
    <s v="E01070"/>
    <s v="Grayson Brown"/>
    <s v="Vice President"/>
    <s v="IT"/>
    <s v="Corporate"/>
    <s v="Male"/>
    <s v="Caucasian"/>
    <n v="38"/>
    <d v="2016-06-22T00:00:00"/>
    <n v="249870"/>
    <n v="0.34"/>
    <x v="0"/>
    <s v="Chicago"/>
    <s v=""/>
    <s v="United States, Chicago"/>
    <e v="#NAME?"/>
    <e v="#VALUE!"/>
    <s v="Vice President Grayson Brown"/>
  </r>
  <r>
    <s v="E03807"/>
    <s v="Noah Chen"/>
    <s v="Sr. Manger"/>
    <s v="Marketing"/>
    <s v="Manufacturing"/>
    <s v="Male"/>
    <s v="Asian"/>
    <n v="63"/>
    <d v="2015-03-01T00:00:00"/>
    <n v="148321"/>
    <n v="0.15"/>
    <x v="1"/>
    <s v="Beijing"/>
    <s v=""/>
    <s v="China, Beijing"/>
    <e v="#NAME?"/>
    <e v="#VALUE!"/>
    <s v="Sr. Manger Noah Chen"/>
  </r>
  <r>
    <s v="E00784"/>
    <s v="Ella Nguyen"/>
    <s v="Service Desk Analyst"/>
    <s v="IT"/>
    <s v="Corporate"/>
    <s v="Female"/>
    <s v="Asian"/>
    <n v="60"/>
    <d v="2004-02-10T00:00:00"/>
    <n v="90258"/>
    <n v="0"/>
    <x v="1"/>
    <s v="Chongqing"/>
    <s v=""/>
    <s v="China, Chongqing"/>
    <e v="#NAME?"/>
    <e v="#VALUE!"/>
    <s v="Service Desk Analyst Ella Nguyen"/>
  </r>
  <r>
    <s v="E04925"/>
    <s v="Athena Jordan"/>
    <s v="System Administrator "/>
    <s v="IT"/>
    <s v="Manufacturing"/>
    <s v="Female"/>
    <s v="Black"/>
    <n v="42"/>
    <d v="2011-02-19T00:00:00"/>
    <n v="72486"/>
    <n v="0"/>
    <x v="0"/>
    <s v="Seattle"/>
    <s v=""/>
    <s v="United States, Seattle"/>
    <e v="#NAME?"/>
    <e v="#VALUE!"/>
    <s v="System Administrator  Athena Jordan"/>
  </r>
  <r>
    <s v="E04448"/>
    <s v="Adrian Ruiz"/>
    <s v="Sr. Analyst"/>
    <s v="Finance"/>
    <s v="Corporate"/>
    <s v="Male"/>
    <s v="Latino"/>
    <n v="34"/>
    <d v="2014-09-04T00:00:00"/>
    <n v="95499"/>
    <n v="0"/>
    <x v="2"/>
    <s v="Sao Paulo"/>
    <d v="2017-08-11T00:00:00"/>
    <s v="Brazil, Sao Paulo"/>
    <e v="#NAME?"/>
    <n v="-767"/>
    <s v="Sr. Analyst Adrian Ruiz"/>
  </r>
  <r>
    <s v="E04817"/>
    <s v="Zoe Sanchez"/>
    <s v="Sr. Analyst"/>
    <s v="Accounting"/>
    <s v="Research &amp; Development"/>
    <s v="Female"/>
    <s v="Latino"/>
    <n v="53"/>
    <d v="2004-12-23T00:00:00"/>
    <n v="90212"/>
    <n v="0"/>
    <x v="2"/>
    <s v="Sao Paulo"/>
    <s v=""/>
    <s v="Brazil, Sao Paulo"/>
    <e v="#NAME?"/>
    <e v="#VALUE!"/>
    <s v="Sr. Analyst Zoe Sanchez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x v="1"/>
    <s v="Shanghai"/>
    <s v=""/>
    <s v="China, Shanghai"/>
    <e v="#NAME?"/>
    <e v="#VALUE!"/>
    <s v="Vice President Jameson Chen"/>
  </r>
  <r>
    <s v="E00403"/>
    <s v="Liliana Soto"/>
    <s v="Business Partner"/>
    <s v="Human Resources"/>
    <s v="Manufacturing"/>
    <s v="Female"/>
    <s v="Latino"/>
    <n v="58"/>
    <d v="2010-10-12T00:00:00"/>
    <n v="43001"/>
    <n v="0"/>
    <x v="0"/>
    <s v="Austin"/>
    <s v=""/>
    <s v="United States, Austin"/>
    <e v="#NAME?"/>
    <e v="#VALUE!"/>
    <s v="Business Partner Liliana Soto"/>
  </r>
  <r>
    <s v="E00436"/>
    <s v="Lincoln Reyes"/>
    <s v="Computer Systems Manager"/>
    <s v="IT"/>
    <s v="Manufacturing"/>
    <s v="Male"/>
    <s v="Latino"/>
    <n v="60"/>
    <d v="1998-08-03T00:00:00"/>
    <n v="85120"/>
    <n v="0.09"/>
    <x v="0"/>
    <s v="Seattle"/>
    <s v=""/>
    <s v="United States, Seattle"/>
    <e v="#NAME?"/>
    <e v="#VALUE!"/>
    <s v="Computer Systems Manager Lincoln Reyes"/>
  </r>
  <r>
    <s v="E04358"/>
    <s v="Grayson Soto"/>
    <s v="Business Partner"/>
    <s v="Human Resources"/>
    <s v="Manufacturing"/>
    <s v="Male"/>
    <s v="Latino"/>
    <n v="34"/>
    <d v="2015-08-03T00:00:00"/>
    <n v="52200"/>
    <n v="0"/>
    <x v="0"/>
    <s v="Columbus"/>
    <s v=""/>
    <s v="United States, Columbus"/>
    <e v="#NAME?"/>
    <e v="#VALUE!"/>
    <s v="Business Partner Grayson Soto"/>
  </r>
  <r>
    <s v="E04662"/>
    <s v="Julia Morris"/>
    <s v="Sr. Manger"/>
    <s v="Human Resources"/>
    <s v="Corporate"/>
    <s v="Female"/>
    <s v="Caucasian"/>
    <n v="60"/>
    <d v="2008-10-18T00:00:00"/>
    <n v="150855"/>
    <n v="0.11"/>
    <x v="0"/>
    <s v="Phoenix"/>
    <s v=""/>
    <s v="United States, Phoenix"/>
    <e v="#NAME?"/>
    <e v="#VALUE!"/>
    <s v="Sr. Manger Julia Morris"/>
  </r>
  <r>
    <s v="E01496"/>
    <s v="Ava Ortiz"/>
    <s v="Enterprise Architect"/>
    <s v="IT"/>
    <s v="Manufacturing"/>
    <s v="Female"/>
    <s v="Latino"/>
    <n v="53"/>
    <d v="2004-07-20T00:00:00"/>
    <n v="65702"/>
    <n v="0"/>
    <x v="0"/>
    <s v="Columbus"/>
    <s v=""/>
    <s v="United States, Columbus"/>
    <e v="#NAME?"/>
    <e v="#VALUE!"/>
    <s v="Enterprise Architect Ava Ortiz"/>
  </r>
  <r>
    <s v="E01870"/>
    <s v="Carson Chau"/>
    <s v="Director"/>
    <s v="Finance"/>
    <s v="Corporate"/>
    <s v="Male"/>
    <s v="Asian"/>
    <n v="58"/>
    <d v="2007-10-12T00:00:00"/>
    <n v="162038"/>
    <n v="0.24"/>
    <x v="1"/>
    <s v="Chongqing"/>
    <s v=""/>
    <s v="China, Chongqing"/>
    <e v="#NAME?"/>
    <e v="#VALUE!"/>
    <s v="Director Carson Chau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x v="0"/>
    <s v="Columbus"/>
    <s v=""/>
    <s v="United States, Columbus"/>
    <e v="#NAME?"/>
    <e v="#VALUE!"/>
    <s v="Sr. Manger Lillian Chen"/>
  </r>
  <r>
    <s v="E03616"/>
    <s v="Josiah Lewis"/>
    <s v="Manager"/>
    <s v="IT"/>
    <s v="Research &amp; Development"/>
    <s v="Male"/>
    <s v="Caucasian"/>
    <n v="46"/>
    <d v="2021-08-11T00:00:00"/>
    <n v="127559"/>
    <n v="0.1"/>
    <x v="0"/>
    <s v="Austin"/>
    <s v=""/>
    <s v="United States, Austin"/>
    <e v="#NAME?"/>
    <e v="#VALUE!"/>
    <s v="Manager Josiah Lewis"/>
  </r>
  <r>
    <s v="E00153"/>
    <s v="Claire Jones"/>
    <s v="Field Engineer"/>
    <s v="Engineering"/>
    <s v="Corporate"/>
    <s v="Female"/>
    <s v="Caucasian"/>
    <n v="39"/>
    <d v="2019-03-12T00:00:00"/>
    <n v="62644"/>
    <n v="0"/>
    <x v="0"/>
    <s v="Seattle"/>
    <s v=""/>
    <s v="United States, Seattle"/>
    <e v="#NAME?"/>
    <e v="#VALUE!"/>
    <s v="Field Engineer Claire Jones"/>
  </r>
  <r>
    <s v="E02313"/>
    <s v="Jeremiah Lu"/>
    <s v="Network Architect"/>
    <s v="IT"/>
    <s v="Manufacturing"/>
    <s v="Male"/>
    <s v="Asian"/>
    <n v="50"/>
    <d v="2001-03-06T00:00:00"/>
    <n v="73907"/>
    <n v="0"/>
    <x v="1"/>
    <s v="Shanghai"/>
    <s v=""/>
    <s v="China, Shanghai"/>
    <e v="#NAME?"/>
    <e v="#VALUE!"/>
    <s v="Network Architect Jeremiah Lu"/>
  </r>
  <r>
    <s v="E02960"/>
    <s v="Nova Hill"/>
    <s v="Sr. Analyst"/>
    <s v="Accounting"/>
    <s v="Manufacturing"/>
    <s v="Female"/>
    <s v="Caucasian"/>
    <n v="56"/>
    <d v="2018-03-10T00:00:00"/>
    <n v="90040"/>
    <n v="0"/>
    <x v="0"/>
    <s v="Chicago"/>
    <s v=""/>
    <s v="United States, Chicago"/>
    <e v="#NAME?"/>
    <e v="#VALUE!"/>
    <s v="Sr. Analyst Nova Hill"/>
  </r>
  <r>
    <s v="E00096"/>
    <s v="Peyton Cruz"/>
    <s v="Development Engineer"/>
    <s v="Engineering"/>
    <s v="Manufacturing"/>
    <s v="Female"/>
    <s v="Latino"/>
    <n v="30"/>
    <d v="2016-05-26T00:00:00"/>
    <n v="91134"/>
    <n v="0"/>
    <x v="2"/>
    <s v="Sao Paulo"/>
    <s v=""/>
    <s v="Brazil, Sao Paulo"/>
    <e v="#NAME?"/>
    <e v="#VALUE!"/>
    <s v="Development Engineer Peyton Cruz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x v="0"/>
    <s v="Miami"/>
    <s v=""/>
    <s v="United States, Miami"/>
    <e v="#NAME?"/>
    <e v="#VALUE!"/>
    <s v="Vice President Naomi Zhao"/>
  </r>
  <r>
    <s v="E00826"/>
    <s v="Rylee Bui"/>
    <s v="Analyst"/>
    <s v="Accounting"/>
    <s v="Corporate"/>
    <s v="Female"/>
    <s v="Asian"/>
    <n v="55"/>
    <d v="2011-12-22T00:00:00"/>
    <n v="54733"/>
    <n v="0"/>
    <x v="1"/>
    <s v="Chongqing"/>
    <s v=""/>
    <s v="China, Chongqing"/>
    <e v="#NAME?"/>
    <e v="#VALUE!"/>
    <s v="Analyst Rylee Bui"/>
  </r>
  <r>
    <s v="E03881"/>
    <s v="Andrew Reed"/>
    <s v="System Administrator "/>
    <s v="IT"/>
    <s v="Corporate"/>
    <s v="Male"/>
    <s v="Black"/>
    <n v="28"/>
    <d v="2019-06-17T00:00:00"/>
    <n v="65341"/>
    <n v="0"/>
    <x v="0"/>
    <s v="Miami"/>
    <d v="2022-04-11T00:00:00"/>
    <s v="United States, Miami"/>
    <e v="#NAME?"/>
    <n v="-736"/>
    <s v="System Administrator  Andrew Reed"/>
  </r>
  <r>
    <s v="E02604"/>
    <s v="Brooklyn Collins"/>
    <s v="Sr. Manger"/>
    <s v="Finance"/>
    <s v="Corporate"/>
    <s v="Female"/>
    <s v="Black"/>
    <n v="59"/>
    <d v="2018-10-27T00:00:00"/>
    <n v="139208"/>
    <n v="0.11"/>
    <x v="0"/>
    <s v="Austin"/>
    <s v=""/>
    <s v="United States, Austin"/>
    <e v="#NAME?"/>
    <e v="#VALUE!"/>
    <s v="Sr. Manger Brooklyn Collins"/>
  </r>
  <r>
    <s v="E02613"/>
    <s v="John Jung"/>
    <s v="Sr. Analyst"/>
    <s v="Sales"/>
    <s v="Speciality Products"/>
    <s v="Male"/>
    <s v="Asian"/>
    <n v="63"/>
    <d v="2018-03-12T00:00:00"/>
    <n v="73200"/>
    <n v="0"/>
    <x v="1"/>
    <s v="Shanghai"/>
    <s v=""/>
    <s v="China, Shanghai"/>
    <e v="#NAME?"/>
    <e v="#VALUE!"/>
    <s v="Sr. Analyst John Jung"/>
  </r>
  <r>
    <s v="E00864"/>
    <s v="Samantha Aguilar"/>
    <s v="Manager"/>
    <s v="Accounting"/>
    <s v="Speciality Products"/>
    <s v="Female"/>
    <s v="Latino"/>
    <n v="46"/>
    <d v="2010-04-24T00:00:00"/>
    <n v="102636"/>
    <n v="0.06"/>
    <x v="0"/>
    <s v="Seattle"/>
    <s v=""/>
    <s v="United States, Seattle"/>
    <e v="#NAME?"/>
    <e v="#VALUE!"/>
    <s v="Manager Samantha Aguilar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x v="2"/>
    <s v="Sao Paulo"/>
    <s v=""/>
    <s v="Brazil, Sao Paulo"/>
    <e v="#NAME?"/>
    <e v="#VALUE!"/>
    <s v="Sr. Account Representative Madeline Acosta"/>
  </r>
  <r>
    <s v="E03223"/>
    <s v="Ethan Joseph"/>
    <s v="IT Coordinator"/>
    <s v="IT"/>
    <s v="Research &amp; Development"/>
    <s v="Male"/>
    <s v="Caucasian"/>
    <n v="45"/>
    <d v="2018-05-28T00:00:00"/>
    <n v="49219"/>
    <n v="0"/>
    <x v="0"/>
    <s v="Columbus"/>
    <s v=""/>
    <s v="United States, Columbus"/>
    <e v="#NAME?"/>
    <e v="#VALUE!"/>
    <s v="IT Coordinator Ethan Joseph"/>
  </r>
  <r>
    <s v="E01262"/>
    <s v="Miles Mehta"/>
    <s v="Manager"/>
    <s v="Finance"/>
    <s v="Manufacturing"/>
    <s v="Male"/>
    <s v="Asian"/>
    <n v="50"/>
    <d v="2018-05-19T00:00:00"/>
    <n v="106437"/>
    <n v="7.0000000000000007E-2"/>
    <x v="1"/>
    <s v="Chongqing"/>
    <s v=""/>
    <s v="China, Chongqing"/>
    <e v="#NAME?"/>
    <e v="#VALUE!"/>
    <s v="Manager Miles Mehta"/>
  </r>
  <r>
    <s v="E01075"/>
    <s v="Joshua Juarez"/>
    <s v="Analyst II"/>
    <s v="Finance"/>
    <s v="Manufacturing"/>
    <s v="Male"/>
    <s v="Latino"/>
    <n v="46"/>
    <d v="2015-05-05T00:00:00"/>
    <n v="64364"/>
    <n v="0"/>
    <x v="2"/>
    <s v="Sao Paulo"/>
    <s v=""/>
    <s v="Brazil, Sao Paulo"/>
    <e v="#NAME?"/>
    <e v="#VALUE!"/>
    <s v="Analyst II Joshua Juarez"/>
  </r>
  <r>
    <s v="E00364"/>
    <s v="Matthew Howard"/>
    <s v="Director"/>
    <s v="Human Resources"/>
    <s v="Manufacturing"/>
    <s v="Male"/>
    <s v="Caucasian"/>
    <n v="50"/>
    <d v="2021-10-17T00:00:00"/>
    <n v="172180"/>
    <n v="0.3"/>
    <x v="0"/>
    <s v="Columbus"/>
    <s v=""/>
    <s v="United States, Columbus"/>
    <e v="#NAME?"/>
    <e v="#VALUE!"/>
    <s v="Director Matthew Howard"/>
  </r>
  <r>
    <s v="E04108"/>
    <s v="Jade Figueroa"/>
    <s v="Sr. Analyst"/>
    <s v="Sales"/>
    <s v="Manufacturing"/>
    <s v="Female"/>
    <s v="Latino"/>
    <n v="33"/>
    <d v="2012-05-14T00:00:00"/>
    <n v="88343"/>
    <n v="0"/>
    <x v="2"/>
    <s v="Rio de Janerio"/>
    <s v=""/>
    <s v="Brazil, Rio de Janerio"/>
    <e v="#NAME?"/>
    <e v="#VALUE!"/>
    <s v="Sr. Analyst Jade Figueroa"/>
  </r>
  <r>
    <s v="E02917"/>
    <s v="Everett Morales"/>
    <s v="Solutions Architect"/>
    <s v="IT"/>
    <s v="Speciality Products"/>
    <s v="Male"/>
    <s v="Latino"/>
    <n v="57"/>
    <d v="2014-07-10T00:00:00"/>
    <n v="66649"/>
    <n v="0"/>
    <x v="2"/>
    <s v="Rio de Janerio"/>
    <s v=""/>
    <s v="Brazil, Rio de Janerio"/>
    <e v="#NAME?"/>
    <e v="#VALUE!"/>
    <s v="Solutions Architect Everett Morales"/>
  </r>
  <r>
    <s v="E03720"/>
    <s v="Genesis Hunter"/>
    <s v="Manager"/>
    <s v="Finance"/>
    <s v="Corporate"/>
    <s v="Female"/>
    <s v="Caucasian"/>
    <n v="48"/>
    <d v="1999-04-22T00:00:00"/>
    <n v="102847"/>
    <n v="0.05"/>
    <x v="0"/>
    <s v="Chicago"/>
    <s v=""/>
    <s v="United States, Chicago"/>
    <e v="#NAME?"/>
    <e v="#VALUE!"/>
    <s v="Manager Genesis Hunter"/>
  </r>
  <r>
    <s v="E03393"/>
    <s v="Henry Figueroa"/>
    <s v="Sr. Manger"/>
    <s v="Finance"/>
    <s v="Manufacturing"/>
    <s v="Male"/>
    <s v="Latino"/>
    <n v="46"/>
    <d v="2010-07-19T00:00:00"/>
    <n v="134881"/>
    <n v="0.15"/>
    <x v="2"/>
    <s v="Manaus"/>
    <s v=""/>
    <s v="Brazil, Manaus"/>
    <e v="#NAME?"/>
    <e v="#VALUE!"/>
    <s v="Sr. Manger Henry Figueroa"/>
  </r>
  <r>
    <s v="E02977"/>
    <s v="Nicholas Song"/>
    <s v="Analyst II"/>
    <s v="Marketing"/>
    <s v="Manufacturing"/>
    <s v="Male"/>
    <s v="Asian"/>
    <n v="52"/>
    <d v="1999-05-23T00:00:00"/>
    <n v="68807"/>
    <n v="0"/>
    <x v="1"/>
    <s v="Chengdu"/>
    <d v="2015-11-30T00:00:00"/>
    <s v="China, Chengdu"/>
    <e v="#NAME?"/>
    <n v="-4311"/>
    <s v="Analyst II Nicholas Song"/>
  </r>
  <r>
    <s v="E03371"/>
    <s v="Jack Alexander"/>
    <s v="Vice President"/>
    <s v="IT"/>
    <s v="Manufacturing"/>
    <s v="Male"/>
    <s v="Caucasian"/>
    <n v="56"/>
    <d v="2006-05-29T00:00:00"/>
    <n v="228822"/>
    <n v="0.36"/>
    <x v="0"/>
    <s v="Miami"/>
    <s v=""/>
    <s v="United States, Miami"/>
    <e v="#NAME?"/>
    <e v="#VALUE!"/>
    <s v="Vice President Jack Alexander"/>
  </r>
  <r>
    <s v="E02531"/>
    <s v="Jameson Foster"/>
    <s v="Analyst"/>
    <s v="Marketing"/>
    <s v="Manufacturing"/>
    <s v="Male"/>
    <s v="Caucasian"/>
    <n v="28"/>
    <d v="2021-07-18T00:00:00"/>
    <n v="43391"/>
    <n v="0"/>
    <x v="0"/>
    <s v="Columbus"/>
    <s v=""/>
    <s v="United States, Columbus"/>
    <e v="#NAME?"/>
    <e v="#VALUE!"/>
    <s v="Analyst Jameson Foster"/>
  </r>
  <r>
    <s v="E02473"/>
    <s v="Leonardo Lo"/>
    <s v="Quality Engineer"/>
    <s v="Engineering"/>
    <s v="Speciality Products"/>
    <s v="Male"/>
    <s v="Asian"/>
    <n v="29"/>
    <d v="2021-11-15T00:00:00"/>
    <n v="91782"/>
    <n v="0"/>
    <x v="1"/>
    <s v="Chongqing"/>
    <s v=""/>
    <s v="China, Chongqing"/>
    <e v="#NAME?"/>
    <e v="#VALUE!"/>
    <s v="Quality Engineer Leonardo Lo"/>
  </r>
  <r>
    <s v="E02468"/>
    <s v="Ella Huang"/>
    <s v="Vice President"/>
    <s v="Marketing"/>
    <s v="Corporate"/>
    <s v="Female"/>
    <s v="Asian"/>
    <n v="45"/>
    <d v="2016-02-28T00:00:00"/>
    <n v="211637"/>
    <n v="0.31"/>
    <x v="0"/>
    <s v="Chicago"/>
    <s v=""/>
    <s v="United States, Chicago"/>
    <e v="#NAME?"/>
    <e v="#VALUE!"/>
    <s v="Vice President Ella Huang"/>
  </r>
  <r>
    <s v="E01499"/>
    <s v="Liam Jordan"/>
    <s v="Computer Systems Manager"/>
    <s v="IT"/>
    <s v="Manufacturing"/>
    <s v="Male"/>
    <s v="Caucasian"/>
    <n v="28"/>
    <d v="2020-08-08T00:00:00"/>
    <n v="73255"/>
    <n v="0.09"/>
    <x v="0"/>
    <s v="Phoenix"/>
    <s v=""/>
    <s v="United States, Phoenix"/>
    <e v="#NAME?"/>
    <e v="#VALUE!"/>
    <s v="Computer Systems Manager Liam Jordan"/>
  </r>
  <r>
    <s v="E03697"/>
    <s v="Isaac Woods"/>
    <s v="Manager"/>
    <s v="Sales"/>
    <s v="Corporate"/>
    <s v="Male"/>
    <s v="Caucasian"/>
    <n v="28"/>
    <d v="2021-01-08T00:00:00"/>
    <n v="108826"/>
    <n v="0.1"/>
    <x v="0"/>
    <s v="Miami"/>
    <s v=""/>
    <s v="United States, Miami"/>
    <e v="#NAME?"/>
    <e v="#VALUE!"/>
    <s v="Manager Isaac Woods"/>
  </r>
  <r>
    <s v="E00593"/>
    <s v="Luke Wilson"/>
    <s v="Solutions Architect"/>
    <s v="IT"/>
    <s v="Speciality Products"/>
    <s v="Male"/>
    <s v="Caucasian"/>
    <n v="34"/>
    <d v="2016-05-24T00:00:00"/>
    <n v="94352"/>
    <n v="0"/>
    <x v="0"/>
    <s v="Miami"/>
    <s v=""/>
    <s v="United States, Miami"/>
    <e v="#NAME?"/>
    <e v="#VALUE!"/>
    <s v="Solutions Architect Luke Wilson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x v="0"/>
    <s v="Phoenix"/>
    <s v=""/>
    <s v="United States, Phoenix"/>
    <e v="#NAME?"/>
    <e v="#VALUE!"/>
    <s v="IT Systems Architect Lyla Alvarez"/>
  </r>
  <r>
    <s v="E03889"/>
    <s v="Caleb Flores"/>
    <s v="Manager"/>
    <s v="Human Resources"/>
    <s v="Manufacturing"/>
    <s v="Male"/>
    <s v="Latino"/>
    <n v="34"/>
    <d v="2013-08-13T00:00:00"/>
    <n v="113909"/>
    <n v="0.06"/>
    <x v="2"/>
    <s v="Rio de Janerio"/>
    <s v=""/>
    <s v="Brazil, Rio de Janerio"/>
    <e v="#NAME?"/>
    <e v="#VALUE!"/>
    <s v="Manager Caleb Flores"/>
  </r>
  <r>
    <s v="E01958"/>
    <s v="Angel Lin"/>
    <s v="Network Administrator"/>
    <s v="IT"/>
    <s v="Manufacturing"/>
    <s v="Male"/>
    <s v="Asian"/>
    <n v="27"/>
    <d v="2020-12-24T00:00:00"/>
    <n v="92321"/>
    <n v="0"/>
    <x v="0"/>
    <s v="Chicago"/>
    <s v=""/>
    <s v="United States, Chicago"/>
    <e v="#NAME?"/>
    <e v="#VALUE!"/>
    <s v="Network Administrator Angel Lin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x v="0"/>
    <s v="Seattle"/>
    <s v=""/>
    <s v="United States, Seattle"/>
    <e v="#NAME?"/>
    <e v="#VALUE!"/>
    <s v="Computer Systems Manager Easton Moore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x v="0"/>
    <s v="Phoenix"/>
    <s v=""/>
    <s v="United States, Phoenix"/>
    <e v="#NAME?"/>
    <e v="#VALUE!"/>
    <s v="Automation Engineer Kinsley Collins"/>
  </r>
  <r>
    <s v="E00099"/>
    <s v="Brooklyn Salazar"/>
    <s v="IT Systems Architect"/>
    <s v="IT"/>
    <s v="Manufacturing"/>
    <s v="Female"/>
    <s v="Latino"/>
    <n v="44"/>
    <d v="2011-03-01T00:00:00"/>
    <n v="82462"/>
    <n v="0"/>
    <x v="0"/>
    <s v="Austin"/>
    <s v=""/>
    <s v="United States, Austin"/>
    <e v="#NAME?"/>
    <e v="#VALUE!"/>
    <s v="IT Systems Architect Brooklyn Salazar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x v="0"/>
    <s v="Miami"/>
    <s v=""/>
    <s v="United States, Miami"/>
    <e v="#NAME?"/>
    <e v="#VALUE!"/>
    <s v="Vice President Scarlett Jenkins"/>
  </r>
  <r>
    <s v="E00711"/>
    <s v="Melody Chin"/>
    <s v="Sr. Manger"/>
    <s v="Finance"/>
    <s v="Corporate"/>
    <s v="Female"/>
    <s v="Asian"/>
    <n v="43"/>
    <d v="2006-10-15T00:00:00"/>
    <n v="153492"/>
    <n v="0.11"/>
    <x v="0"/>
    <s v="Chicago"/>
    <s v=""/>
    <s v="United States, Chicago"/>
    <e v="#NAME?"/>
    <e v="#VALUE!"/>
    <s v="Sr. Manger Melody Chin"/>
  </r>
  <r>
    <s v="E04795"/>
    <s v="Eloise Alexander"/>
    <s v="Vice President"/>
    <s v="Human Resources"/>
    <s v="Corporate"/>
    <s v="Female"/>
    <s v="Black"/>
    <n v="28"/>
    <d v="2018-01-21T00:00:00"/>
    <n v="208210"/>
    <n v="0.3"/>
    <x v="0"/>
    <s v="Seattle"/>
    <s v=""/>
    <s v="United States, Seattle"/>
    <e v="#NAME?"/>
    <e v="#VALUE!"/>
    <s v="Vice President Eloise Alexander"/>
  </r>
  <r>
    <s v="E03912"/>
    <s v="Carter Turner"/>
    <s v="Sr. Analyst"/>
    <s v="Marketing"/>
    <s v="Corporate"/>
    <s v="Male"/>
    <s v="Caucasian"/>
    <n v="33"/>
    <d v="2015-11-17T00:00:00"/>
    <n v="91632"/>
    <n v="0"/>
    <x v="0"/>
    <s v="Phoenix"/>
    <s v=""/>
    <s v="United States, Phoenix"/>
    <e v="#NAME?"/>
    <e v="#VALUE!"/>
    <s v="Sr. Analyst Carter Turner"/>
  </r>
  <r>
    <s v="E02103"/>
    <s v="Andrew Ma"/>
    <s v="HRIS Analyst"/>
    <s v="Human Resources"/>
    <s v="Corporate"/>
    <s v="Male"/>
    <s v="Asian"/>
    <n v="31"/>
    <d v="2017-09-24T00:00:00"/>
    <n v="71755"/>
    <n v="0"/>
    <x v="1"/>
    <s v="Chongqing"/>
    <s v=""/>
    <s v="China, Chongqing"/>
    <e v="#NAME?"/>
    <e v="#VALUE!"/>
    <s v="HRIS Analyst Andrew Ma"/>
  </r>
  <r>
    <s v="E04213"/>
    <s v="Hailey Xi"/>
    <s v="Manager"/>
    <s v="Accounting"/>
    <s v="Corporate"/>
    <s v="Female"/>
    <s v="Asian"/>
    <n v="52"/>
    <d v="2021-11-19T00:00:00"/>
    <n v="111006"/>
    <n v="0.08"/>
    <x v="1"/>
    <s v="Chongqing"/>
    <s v=""/>
    <s v="China, Chongqing"/>
    <e v="#NAME?"/>
    <e v="#VALUE!"/>
    <s v="Manager Hailey Xi"/>
  </r>
  <r>
    <s v="E04756"/>
    <s v="Aiden Le"/>
    <s v="Cloud Infrastructure Architect"/>
    <s v="IT"/>
    <s v="Corporate"/>
    <s v="Male"/>
    <s v="Asian"/>
    <n v="55"/>
    <d v="1994-12-24T00:00:00"/>
    <n v="99774"/>
    <n v="0"/>
    <x v="0"/>
    <s v="Austin"/>
    <s v=""/>
    <s v="United States, Austin"/>
    <e v="#NAME?"/>
    <e v="#VALUE!"/>
    <s v="Cloud Infrastructure Architect Aiden Le"/>
  </r>
  <r>
    <s v="E04114"/>
    <s v="Christopher Lim"/>
    <s v="Director"/>
    <s v="IT"/>
    <s v="Research &amp; Development"/>
    <s v="Male"/>
    <s v="Asian"/>
    <n v="55"/>
    <d v="2007-03-13T00:00:00"/>
    <n v="184648"/>
    <n v="0.24"/>
    <x v="1"/>
    <s v="Shanghai"/>
    <s v=""/>
    <s v="China, Shanghai"/>
    <e v="#NAME?"/>
    <e v="#VALUE!"/>
    <s v="Director Christopher Lim"/>
  </r>
  <r>
    <s v="E01423"/>
    <s v="James Castillo"/>
    <s v="Vice President"/>
    <s v="IT"/>
    <s v="Manufacturing"/>
    <s v="Male"/>
    <s v="Latino"/>
    <n v="51"/>
    <d v="2001-07-19T00:00:00"/>
    <n v="247874"/>
    <n v="0.33"/>
    <x v="2"/>
    <s v="Manaus"/>
    <s v=""/>
    <s v="Brazil, Manaus"/>
    <e v="#NAME?"/>
    <e v="#VALUE!"/>
    <s v="Vice President James Castillo"/>
  </r>
  <r>
    <s v="E03181"/>
    <s v="Greyson Dang"/>
    <s v="Development Engineer"/>
    <s v="Engineering"/>
    <s v="Manufacturing"/>
    <s v="Male"/>
    <s v="Asian"/>
    <n v="60"/>
    <d v="2009-05-11T00:00:00"/>
    <n v="62239"/>
    <n v="0"/>
    <x v="1"/>
    <s v="Beijing"/>
    <s v=""/>
    <s v="China, Beijing"/>
    <e v="#NAME?"/>
    <e v="#VALUE!"/>
    <s v="Development Engineer Greyson Dang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x v="0"/>
    <s v="Chicago"/>
    <s v=""/>
    <s v="United States, Chicago"/>
    <e v="#NAME?"/>
    <e v="#VALUE!"/>
    <s v="Manager Hannah King"/>
  </r>
  <r>
    <s v="E00703"/>
    <s v="Wesley Dominguez"/>
    <s v="Engineering Manager"/>
    <s v="Engineering"/>
    <s v="Corporate"/>
    <s v="Male"/>
    <s v="Latino"/>
    <n v="45"/>
    <d v="2018-04-27T00:00:00"/>
    <n v="115490"/>
    <n v="0.12"/>
    <x v="0"/>
    <s v="Chicago"/>
    <s v=""/>
    <s v="United States, Chicago"/>
    <e v="#NAME?"/>
    <e v="#VALUE!"/>
    <s v="Engineering Manager Wesley Dominguez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x v="1"/>
    <s v="Shanghai"/>
    <s v=""/>
    <s v="China, Shanghai"/>
    <e v="#NAME?"/>
    <e v="#VALUE!"/>
    <s v="Manager Dominic Hu"/>
  </r>
  <r>
    <s v="E00103"/>
    <s v="Nora Park"/>
    <s v="Director"/>
    <s v="Accounting"/>
    <s v="Speciality Products"/>
    <s v="Female"/>
    <s v="Asian"/>
    <n v="29"/>
    <d v="2017-06-28T00:00:00"/>
    <n v="197649"/>
    <n v="0.2"/>
    <x v="0"/>
    <s v="Columbus"/>
    <s v=""/>
    <s v="United States, Columbus"/>
    <e v="#NAME?"/>
    <e v="#VALUE!"/>
    <s v="Director Nora Park"/>
  </r>
  <r>
    <s v="E04487"/>
    <s v="Audrey Hwang"/>
    <s v="Sr. Analyst"/>
    <s v="Accounting"/>
    <s v="Speciality Products"/>
    <s v="Female"/>
    <s v="Asian"/>
    <n v="45"/>
    <d v="2020-06-17T00:00:00"/>
    <n v="89841"/>
    <n v="0"/>
    <x v="1"/>
    <s v="Beijing"/>
    <s v=""/>
    <s v="China, Beijing"/>
    <e v="#NAME?"/>
    <e v="#VALUE!"/>
    <s v="Sr. Analyst Audrey Hwang"/>
  </r>
  <r>
    <s v="E01194"/>
    <s v="Ella Jenkins"/>
    <s v="Analyst II"/>
    <s v="Finance"/>
    <s v="Speciality Products"/>
    <s v="Female"/>
    <s v="Caucasian"/>
    <n v="52"/>
    <d v="2019-12-20T00:00:00"/>
    <n v="61026"/>
    <n v="0"/>
    <x v="0"/>
    <s v="Phoenix"/>
    <s v=""/>
    <s v="United States, Phoenix"/>
    <e v="#NAME?"/>
    <e v="#VALUE!"/>
    <s v="Analyst II Ella Jenkins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x v="0"/>
    <s v="Chicago"/>
    <s v=""/>
    <s v="United States, Chicago"/>
    <e v="#NAME?"/>
    <e v="#VALUE!"/>
    <s v="Controls Engineer Peyton Owens"/>
  </r>
  <r>
    <s v="E04242"/>
    <s v="Alice Lopez"/>
    <s v="Test Engineer"/>
    <s v="Engineering"/>
    <s v="Speciality Products"/>
    <s v="Female"/>
    <s v="Latino"/>
    <n v="48"/>
    <d v="2009-06-27T00:00:00"/>
    <n v="82907"/>
    <n v="0"/>
    <x v="0"/>
    <s v="Seattle"/>
    <s v=""/>
    <s v="United States, Seattle"/>
    <e v="#NAME?"/>
    <e v="#VALUE!"/>
    <s v="Test Engineer Alice Lopez"/>
  </r>
  <r>
    <s v="E01371"/>
    <s v="Dominic Le"/>
    <s v="Vice President"/>
    <s v="Marketing"/>
    <s v="Corporate"/>
    <s v="Male"/>
    <s v="Asian"/>
    <n v="41"/>
    <d v="2014-10-04T00:00:00"/>
    <n v="257194"/>
    <n v="0.35"/>
    <x v="1"/>
    <s v="Chongqing"/>
    <s v=""/>
    <s v="China, Chongqing"/>
    <e v="#NAME?"/>
    <e v="#VALUE!"/>
    <s v="Vice President Dominic Le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x v="0"/>
    <s v="Miami"/>
    <s v=""/>
    <s v="United States, Miami"/>
    <e v="#NAME?"/>
    <e v="#VALUE!"/>
    <s v="Quality Engineer Ezra Ortiz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x v="1"/>
    <s v="Shanghai"/>
    <s v=""/>
    <s v="China, Shanghai"/>
    <e v="#NAME?"/>
    <e v="#VALUE!"/>
    <s v="Quality Engineer Grayson Luu"/>
  </r>
  <r>
    <s v="E03097"/>
    <s v="Brooks Stewart"/>
    <s v="HRIS Analyst"/>
    <s v="Human Resources"/>
    <s v="Manufacturing"/>
    <s v="Male"/>
    <s v="Black"/>
    <n v="45"/>
    <d v="2015-12-19T00:00:00"/>
    <n v="51983"/>
    <n v="0"/>
    <x v="0"/>
    <s v="Columbus"/>
    <s v=""/>
    <s v="United States, Columbus"/>
    <e v="#NAME?"/>
    <e v="#VALUE!"/>
    <s v="HRIS Analyst Brooks Stewart"/>
  </r>
  <r>
    <s v="E01668"/>
    <s v="Naomi Xi"/>
    <s v="Director"/>
    <s v="Finance"/>
    <s v="Corporate"/>
    <s v="Female"/>
    <s v="Asian"/>
    <n v="53"/>
    <d v="2002-02-17T00:00:00"/>
    <n v="179494"/>
    <n v="0.2"/>
    <x v="1"/>
    <s v="Chongqing"/>
    <s v=""/>
    <s v="China, Chongqing"/>
    <e v="#NAME?"/>
    <e v="#VALUE!"/>
    <s v="Director Naomi Xi"/>
  </r>
  <r>
    <s v="E03354"/>
    <s v="Silas Estrada"/>
    <s v="IT Systems Architect"/>
    <s v="IT"/>
    <s v="Corporate"/>
    <s v="Male"/>
    <s v="Latino"/>
    <n v="49"/>
    <d v="2016-06-24T00:00:00"/>
    <n v="68426"/>
    <n v="0"/>
    <x v="2"/>
    <s v="Rio de Janerio"/>
    <s v=""/>
    <s v="Brazil, Rio de Janerio"/>
    <e v="#NAME?"/>
    <e v="#VALUE!"/>
    <s v="IT Systems Architect Silas Estrada"/>
  </r>
  <r>
    <s v="E02088"/>
    <s v="Skylar Ayala"/>
    <s v="Sr. Manger"/>
    <s v="Finance"/>
    <s v="Corporate"/>
    <s v="Female"/>
    <s v="Latino"/>
    <n v="55"/>
    <d v="2017-02-06T00:00:00"/>
    <n v="144986"/>
    <n v="0.12"/>
    <x v="0"/>
    <s v="Phoenix"/>
    <s v=""/>
    <s v="United States, Phoenix"/>
    <e v="#NAME?"/>
    <e v="#VALUE!"/>
    <s v="Sr. Manger Skylar Ayala"/>
  </r>
  <r>
    <s v="E03980"/>
    <s v="Lydia Huynh"/>
    <s v="Account Representative"/>
    <s v="Sales"/>
    <s v="Speciality Products"/>
    <s v="Female"/>
    <s v="Asian"/>
    <n v="45"/>
    <d v="2000-08-16T00:00:00"/>
    <n v="60113"/>
    <n v="0"/>
    <x v="0"/>
    <s v="Chicago"/>
    <s v=""/>
    <s v="United States, Chicago"/>
    <e v="#NAME?"/>
    <e v="#VALUE!"/>
    <s v="Account Representative Lydia Huynh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x v="2"/>
    <s v="Sao Paulo"/>
    <s v=""/>
    <s v="Brazil, Sao Paulo"/>
    <e v="#NAME?"/>
    <e v="#VALUE!"/>
    <s v="HRIS Analyst Hazel Cortez"/>
  </r>
  <r>
    <s v="E00824"/>
    <s v="Everleigh Adams"/>
    <s v="Analyst II"/>
    <s v="Marketing"/>
    <s v="Manufacturing"/>
    <s v="Female"/>
    <s v="Caucasian"/>
    <n v="33"/>
    <d v="2020-03-14T00:00:00"/>
    <n v="68846"/>
    <n v="0"/>
    <x v="0"/>
    <s v="Chicago"/>
    <s v=""/>
    <s v="United States, Chicago"/>
    <e v="#NAME?"/>
    <e v="#VALUE!"/>
    <s v="Analyst II Everleigh Adams"/>
  </r>
  <r>
    <s v="E04359"/>
    <s v="Layla Salazar"/>
    <s v="Solutions Architect"/>
    <s v="IT"/>
    <s v="Corporate"/>
    <s v="Female"/>
    <s v="Latino"/>
    <n v="59"/>
    <d v="2014-03-19T00:00:00"/>
    <n v="90901"/>
    <n v="0"/>
    <x v="0"/>
    <s v="Seattle"/>
    <s v=""/>
    <s v="United States, Seattle"/>
    <e v="#NAME?"/>
    <e v="#VALUE!"/>
    <s v="Solutions Architect Layla Salazar"/>
  </r>
  <r>
    <s v="E03113"/>
    <s v="Willow Chen"/>
    <s v="Manager"/>
    <s v="Accounting"/>
    <s v="Corporate"/>
    <s v="Female"/>
    <s v="Asian"/>
    <n v="50"/>
    <d v="2012-09-03T00:00:00"/>
    <n v="102033"/>
    <n v="0.08"/>
    <x v="0"/>
    <s v="Austin"/>
    <s v=""/>
    <s v="United States, Austin"/>
    <e v="#NAME?"/>
    <e v="#VALUE!"/>
    <s v="Manager Willow Chen"/>
  </r>
  <r>
    <s v="E01488"/>
    <s v="Penelope Griffin"/>
    <s v="Director"/>
    <s v="Sales"/>
    <s v="Manufacturing"/>
    <s v="Female"/>
    <s v="Caucasian"/>
    <n v="61"/>
    <d v="2021-01-23T00:00:00"/>
    <n v="151783"/>
    <n v="0.26"/>
    <x v="0"/>
    <s v="Seattle"/>
    <s v=""/>
    <s v="United States, Seattle"/>
    <e v="#NAME?"/>
    <e v="#VALUE!"/>
    <s v="Director Penelope Griffin"/>
  </r>
  <r>
    <s v="E01787"/>
    <s v="Lillian Romero"/>
    <s v="Director"/>
    <s v="Engineering"/>
    <s v="Corporate"/>
    <s v="Female"/>
    <s v="Latino"/>
    <n v="27"/>
    <d v="2018-12-07T00:00:00"/>
    <n v="170164"/>
    <n v="0.17"/>
    <x v="0"/>
    <s v="Austin"/>
    <s v=""/>
    <s v="United States, Austin"/>
    <e v="#NAME?"/>
    <e v="#VALUE!"/>
    <s v="Director Lillian Romero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x v="0"/>
    <s v="Phoenix"/>
    <s v=""/>
    <s v="United States, Phoenix"/>
    <e v="#NAME?"/>
    <e v="#VALUE!"/>
    <s v="Sr. Manger Stella Wu"/>
  </r>
  <r>
    <s v="E01052"/>
    <s v="Parker Vang"/>
    <s v="Analyst"/>
    <s v="Sales"/>
    <s v="Corporate"/>
    <s v="Male"/>
    <s v="Asian"/>
    <n v="40"/>
    <d v="2016-12-17T00:00:00"/>
    <n v="50733"/>
    <n v="0"/>
    <x v="0"/>
    <s v="Miami"/>
    <s v=""/>
    <s v="United States, Miami"/>
    <e v="#NAME?"/>
    <e v="#VALUE!"/>
    <s v="Analyst Parker Vang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x v="0"/>
    <s v="Phoenix"/>
    <s v=""/>
    <s v="United States, Phoenix"/>
    <e v="#NAME?"/>
    <e v="#VALUE!"/>
    <s v="Sr. Business Partner Mila Roberts"/>
  </r>
  <r>
    <s v="E03402"/>
    <s v="Isaac Liu"/>
    <s v="Field Engineer"/>
    <s v="Engineering"/>
    <s v="Manufacturing"/>
    <s v="Male"/>
    <s v="Asian"/>
    <n v="60"/>
    <d v="1992-10-13T00:00:00"/>
    <n v="88213"/>
    <n v="0"/>
    <x v="1"/>
    <s v="Chongqing"/>
    <s v=""/>
    <s v="China, Chongqing"/>
    <e v="#NAME?"/>
    <e v="#VALUE!"/>
    <s v="Field Engineer Isaac Liu"/>
  </r>
  <r>
    <s v="E04128"/>
    <s v="Jacob Doan"/>
    <s v="Analyst II"/>
    <s v="Sales"/>
    <s v="Speciality Products"/>
    <s v="Male"/>
    <s v="Asian"/>
    <n v="55"/>
    <d v="2021-08-02T00:00:00"/>
    <n v="67130"/>
    <n v="0"/>
    <x v="0"/>
    <s v="Miami"/>
    <s v=""/>
    <s v="United States, Miami"/>
    <e v="#NAME?"/>
    <e v="#VALUE!"/>
    <s v="Analyst II Jacob Doan"/>
  </r>
  <r>
    <s v="E00013"/>
    <s v="Raelynn Ma"/>
    <s v="Sr. Analyst"/>
    <s v="Finance"/>
    <s v="Speciality Products"/>
    <s v="Female"/>
    <s v="Asian"/>
    <n v="33"/>
    <d v="2015-10-08T00:00:00"/>
    <n v="94876"/>
    <n v="0"/>
    <x v="0"/>
    <s v="Miami"/>
    <s v=""/>
    <s v="United States, Miami"/>
    <e v="#NAME?"/>
    <e v="#VALUE!"/>
    <s v="Sr. Analyst Raelynn Ma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x v="0"/>
    <s v="Miami"/>
    <s v=""/>
    <s v="United States, Miami"/>
    <e v="#NAME?"/>
    <e v="#VALUE!"/>
    <s v="Development Engineer Jameson Juarez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x v="0"/>
    <s v="Columbus"/>
    <s v=""/>
    <s v="United States, Columbus"/>
    <e v="#NAME?"/>
    <e v="#VALUE!"/>
    <s v="Test Engineer Everleigh Shah"/>
  </r>
  <r>
    <s v="E04472"/>
    <s v="Alexander Foster"/>
    <s v="Analyst II"/>
    <s v="Marketing"/>
    <s v="Manufacturing"/>
    <s v="Male"/>
    <s v="Black"/>
    <n v="35"/>
    <d v="2020-07-03T00:00:00"/>
    <n v="51513"/>
    <n v="0"/>
    <x v="0"/>
    <s v="Columbus"/>
    <s v=""/>
    <s v="United States, Columbus"/>
    <e v="#NAME?"/>
    <e v="#VALUE!"/>
    <s v="Analyst II Alexander Foster"/>
  </r>
  <r>
    <s v="E00161"/>
    <s v="Ryan Ha"/>
    <s v="Vice President"/>
    <s v="Marketing"/>
    <s v="Corporate"/>
    <s v="Male"/>
    <s v="Asian"/>
    <n v="60"/>
    <d v="2007-01-27T00:00:00"/>
    <n v="234311"/>
    <n v="0.37"/>
    <x v="0"/>
    <s v="Miami"/>
    <s v=""/>
    <s v="United States, Miami"/>
    <e v="#NAME?"/>
    <e v="#VALUE!"/>
    <s v="Vice President Ryan Ha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x v="0"/>
    <s v="Seattle"/>
    <s v=""/>
    <s v="United States, Seattle"/>
    <e v="#NAME?"/>
    <e v="#VALUE!"/>
    <s v="Sr. Manger Chloe Salazar"/>
  </r>
  <r>
    <s v="E04536"/>
    <s v="Layla Scott"/>
    <s v="Sr. Manger"/>
    <s v="Accounting"/>
    <s v="Speciality Products"/>
    <s v="Female"/>
    <s v="Caucasian"/>
    <n v="48"/>
    <d v="2010-07-30T00:00:00"/>
    <n v="124774"/>
    <n v="0.12"/>
    <x v="0"/>
    <s v="Phoenix"/>
    <s v=""/>
    <s v="United States, Phoenix"/>
    <e v="#NAME?"/>
    <e v="#VALUE!"/>
    <s v="Sr. Manger Layla Scott"/>
  </r>
  <r>
    <s v="E02534"/>
    <s v="Leah Khan"/>
    <s v="Director"/>
    <s v="Marketing"/>
    <s v="Corporate"/>
    <s v="Female"/>
    <s v="Asian"/>
    <n v="36"/>
    <d v="2010-09-13T00:00:00"/>
    <n v="157070"/>
    <n v="0.28000000000000003"/>
    <x v="1"/>
    <s v="Chongqing"/>
    <s v=""/>
    <s v="China, Chongqing"/>
    <e v="#NAME?"/>
    <e v="#VALUE!"/>
    <s v="Director Leah Khan"/>
  </r>
  <r>
    <s v="E02857"/>
    <s v="Mason Jimenez"/>
    <s v="Sr. Manger"/>
    <s v="Finance"/>
    <s v="Speciality Products"/>
    <s v="Male"/>
    <s v="Latino"/>
    <n v="44"/>
    <d v="2019-08-08T00:00:00"/>
    <n v="130133"/>
    <n v="0.15"/>
    <x v="0"/>
    <s v="Austin"/>
    <d v="2022-05-18T00:00:00"/>
    <s v="United States, Austin"/>
    <e v="#NAME?"/>
    <n v="-725"/>
    <s v="Sr. Manger Mason Jimenez"/>
  </r>
  <r>
    <s v="E03059"/>
    <s v="Hailey Dang"/>
    <s v="Manager"/>
    <s v="Marketing"/>
    <s v="Manufacturing"/>
    <s v="Female"/>
    <s v="Asian"/>
    <n v="64"/>
    <d v="2019-09-21T00:00:00"/>
    <n v="108780"/>
    <n v="0.06"/>
    <x v="1"/>
    <s v="Shanghai"/>
    <s v=""/>
    <s v="China, Shanghai"/>
    <e v="#NAME?"/>
    <e v="#VALUE!"/>
    <s v="Manager Hailey Dang"/>
  </r>
  <r>
    <s v="E02477"/>
    <s v="Amelia Bui"/>
    <s v="Director"/>
    <s v="Engineering"/>
    <s v="Speciality Products"/>
    <s v="Female"/>
    <s v="Asian"/>
    <n v="46"/>
    <d v="2020-10-21T00:00:00"/>
    <n v="151853"/>
    <n v="0.16"/>
    <x v="1"/>
    <s v="Chengdu"/>
    <s v=""/>
    <s v="China, Chengdu"/>
    <e v="#NAME?"/>
    <e v="#VALUE!"/>
    <s v="Director Amelia Bui"/>
  </r>
  <r>
    <s v="E00022"/>
    <s v="Elena Her"/>
    <s v="Account Representative"/>
    <s v="Sales"/>
    <s v="Manufacturing"/>
    <s v="Female"/>
    <s v="Asian"/>
    <n v="62"/>
    <d v="2006-09-17T00:00:00"/>
    <n v="64669"/>
    <n v="0"/>
    <x v="1"/>
    <s v="Chongqing"/>
    <s v=""/>
    <s v="China, Chongqing"/>
    <e v="#NAME?"/>
    <e v="#VALUE!"/>
    <s v="Account Representative Elena Her"/>
  </r>
  <r>
    <s v="E03370"/>
    <s v="Ian Cortez"/>
    <s v="Analyst II"/>
    <s v="Marketing"/>
    <s v="Research &amp; Development"/>
    <s v="Male"/>
    <s v="Latino"/>
    <n v="61"/>
    <d v="2008-04-30T00:00:00"/>
    <n v="69352"/>
    <n v="0"/>
    <x v="2"/>
    <s v="Rio de Janerio"/>
    <s v=""/>
    <s v="Brazil, Rio de Janerio"/>
    <e v="#NAME?"/>
    <e v="#VALUE!"/>
    <s v="Analyst II Ian Cortez"/>
  </r>
  <r>
    <s v="E00555"/>
    <s v="Christian Ali"/>
    <s v="Analyst II"/>
    <s v="Marketing"/>
    <s v="Research &amp; Development"/>
    <s v="Male"/>
    <s v="Asian"/>
    <n v="65"/>
    <d v="2001-10-17T00:00:00"/>
    <n v="74631"/>
    <n v="0"/>
    <x v="1"/>
    <s v="Chongqing"/>
    <s v=""/>
    <s v="China, Chongqing"/>
    <e v="#NAME?"/>
    <e v="#VALUE!"/>
    <s v="Analyst II Christian Ali"/>
  </r>
  <r>
    <s v="E03160"/>
    <s v="Carter Ortiz"/>
    <s v="Quality Engineer"/>
    <s v="Engineering"/>
    <s v="Speciality Products"/>
    <s v="Male"/>
    <s v="Latino"/>
    <n v="54"/>
    <d v="2012-04-29T00:00:00"/>
    <n v="96441"/>
    <n v="0"/>
    <x v="2"/>
    <s v="Sao Paulo"/>
    <s v=""/>
    <s v="Brazil, Sao Paulo"/>
    <e v="#NAME?"/>
    <e v="#VALUE!"/>
    <s v="Quality Engineer Carter Ortiz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x v="1"/>
    <s v="Chengdu"/>
    <s v=""/>
    <s v="China, Chengdu"/>
    <e v="#NAME?"/>
    <e v="#VALUE!"/>
    <s v="Engineering Manager Grayson Chan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x v="2"/>
    <s v="Manaus"/>
    <s v=""/>
    <s v="Brazil, Manaus"/>
    <e v="#NAME?"/>
    <e v="#VALUE!"/>
    <s v="Computer Systems Manager Nolan Molina"/>
  </r>
  <r>
    <s v="E04087"/>
    <s v="Adam Kaur"/>
    <s v="Manager"/>
    <s v="IT"/>
    <s v="Corporate"/>
    <s v="Male"/>
    <s v="Asian"/>
    <n v="60"/>
    <d v="2000-01-29T00:00:00"/>
    <n v="109059"/>
    <n v="7.0000000000000007E-2"/>
    <x v="1"/>
    <s v="Chengdu"/>
    <s v=""/>
    <s v="China, Chengdu"/>
    <e v="#NAME?"/>
    <e v="#VALUE!"/>
    <s v="Manager Adam Kaur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x v="0"/>
    <s v="Columbus"/>
    <s v=""/>
    <s v="United States, Columbus"/>
    <e v="#NAME?"/>
    <e v="#VALUE!"/>
    <s v="Operations Engineer Amelia Kaur"/>
  </r>
  <r>
    <s v="E03805"/>
    <s v="Autumn Gonzales"/>
    <s v="Analyst II"/>
    <s v="Sales"/>
    <s v="Corporate"/>
    <s v="Female"/>
    <s v="Latino"/>
    <n v="34"/>
    <d v="2012-06-06T00:00:00"/>
    <n v="72126"/>
    <n v="0"/>
    <x v="2"/>
    <s v="Manaus"/>
    <s v=""/>
    <s v="Brazil, Manaus"/>
    <e v="#NAME?"/>
    <e v="#VALUE!"/>
    <s v="Analyst II Autumn Gonzales"/>
  </r>
  <r>
    <s v="E00319"/>
    <s v="Ezra Wilson"/>
    <s v="Service Desk Analyst"/>
    <s v="IT"/>
    <s v="Manufacturing"/>
    <s v="Male"/>
    <s v="Caucasian"/>
    <n v="55"/>
    <d v="2013-10-18T00:00:00"/>
    <n v="70334"/>
    <n v="0"/>
    <x v="0"/>
    <s v="Miami"/>
    <s v=""/>
    <s v="United States, Miami"/>
    <e v="#NAME?"/>
    <e v="#VALUE!"/>
    <s v="Service Desk Analyst Ezra Wilson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x v="0"/>
    <s v="Miami"/>
    <s v=""/>
    <s v="United States, Miami"/>
    <e v="#NAME?"/>
    <e v="#VALUE!"/>
    <s v="Quality Engineer Jacob Cheng"/>
  </r>
  <r>
    <s v="E04323"/>
    <s v="Melody Valdez"/>
    <s v="Director"/>
    <s v="IT"/>
    <s v="Manufacturing"/>
    <s v="Female"/>
    <s v="Latino"/>
    <n v="28"/>
    <d v="2021-01-25T00:00:00"/>
    <n v="160385"/>
    <n v="0.23"/>
    <x v="0"/>
    <s v="Miami"/>
    <d v="2021-05-18T00:00:00"/>
    <s v="United States, Miami"/>
    <e v="#NAME?"/>
    <n v="-82"/>
    <s v="Director Melody Valdez"/>
  </r>
  <r>
    <s v="E02687"/>
    <s v="Caroline Nelson"/>
    <s v="Vice President"/>
    <s v="Finance"/>
    <s v="Corporate"/>
    <s v="Female"/>
    <s v="Caucasian"/>
    <n v="36"/>
    <d v="2014-01-11T00:00:00"/>
    <n v="202323"/>
    <n v="0.39"/>
    <x v="0"/>
    <s v="Chicago"/>
    <s v=""/>
    <s v="United States, Chicago"/>
    <e v="#NAME?"/>
    <e v="#VALUE!"/>
    <s v="Vice President Caroline Nelson"/>
  </r>
  <r>
    <s v="E01407"/>
    <s v="Ellie Guerrero"/>
    <s v="Sr. Manger"/>
    <s v="Human Resources"/>
    <s v="Corporate"/>
    <s v="Female"/>
    <s v="Latino"/>
    <n v="29"/>
    <d v="2020-07-13T00:00:00"/>
    <n v="141555"/>
    <n v="0.11"/>
    <x v="2"/>
    <s v="Manaus"/>
    <s v=""/>
    <s v="Brazil, Manaus"/>
    <e v="#NAME?"/>
    <e v="#VALUE!"/>
    <s v="Sr. Manger Ellie Guerrero"/>
  </r>
  <r>
    <s v="E02748"/>
    <s v="Genesis Zhu"/>
    <s v="Director"/>
    <s v="Finance"/>
    <s v="Speciality Products"/>
    <s v="Female"/>
    <s v="Asian"/>
    <n v="34"/>
    <d v="2020-07-20T00:00:00"/>
    <n v="184960"/>
    <n v="0.18"/>
    <x v="0"/>
    <s v="Seattle"/>
    <s v=""/>
    <s v="United States, Seattle"/>
    <e v="#NAME?"/>
    <e v="#VALUE!"/>
    <s v="Director Genesis Zhu"/>
  </r>
  <r>
    <s v="E01995"/>
    <s v="Jonathan Ho"/>
    <s v="Vice President"/>
    <s v="IT"/>
    <s v="Manufacturing"/>
    <s v="Male"/>
    <s v="Asian"/>
    <n v="37"/>
    <d v="2011-06-25T00:00:00"/>
    <n v="221592"/>
    <n v="0.31"/>
    <x v="0"/>
    <s v="Columbus"/>
    <s v=""/>
    <s v="United States, Columbus"/>
    <e v="#NAME?"/>
    <e v="#VALUE!"/>
    <s v="Vice President Jonathan Ho"/>
  </r>
  <r>
    <s v="E01714"/>
    <s v="Savannah Park"/>
    <s v="HRIS Analyst"/>
    <s v="Human Resources"/>
    <s v="Manufacturing"/>
    <s v="Female"/>
    <s v="Asian"/>
    <n v="44"/>
    <d v="2009-01-28T00:00:00"/>
    <n v="53301"/>
    <n v="0"/>
    <x v="0"/>
    <s v="Seattle"/>
    <s v=""/>
    <s v="United States, Seattle"/>
    <e v="#NAME?"/>
    <e v="#VALUE!"/>
    <s v="HRIS Analyst Savannah Park"/>
  </r>
  <r>
    <s v="E04491"/>
    <s v="Nathan Chan"/>
    <s v="Cloud Infrastructure Architect"/>
    <s v="IT"/>
    <s v="Corporate"/>
    <s v="Male"/>
    <s v="Asian"/>
    <n v="45"/>
    <d v="2000-03-02T00:00:00"/>
    <n v="91276"/>
    <n v="0"/>
    <x v="0"/>
    <s v="Seattle"/>
    <s v=""/>
    <s v="United States, Seattle"/>
    <e v="#NAME?"/>
    <e v="#VALUE!"/>
    <s v="Cloud Infrastructure Architect Nathan Chan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x v="0"/>
    <s v="Austin"/>
    <s v=""/>
    <s v="United States, Austin"/>
    <e v="#NAME?"/>
    <e v="#VALUE!"/>
    <s v="Sr. Manger Sofia Vu"/>
  </r>
  <r>
    <s v="E04131"/>
    <s v="Ruby Choi"/>
    <s v="Analyst"/>
    <s v="Accounting"/>
    <s v="Manufacturing"/>
    <s v="Female"/>
    <s v="Asian"/>
    <n v="40"/>
    <d v="2018-12-06T00:00:00"/>
    <n v="57225"/>
    <n v="0"/>
    <x v="0"/>
    <s v="Columbus"/>
    <s v=""/>
    <s v="United States, Columbus"/>
    <e v="#NAME?"/>
    <e v="#VALUE!"/>
    <s v="Analyst Ruby Choi"/>
  </r>
  <r>
    <s v="E02843"/>
    <s v="Lily Pena"/>
    <s v="Manager"/>
    <s v="Human Resources"/>
    <s v="Speciality Products"/>
    <s v="Female"/>
    <s v="Latino"/>
    <n v="55"/>
    <d v="2010-02-24T00:00:00"/>
    <n v="102839"/>
    <n v="0.05"/>
    <x v="0"/>
    <s v="Miami"/>
    <s v=""/>
    <s v="United States, Miami"/>
    <e v="#NAME?"/>
    <e v="#VALUE!"/>
    <s v="Manager Lily Pena"/>
  </r>
  <r>
    <s v="E03758"/>
    <s v="Liam Zhang"/>
    <s v="Director"/>
    <s v="Marketing"/>
    <s v="Research &amp; Development"/>
    <s v="Male"/>
    <s v="Asian"/>
    <n v="29"/>
    <d v="2021-09-15T00:00:00"/>
    <n v="199783"/>
    <n v="0.21"/>
    <x v="0"/>
    <s v="Chicago"/>
    <d v="2022-04-10T00:00:00"/>
    <s v="United States, Chicago"/>
    <e v="#NAME?"/>
    <n v="-148"/>
    <s v="Director Liam Zhang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x v="2"/>
    <s v="Rio de Janerio"/>
    <s v=""/>
    <s v="Brazil, Rio de Janerio"/>
    <e v="#NAME?"/>
    <e v="#VALUE!"/>
    <s v="Sr. Business Partner Ian Gutierrez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x v="0"/>
    <s v="Phoenix"/>
    <s v=""/>
    <s v="United States, Phoenix"/>
    <e v="#NAME?"/>
    <e v="#VALUE!"/>
    <s v="Manager David Simmons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x v="0"/>
    <s v="Chicago"/>
    <s v=""/>
    <s v="United States, Chicago"/>
    <e v="#NAME?"/>
    <e v="#VALUE!"/>
    <s v="Business Partner Lincoln Henderson"/>
  </r>
  <r>
    <s v="E01820"/>
    <s v="Nathan Miller"/>
    <s v="Quality Engineer"/>
    <s v="Engineering"/>
    <s v="Speciality Products"/>
    <s v="Male"/>
    <s v="Black"/>
    <n v="27"/>
    <d v="2019-05-28T00:00:00"/>
    <n v="70110"/>
    <n v="0"/>
    <x v="0"/>
    <s v="Miami"/>
    <d v="2021-01-07T00:00:00"/>
    <s v="United States, Miami"/>
    <e v="#NAME?"/>
    <n v="-423"/>
    <s v="Quality Engineer Nathan Miller"/>
  </r>
  <r>
    <s v="E01712"/>
    <s v="James Singh"/>
    <s v="Director"/>
    <s v="Marketing"/>
    <s v="Corporate"/>
    <s v="Male"/>
    <s v="Asian"/>
    <n v="45"/>
    <d v="2008-03-12T00:00:00"/>
    <n v="186138"/>
    <n v="0.28000000000000003"/>
    <x v="1"/>
    <s v="Chongqing"/>
    <s v=""/>
    <s v="China, Chongqing"/>
    <e v="#NAME?"/>
    <e v="#VALUE!"/>
    <s v="Director James Singh"/>
  </r>
  <r>
    <s v="E00184"/>
    <s v="Kayden Ortega"/>
    <s v="Analyst"/>
    <s v="Accounting"/>
    <s v="Manufacturing"/>
    <s v="Male"/>
    <s v="Latino"/>
    <n v="58"/>
    <d v="2010-04-19T00:00:00"/>
    <n v="56350"/>
    <n v="0"/>
    <x v="2"/>
    <s v="Rio de Janerio"/>
    <s v=""/>
    <s v="Brazil, Rio de Janerio"/>
    <e v="#NAME?"/>
    <e v="#VALUE!"/>
    <s v="Analyst Kayden Ortega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x v="0"/>
    <s v="Columbus"/>
    <s v=""/>
    <s v="United States, Columbus"/>
    <e v="#NAME?"/>
    <e v="#VALUE!"/>
    <s v="Sr. Manger Lucy Figueroa"/>
  </r>
  <r>
    <s v="E02899"/>
    <s v="Joshua Cortez"/>
    <s v="Sr. Manger"/>
    <s v="Finance"/>
    <s v="Corporate"/>
    <s v="Male"/>
    <s v="Latino"/>
    <n v="44"/>
    <d v="2007-08-11T00:00:00"/>
    <n v="126277"/>
    <n v="0.13"/>
    <x v="2"/>
    <s v="Manaus"/>
    <s v=""/>
    <s v="Brazil, Manaus"/>
    <e v="#NAME?"/>
    <e v="#VALUE!"/>
    <s v="Sr. Manger Joshua Cortez"/>
  </r>
  <r>
    <s v="E02478"/>
    <s v="Alexander Morris"/>
    <s v="Manager"/>
    <s v="Sales"/>
    <s v="Speciality Products"/>
    <s v="Male"/>
    <s v="Caucasian"/>
    <n v="33"/>
    <d v="2013-06-21T00:00:00"/>
    <n v="119631"/>
    <n v="0.06"/>
    <x v="0"/>
    <s v="Phoenix"/>
    <s v=""/>
    <s v="United States, Phoenix"/>
    <e v="#NAME?"/>
    <e v="#VALUE!"/>
    <s v="Manager Alexander Morris"/>
  </r>
  <r>
    <s v="E04170"/>
    <s v="Grayson Chin"/>
    <s v="Vice President"/>
    <s v="IT"/>
    <s v="Research &amp; Development"/>
    <s v="Male"/>
    <s v="Asian"/>
    <n v="26"/>
    <d v="2020-05-09T00:00:00"/>
    <n v="256561"/>
    <n v="0.39"/>
    <x v="0"/>
    <s v="Austin"/>
    <s v=""/>
    <s v="United States, Austin"/>
    <e v="#NAME?"/>
    <e v="#VALUE!"/>
    <s v="Vice President Grayson Chin"/>
  </r>
  <r>
    <s v="E00929"/>
    <s v="Allison Espinoza"/>
    <s v="Solutions Architect"/>
    <s v="IT"/>
    <s v="Speciality Products"/>
    <s v="Female"/>
    <s v="Latino"/>
    <n v="45"/>
    <d v="2020-04-16T00:00:00"/>
    <n v="66958"/>
    <n v="0"/>
    <x v="0"/>
    <s v="Miami"/>
    <s v=""/>
    <s v="United States, Miami"/>
    <e v="#NAME?"/>
    <e v="#VALUE!"/>
    <s v="Solutions Architect Allison Espinoza"/>
  </r>
  <r>
    <s v="E00530"/>
    <s v="Naomi Chu"/>
    <s v="Sr. Manger"/>
    <s v="Sales"/>
    <s v="Manufacturing"/>
    <s v="Female"/>
    <s v="Asian"/>
    <n v="46"/>
    <d v="2004-02-29T00:00:00"/>
    <n v="158897"/>
    <n v="0.1"/>
    <x v="1"/>
    <s v="Chongqing"/>
    <s v=""/>
    <s v="China, Chongqing"/>
    <e v="#NAME?"/>
    <e v="#VALUE!"/>
    <s v="Sr. Manger Naomi Chu"/>
  </r>
  <r>
    <s v="E03824"/>
    <s v="Jameson Martin"/>
    <s v="Technical Architect"/>
    <s v="IT"/>
    <s v="Corporate"/>
    <s v="Male"/>
    <s v="Caucasian"/>
    <n v="37"/>
    <d v="2008-02-15T00:00:00"/>
    <n v="71695"/>
    <n v="0"/>
    <x v="0"/>
    <s v="Phoenix"/>
    <s v=""/>
    <s v="United States, Phoenix"/>
    <e v="#NAME?"/>
    <e v="#VALUE!"/>
    <s v="Technical Architect Jameson Martin"/>
  </r>
  <r>
    <s v="E02492"/>
    <s v="Sebastian Gupta"/>
    <s v="Sr. Analyst"/>
    <s v="Marketing"/>
    <s v="Corporate"/>
    <s v="Male"/>
    <s v="Asian"/>
    <n v="40"/>
    <d v="2014-09-22T00:00:00"/>
    <n v="73779"/>
    <n v="0"/>
    <x v="1"/>
    <s v="Chongqing"/>
    <d v="2019-05-09T00:00:00"/>
    <s v="China, Chongqing"/>
    <e v="#NAME?"/>
    <n v="-1209"/>
    <s v="Sr. Analyst Sebastian Gupta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x v="1"/>
    <s v="Shanghai"/>
    <s v=""/>
    <s v="China, Shanghai"/>
    <e v="#NAME?"/>
    <e v="#VALUE!"/>
    <s v="Manager Eloise Pham"/>
  </r>
  <r>
    <s v="E02857"/>
    <s v="Valentina Davis"/>
    <s v="Analyst"/>
    <s v="Sales"/>
    <s v="Speciality Products"/>
    <s v="Female"/>
    <s v="Caucasian"/>
    <n v="33"/>
    <d v="2014-04-13T00:00:00"/>
    <n v="46878"/>
    <n v="0"/>
    <x v="0"/>
    <s v="Miami"/>
    <s v=""/>
    <s v="United States, Miami"/>
    <e v="#NAME?"/>
    <e v="#VALUE!"/>
    <s v="Analyst Valentina Davis"/>
  </r>
  <r>
    <s v="E04938"/>
    <s v="Brooklyn Daniels"/>
    <s v="Analyst"/>
    <s v="Marketing"/>
    <s v="Speciality Products"/>
    <s v="Female"/>
    <s v="Caucasian"/>
    <n v="64"/>
    <d v="2003-02-10T00:00:00"/>
    <n v="57032"/>
    <n v="0"/>
    <x v="0"/>
    <s v="Miami"/>
    <s v=""/>
    <s v="United States, Miami"/>
    <e v="#NAME?"/>
    <e v="#VALUE!"/>
    <s v="Analyst Brooklyn Daniels"/>
  </r>
  <r>
    <s v="E04952"/>
    <s v="Paisley Gomez"/>
    <s v="Sr. Analyst"/>
    <s v="Sales"/>
    <s v="Manufacturing"/>
    <s v="Female"/>
    <s v="Latino"/>
    <n v="57"/>
    <d v="2007-10-02T00:00:00"/>
    <n v="98150"/>
    <n v="0"/>
    <x v="2"/>
    <s v="Rio de Janerio"/>
    <s v=""/>
    <s v="Brazil, Rio de Janerio"/>
    <e v="#NAME?"/>
    <e v="#VALUE!"/>
    <s v="Sr. Analyst Paisley Gomez"/>
  </r>
  <r>
    <s v="E02420"/>
    <s v="Madison Li"/>
    <s v="Director"/>
    <s v="Marketing"/>
    <s v="Manufacturing"/>
    <s v="Female"/>
    <s v="Asian"/>
    <n v="35"/>
    <d v="2017-03-06T00:00:00"/>
    <n v="171426"/>
    <n v="0.15"/>
    <x v="1"/>
    <s v="Beijing"/>
    <d v="2017-09-22T00:00:00"/>
    <s v="China, Beijing"/>
    <e v="#NAME?"/>
    <n v="-145"/>
    <s v="Director Madison Li"/>
  </r>
  <r>
    <s v="E01639"/>
    <s v="Everleigh Simmons"/>
    <s v="Analyst"/>
    <s v="Finance"/>
    <s v="Manufacturing"/>
    <s v="Female"/>
    <s v="Caucasian"/>
    <n v="55"/>
    <d v="2021-04-16T00:00:00"/>
    <n v="48266"/>
    <n v="0"/>
    <x v="0"/>
    <s v="Chicago"/>
    <s v=""/>
    <s v="United States, Chicago"/>
    <e v="#NAME?"/>
    <e v="#VALUE!"/>
    <s v="Analyst Everleigh Simmons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x v="0"/>
    <s v="Columbus"/>
    <s v=""/>
    <s v="United States, Columbus"/>
    <e v="#NAME?"/>
    <e v="#VALUE!"/>
    <s v="Vice President Logan Soto"/>
  </r>
  <r>
    <s v="E04535"/>
    <s v="Charlotte Vo"/>
    <s v="System Administrator "/>
    <s v="IT"/>
    <s v="Speciality Products"/>
    <s v="Female"/>
    <s v="Asian"/>
    <n v="57"/>
    <d v="2014-01-10T00:00:00"/>
    <n v="74854"/>
    <n v="0"/>
    <x v="0"/>
    <s v="Seattle"/>
    <s v=""/>
    <s v="United States, Seattle"/>
    <e v="#NAME?"/>
    <e v="#VALUE!"/>
    <s v="System Administrator  Charlotte Vo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x v="0"/>
    <s v="Seattle"/>
    <s v=""/>
    <s v="United States, Seattle"/>
    <e v="#NAME?"/>
    <e v="#VALUE!"/>
    <s v="Vice President Alice Thompson"/>
  </r>
  <r>
    <s v="E01432"/>
    <s v="Peyton Garza"/>
    <s v="Systems Analyst"/>
    <s v="IT"/>
    <s v="Manufacturing"/>
    <s v="Female"/>
    <s v="Latino"/>
    <n v="53"/>
    <d v="2004-08-15T00:00:00"/>
    <n v="44735"/>
    <n v="0"/>
    <x v="2"/>
    <s v="Manaus"/>
    <s v=""/>
    <s v="Brazil, Manaus"/>
    <e v="#NAME?"/>
    <e v="#VALUE!"/>
    <s v="Systems Analyst Peyton Garza"/>
  </r>
  <r>
    <s v="E02628"/>
    <s v="Nora Nelson"/>
    <s v="Analyst II"/>
    <s v="Finance"/>
    <s v="Manufacturing"/>
    <s v="Female"/>
    <s v="Caucasian"/>
    <n v="41"/>
    <d v="2007-01-09T00:00:00"/>
    <n v="50685"/>
    <n v="0"/>
    <x v="0"/>
    <s v="Columbus"/>
    <s v=""/>
    <s v="United States, Columbus"/>
    <e v="#NAME?"/>
    <e v="#VALUE!"/>
    <s v="Analyst II Nora Nelson"/>
  </r>
  <r>
    <s v="E03578"/>
    <s v="Maverick Li"/>
    <s v="Analyst II"/>
    <s v="Sales"/>
    <s v="Research &amp; Development"/>
    <s v="Male"/>
    <s v="Asian"/>
    <n v="34"/>
    <d v="2018-03-10T00:00:00"/>
    <n v="58993"/>
    <n v="0"/>
    <x v="0"/>
    <s v="Austin"/>
    <s v=""/>
    <s v="United States, Austin"/>
    <e v="#NAME?"/>
    <e v="#VALUE!"/>
    <s v="Analyst II Maverick Li"/>
  </r>
  <r>
    <s v="E03563"/>
    <s v="Ian Barnes"/>
    <s v="Operations Engineer"/>
    <s v="Engineering"/>
    <s v="Corporate"/>
    <s v="Male"/>
    <s v="Caucasian"/>
    <n v="47"/>
    <d v="2020-06-08T00:00:00"/>
    <n v="115765"/>
    <n v="0"/>
    <x v="0"/>
    <s v="Miami"/>
    <d v="2021-02-02T00:00:00"/>
    <s v="United States, Miami"/>
    <e v="#NAME?"/>
    <n v="-172"/>
    <s v="Operations Engineer Ian Barnes"/>
  </r>
  <r>
    <s v="E02781"/>
    <s v="Athena Vu"/>
    <s v="Director"/>
    <s v="Accounting"/>
    <s v="Manufacturing"/>
    <s v="Female"/>
    <s v="Asian"/>
    <n v="63"/>
    <d v="2007-03-06T00:00:00"/>
    <n v="193044"/>
    <n v="0.15"/>
    <x v="0"/>
    <s v="Miami"/>
    <s v=""/>
    <s v="United States, Miami"/>
    <e v="#NAME?"/>
    <e v="#VALUE!"/>
    <s v="Director Athena Vu"/>
  </r>
  <r>
    <s v="E04739"/>
    <s v="Ruby Washington"/>
    <s v="Analyst"/>
    <s v="Marketing"/>
    <s v="Research &amp; Development"/>
    <s v="Female"/>
    <s v="Black"/>
    <n v="65"/>
    <d v="2011-06-17T00:00:00"/>
    <n v="56686"/>
    <n v="0"/>
    <x v="0"/>
    <s v="Seattle"/>
    <d v="2015-06-09T00:00:00"/>
    <s v="United States, Seattle"/>
    <e v="#NAME?"/>
    <n v="-1038"/>
    <s v="Analyst Ruby Washington"/>
  </r>
  <r>
    <s v="E02665"/>
    <s v="Bella Butler"/>
    <s v="Sr. Manger"/>
    <s v="Finance"/>
    <s v="Manufacturing"/>
    <s v="Female"/>
    <s v="Black"/>
    <n v="33"/>
    <d v="2019-10-25T00:00:00"/>
    <n v="131652"/>
    <n v="0.11"/>
    <x v="0"/>
    <s v="Seattle"/>
    <s v=""/>
    <s v="United States, Seattle"/>
    <e v="#NAME?"/>
    <e v="#VALUE!"/>
    <s v="Sr. Manger Bella Butler"/>
  </r>
  <r>
    <s v="E04132"/>
    <s v="Kinsley Henry"/>
    <s v="Director"/>
    <s v="Marketing"/>
    <s v="Manufacturing"/>
    <s v="Female"/>
    <s v="Black"/>
    <n v="45"/>
    <d v="2008-02-29T00:00:00"/>
    <n v="150577"/>
    <n v="0.25"/>
    <x v="0"/>
    <s v="Miami"/>
    <s v=""/>
    <s v="United States, Miami"/>
    <e v="#NAME?"/>
    <e v="#VALUE!"/>
    <s v="Director Kinsley Henry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x v="2"/>
    <s v="Rio de Janerio"/>
    <s v=""/>
    <s v="Brazil, Rio de Janerio"/>
    <e v="#NAME?"/>
    <e v="#VALUE!"/>
    <s v="Engineering Manager Kennedy Romero"/>
  </r>
  <r>
    <s v="E04277"/>
    <s v="Zoe Do"/>
    <s v="Analyst II"/>
    <s v="Sales"/>
    <s v="Speciality Products"/>
    <s v="Female"/>
    <s v="Asian"/>
    <n v="60"/>
    <d v="2014-01-08T00:00:00"/>
    <n v="51877"/>
    <n v="0"/>
    <x v="1"/>
    <s v="Beijing"/>
    <s v=""/>
    <s v="China, Beijing"/>
    <e v="#NAME?"/>
    <e v="#VALUE!"/>
    <s v="Analyst II Zoe Do"/>
  </r>
  <r>
    <s v="E03890"/>
    <s v="Everett Khan"/>
    <s v="Solutions Architect"/>
    <s v="IT"/>
    <s v="Manufacturing"/>
    <s v="Male"/>
    <s v="Asian"/>
    <n v="43"/>
    <d v="2017-01-18T00:00:00"/>
    <n v="86417"/>
    <n v="0"/>
    <x v="0"/>
    <s v="Chicago"/>
    <s v=""/>
    <s v="United States, Chicago"/>
    <e v="#NAME?"/>
    <e v="#VALUE!"/>
    <s v="Solutions Architect Everett Khan"/>
  </r>
  <r>
    <s v="E02012"/>
    <s v="Anna Han"/>
    <s v="System Administrator "/>
    <s v="IT"/>
    <s v="Research &amp; Development"/>
    <s v="Female"/>
    <s v="Asian"/>
    <n v="65"/>
    <d v="2003-05-08T00:00:00"/>
    <n v="96548"/>
    <n v="0"/>
    <x v="0"/>
    <s v="Austin"/>
    <s v=""/>
    <s v="United States, Austin"/>
    <e v="#NAME?"/>
    <e v="#VALUE!"/>
    <s v="System Administrator  Anna Han"/>
  </r>
  <r>
    <s v="E02881"/>
    <s v="Leilani Sharma"/>
    <s v="Sr. Analyst"/>
    <s v="Accounting"/>
    <s v="Manufacturing"/>
    <s v="Female"/>
    <s v="Asian"/>
    <n v="43"/>
    <d v="2014-01-23T00:00:00"/>
    <n v="92940"/>
    <n v="0"/>
    <x v="1"/>
    <s v="Chengdu"/>
    <s v=""/>
    <s v="China, Chengdu"/>
    <e v="#NAME?"/>
    <e v="#VALUE!"/>
    <s v="Sr. Analyst Leilani Sharma"/>
  </r>
  <r>
    <s v="E03750"/>
    <s v="Jordan Cho"/>
    <s v="Analyst II"/>
    <s v="Accounting"/>
    <s v="Speciality Products"/>
    <s v="Male"/>
    <s v="Asian"/>
    <n v="28"/>
    <d v="2018-08-24T00:00:00"/>
    <n v="61410"/>
    <n v="0"/>
    <x v="0"/>
    <s v="Phoenix"/>
    <s v=""/>
    <s v="United States, Phoenix"/>
    <e v="#NAME?"/>
    <e v="#VALUE!"/>
    <s v="Analyst II Jordan Cho"/>
  </r>
  <r>
    <s v="E00605"/>
    <s v="Nova Williams"/>
    <s v="Manager"/>
    <s v="Finance"/>
    <s v="Speciality Products"/>
    <s v="Female"/>
    <s v="Black"/>
    <n v="61"/>
    <d v="2010-04-25T00:00:00"/>
    <n v="110302"/>
    <n v="0.06"/>
    <x v="0"/>
    <s v="Miami"/>
    <s v=""/>
    <s v="United States, Miami"/>
    <e v="#NAME?"/>
    <e v="#VALUE!"/>
    <s v="Manager Nova Williams"/>
  </r>
  <r>
    <s v="E04641"/>
    <s v="Scarlett Hill"/>
    <s v="Director"/>
    <s v="Engineering"/>
    <s v="Speciality Products"/>
    <s v="Female"/>
    <s v="Black"/>
    <n v="45"/>
    <d v="2018-04-22T00:00:00"/>
    <n v="187205"/>
    <n v="0.24"/>
    <x v="0"/>
    <s v="Columbus"/>
    <d v="2022-06-20T00:00:00"/>
    <s v="United States, Columbus"/>
    <e v="#NAME?"/>
    <n v="-1086"/>
    <s v="Director Scarlett Hill"/>
  </r>
  <r>
    <s v="E01019"/>
    <s v="Dominic Scott"/>
    <s v="Sr. Analyst"/>
    <s v="Sales"/>
    <s v="Corporate"/>
    <s v="Male"/>
    <s v="Caucasian"/>
    <n v="45"/>
    <d v="2011-03-16T00:00:00"/>
    <n v="81687"/>
    <n v="0"/>
    <x v="0"/>
    <s v="Phoenix"/>
    <s v=""/>
    <s v="United States, Phoenix"/>
    <e v="#NAME?"/>
    <e v="#VALUE!"/>
    <s v="Sr. Analyst Dominic Scott"/>
  </r>
  <r>
    <s v="E01519"/>
    <s v="Anthony Marquez"/>
    <s v="Vice President"/>
    <s v="IT"/>
    <s v="Speciality Products"/>
    <s v="Male"/>
    <s v="Latino"/>
    <n v="54"/>
    <d v="2009-08-15T00:00:00"/>
    <n v="241083"/>
    <n v="0.39"/>
    <x v="0"/>
    <s v="Columbus"/>
    <s v=""/>
    <s v="United States, Columbus"/>
    <e v="#NAME?"/>
    <e v="#VALUE!"/>
    <s v="Vice President Anthony Marquez"/>
  </r>
  <r>
    <s v="E03694"/>
    <s v="Elena Patterson"/>
    <s v="Vice President"/>
    <s v="Finance"/>
    <s v="Speciality Products"/>
    <s v="Female"/>
    <s v="Black"/>
    <n v="38"/>
    <d v="2018-11-09T00:00:00"/>
    <n v="223805"/>
    <n v="0.36"/>
    <x v="0"/>
    <s v="Chicago"/>
    <s v=""/>
    <s v="United States, Chicago"/>
    <e v="#NAME?"/>
    <e v="#VALUE!"/>
    <s v="Vice President Elena Patterson"/>
  </r>
  <r>
    <s v="E01123"/>
    <s v="Madison Nelson"/>
    <s v="Director"/>
    <s v="Accounting"/>
    <s v="Corporate"/>
    <s v="Female"/>
    <s v="Caucasian"/>
    <n v="27"/>
    <d v="2021-07-16T00:00:00"/>
    <n v="161759"/>
    <n v="0.16"/>
    <x v="0"/>
    <s v="Miami"/>
    <s v=""/>
    <s v="United States, Miami"/>
    <e v="#NAME?"/>
    <e v="#VALUE!"/>
    <s v="Director Madison Nelson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x v="0"/>
    <s v="Columbus"/>
    <d v="2021-03-08T00:00:00"/>
    <s v="United States, Columbus"/>
    <e v="#NAME?"/>
    <n v="-531"/>
    <s v="Computer Systems Manager William Walker"/>
  </r>
  <r>
    <s v="E04005"/>
    <s v="Lincoln Wong"/>
    <s v="Sr. Analyst"/>
    <s v="Finance"/>
    <s v="Corporate"/>
    <s v="Male"/>
    <s v="Asian"/>
    <n v="49"/>
    <d v="2019-06-07T00:00:00"/>
    <n v="80700"/>
    <n v="0"/>
    <x v="0"/>
    <s v="Columbus"/>
    <s v=""/>
    <s v="United States, Columbus"/>
    <e v="#NAME?"/>
    <e v="#VALUE!"/>
    <s v="Sr. Analyst Lincoln Wong"/>
  </r>
  <r>
    <s v="E02770"/>
    <s v="James Huang"/>
    <s v="Manager"/>
    <s v="Human Resources"/>
    <s v="Speciality Products"/>
    <s v="Male"/>
    <s v="Asian"/>
    <n v="54"/>
    <d v="1997-03-11T00:00:00"/>
    <n v="128136"/>
    <n v="0.05"/>
    <x v="1"/>
    <s v="Beijing"/>
    <s v=""/>
    <s v="China, Beijing"/>
    <e v="#NAME?"/>
    <e v="#VALUE!"/>
    <s v="Manager James Huang"/>
  </r>
  <r>
    <s v="E04018"/>
    <s v="Emery Ford"/>
    <s v="Analyst II"/>
    <s v="Marketing"/>
    <s v="Corporate"/>
    <s v="Female"/>
    <s v="Caucasian"/>
    <n v="39"/>
    <d v="2017-04-18T00:00:00"/>
    <n v="58745"/>
    <n v="0"/>
    <x v="0"/>
    <s v="Austin"/>
    <s v=""/>
    <s v="United States, Austin"/>
    <e v="#NAME?"/>
    <e v="#VALUE!"/>
    <s v="Analyst II Emery Ford"/>
  </r>
  <r>
    <s v="E01591"/>
    <s v="Paisley Trinh"/>
    <s v="Technical Architect"/>
    <s v="IT"/>
    <s v="Corporate"/>
    <s v="Female"/>
    <s v="Asian"/>
    <n v="57"/>
    <d v="1992-05-04T00:00:00"/>
    <n v="76202"/>
    <n v="0"/>
    <x v="0"/>
    <s v="Austin"/>
    <d v="1994-12-18T00:00:00"/>
    <s v="United States, Austin"/>
    <e v="#NAME?"/>
    <n v="-685"/>
    <s v="Technical Architect Paisley Trinh"/>
  </r>
  <r>
    <s v="E04940"/>
    <s v="Hudson Williams"/>
    <s v="Vice President"/>
    <s v="Sales"/>
    <s v="Speciality Products"/>
    <s v="Male"/>
    <s v="Black"/>
    <n v="36"/>
    <d v="2018-03-19T00:00:00"/>
    <n v="195200"/>
    <n v="0.36"/>
    <x v="0"/>
    <s v="Austin"/>
    <s v=""/>
    <s v="United States, Austin"/>
    <e v="#NAME?"/>
    <e v="#VALUE!"/>
    <s v="Vice President Hudson Williams"/>
  </r>
  <r>
    <s v="E03465"/>
    <s v="Harper Phan"/>
    <s v="Analyst II"/>
    <s v="Finance"/>
    <s v="Manufacturing"/>
    <s v="Female"/>
    <s v="Asian"/>
    <n v="45"/>
    <d v="2016-12-07T00:00:00"/>
    <n v="71454"/>
    <n v="0"/>
    <x v="1"/>
    <s v="Shanghai"/>
    <s v=""/>
    <s v="China, Shanghai"/>
    <e v="#NAME?"/>
    <e v="#VALUE!"/>
    <s v="Analyst II Harper Phan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x v="0"/>
    <s v="Seattle"/>
    <s v=""/>
    <s v="United States, Seattle"/>
    <e v="#NAME?"/>
    <e v="#VALUE!"/>
    <s v="Cloud Infrastructure Architect Madeline Allen"/>
  </r>
  <r>
    <s v="E01927"/>
    <s v="Charles Moore"/>
    <s v="Technical Architect"/>
    <s v="IT"/>
    <s v="Manufacturing"/>
    <s v="Male"/>
    <s v="Black"/>
    <n v="34"/>
    <d v="2016-02-16T00:00:00"/>
    <n v="63411"/>
    <n v="0"/>
    <x v="0"/>
    <s v="Miami"/>
    <s v=""/>
    <s v="United States, Miami"/>
    <e v="#NAME?"/>
    <e v="#VALUE!"/>
    <s v="Technical Architect Charles Moore"/>
  </r>
  <r>
    <s v="E03064"/>
    <s v="Lincoln Fong"/>
    <s v="Analyst II"/>
    <s v="Sales"/>
    <s v="Speciality Products"/>
    <s v="Male"/>
    <s v="Asian"/>
    <n v="31"/>
    <d v="2020-02-17T00:00:00"/>
    <n v="67171"/>
    <n v="0"/>
    <x v="1"/>
    <s v="Chongqing"/>
    <d v="2021-05-01T00:00:00"/>
    <s v="China, Chongqing"/>
    <e v="#NAME?"/>
    <n v="-315"/>
    <s v="Analyst II Lincoln Fong"/>
  </r>
  <r>
    <s v="E01883"/>
    <s v="Isla Guzman"/>
    <s v="Sr. Manger"/>
    <s v="Accounting"/>
    <s v="Speciality Products"/>
    <s v="Female"/>
    <s v="Latino"/>
    <n v="28"/>
    <d v="2019-07-06T00:00:00"/>
    <n v="152036"/>
    <n v="0.15"/>
    <x v="2"/>
    <s v="Rio de Janerio"/>
    <s v=""/>
    <s v="Brazil, Rio de Janerio"/>
    <e v="#NAME?"/>
    <e v="#VALUE!"/>
    <s v="Sr. Manger Isla Guzman"/>
  </r>
  <r>
    <s v="E03984"/>
    <s v="Hailey Foster"/>
    <s v="Controls Engineer"/>
    <s v="Engineering"/>
    <s v="Manufacturing"/>
    <s v="Female"/>
    <s v="Black"/>
    <n v="55"/>
    <d v="2021-03-21T00:00:00"/>
    <n v="95562"/>
    <n v="0"/>
    <x v="0"/>
    <s v="Chicago"/>
    <s v=""/>
    <s v="United States, Chicago"/>
    <e v="#NAME?"/>
    <e v="#VALUE!"/>
    <s v="Controls Engineer Hailey Foster"/>
  </r>
  <r>
    <s v="E00446"/>
    <s v="Hudson Hill"/>
    <s v="Sr. Analyst"/>
    <s v="Sales"/>
    <s v="Research &amp; Development"/>
    <s v="Male"/>
    <s v="Caucasian"/>
    <n v="30"/>
    <d v="2019-11-04T00:00:00"/>
    <n v="96092"/>
    <n v="0"/>
    <x v="0"/>
    <s v="Austin"/>
    <s v=""/>
    <s v="United States, Austin"/>
    <e v="#NAME?"/>
    <e v="#VALUE!"/>
    <s v="Sr. Analyst Hudson Hill"/>
  </r>
  <r>
    <s v="E02825"/>
    <s v="Wyatt Li"/>
    <s v="Vice President"/>
    <s v="Engineering"/>
    <s v="Manufacturing"/>
    <s v="Male"/>
    <s v="Asian"/>
    <n v="63"/>
    <d v="2013-06-03T00:00:00"/>
    <n v="254289"/>
    <n v="0.39"/>
    <x v="0"/>
    <s v="Chicago"/>
    <s v=""/>
    <s v="United States, Chicago"/>
    <e v="#NAME?"/>
    <e v="#VALUE!"/>
    <s v="Vice President Wyatt Li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x v="0"/>
    <s v="Chicago"/>
    <s v=""/>
    <s v="United States, Chicago"/>
    <e v="#NAME?"/>
    <e v="#VALUE!"/>
    <s v="Computer Systems Manager Maverick Henry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x v="0"/>
    <s v="Miami"/>
    <s v=""/>
    <s v="United States, Miami"/>
    <e v="#NAME?"/>
    <e v="#VALUE!"/>
    <s v="Vice President Xavier Jackson"/>
  </r>
  <r>
    <s v="E02562"/>
    <s v="Christian Medina"/>
    <s v="Analyst"/>
    <s v="Marketing"/>
    <s v="Corporate"/>
    <s v="Male"/>
    <s v="Latino"/>
    <n v="51"/>
    <d v="2007-06-19T00:00:00"/>
    <n v="45206"/>
    <n v="0"/>
    <x v="0"/>
    <s v="Columbus"/>
    <s v=""/>
    <s v="United States, Columbus"/>
    <e v="#NAME?"/>
    <e v="#VALUE!"/>
    <s v="Analyst Christian Medina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x v="0"/>
    <s v="Chicago"/>
    <s v=""/>
    <s v="United States, Chicago"/>
    <e v="#NAME?"/>
    <e v="#VALUE!"/>
    <s v="Vice President Autumn Leung"/>
  </r>
  <r>
    <s v="E02903"/>
    <s v="Robert Vazquez"/>
    <s v="System Administrator "/>
    <s v="IT"/>
    <s v="Corporate"/>
    <s v="Male"/>
    <s v="Latino"/>
    <n v="40"/>
    <d v="2021-09-26T00:00:00"/>
    <n v="87770"/>
    <n v="0"/>
    <x v="0"/>
    <s v="Austin"/>
    <s v=""/>
    <s v="United States, Austin"/>
    <e v="#NAME?"/>
    <e v="#VALUE!"/>
    <s v="System Administrator  Robert Vazquez"/>
  </r>
  <r>
    <s v="E03642"/>
    <s v="Aria Roberts"/>
    <s v="Manager"/>
    <s v="Accounting"/>
    <s v="Corporate"/>
    <s v="Female"/>
    <s v="Caucasian"/>
    <n v="38"/>
    <d v="2015-08-12T00:00:00"/>
    <n v="106858"/>
    <n v="0.05"/>
    <x v="0"/>
    <s v="Seattle"/>
    <s v=""/>
    <s v="United States, Seattle"/>
    <e v="#NAME?"/>
    <e v="#VALUE!"/>
    <s v="Manager Aria Roberts"/>
  </r>
  <r>
    <s v="E02884"/>
    <s v="Axel Johnson"/>
    <s v="Director"/>
    <s v="Human Resources"/>
    <s v="Corporate"/>
    <s v="Male"/>
    <s v="Caucasian"/>
    <n v="60"/>
    <d v="2015-04-14T00:00:00"/>
    <n v="155788"/>
    <n v="0.17"/>
    <x v="0"/>
    <s v="Seattle"/>
    <s v=""/>
    <s v="United States, Seattle"/>
    <e v="#NAME?"/>
    <e v="#VALUE!"/>
    <s v="Director Axel Johnson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x v="2"/>
    <s v="Rio de Janerio"/>
    <s v=""/>
    <s v="Brazil, Rio de Janerio"/>
    <e v="#NAME?"/>
    <e v="#VALUE!"/>
    <s v="Sr. Business Partner Madeline Garcia"/>
  </r>
  <r>
    <s v="E04720"/>
    <s v="Christopher Chung"/>
    <s v="Controls Engineer"/>
    <s v="Engineering"/>
    <s v="Corporate"/>
    <s v="Male"/>
    <s v="Asian"/>
    <n v="28"/>
    <d v="2021-12-18T00:00:00"/>
    <n v="95670"/>
    <n v="0"/>
    <x v="0"/>
    <s v="Phoenix"/>
    <s v=""/>
    <s v="United States, Phoenix"/>
    <e v="#NAME?"/>
    <e v="#VALUE!"/>
    <s v="Controls Engineer Christopher Chung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x v="0"/>
    <s v="Austin"/>
    <s v=""/>
    <s v="United States, Austin"/>
    <e v="#NAME?"/>
    <e v="#VALUE!"/>
    <s v="Account Representative Eliana Turner"/>
  </r>
  <r>
    <s v="E03273"/>
    <s v="Daniel Shah"/>
    <s v="Analyst II"/>
    <s v="Sales"/>
    <s v="Research &amp; Development"/>
    <s v="Male"/>
    <s v="Asian"/>
    <n v="41"/>
    <d v="2010-06-04T00:00:00"/>
    <n v="72425"/>
    <n v="0"/>
    <x v="1"/>
    <s v="Beijing"/>
    <s v=""/>
    <s v="China, Beijing"/>
    <e v="#NAME?"/>
    <e v="#VALUE!"/>
    <s v="Analyst II Daniel Shah"/>
  </r>
  <r>
    <s v="E02415"/>
    <s v="Penelope Gonzalez"/>
    <s v="Sr. Analyst"/>
    <s v="Sales"/>
    <s v="Corporate"/>
    <s v="Female"/>
    <s v="Latino"/>
    <n v="52"/>
    <d v="1994-10-16T00:00:00"/>
    <n v="93103"/>
    <n v="0"/>
    <x v="0"/>
    <s v="Phoenix"/>
    <s v=""/>
    <s v="United States, Phoenix"/>
    <e v="#NAME?"/>
    <e v="#VALUE!"/>
    <s v="Sr. Analyst Penelope Gonzalez"/>
  </r>
  <r>
    <s v="E02877"/>
    <s v="Mila Allen"/>
    <s v="Controls Engineer"/>
    <s v="Engineering"/>
    <s v="Corporate"/>
    <s v="Female"/>
    <s v="Caucasian"/>
    <n v="56"/>
    <d v="2015-10-14T00:00:00"/>
    <n v="76272"/>
    <n v="0"/>
    <x v="0"/>
    <s v="Miami"/>
    <d v="2021-10-22T00:00:00"/>
    <s v="United States, Miami"/>
    <e v="#NAME?"/>
    <n v="-1573"/>
    <s v="Controls Engineer Mila Allen"/>
  </r>
  <r>
    <s v="E00091"/>
    <s v="Emilia Chu"/>
    <s v="Analyst II"/>
    <s v="Finance"/>
    <s v="Manufacturing"/>
    <s v="Female"/>
    <s v="Asian"/>
    <n v="48"/>
    <d v="2003-06-24T00:00:00"/>
    <n v="55760"/>
    <n v="0"/>
    <x v="0"/>
    <s v="Austin"/>
    <s v=""/>
    <s v="United States, Austin"/>
    <e v="#NAME?"/>
    <e v="#VALUE!"/>
    <s v="Analyst II Emilia Chu"/>
  </r>
  <r>
    <s v="E02563"/>
    <s v="Emily Clark"/>
    <s v="Vice President"/>
    <s v="Accounting"/>
    <s v="Corporate"/>
    <s v="Female"/>
    <s v="Caucasian"/>
    <n v="36"/>
    <d v="2020-01-13T00:00:00"/>
    <n v="253294"/>
    <n v="0.4"/>
    <x v="0"/>
    <s v="Miami"/>
    <s v=""/>
    <s v="United States, Miami"/>
    <e v="#NAME?"/>
    <e v="#VALUE!"/>
    <s v="Vice President Emily Clark"/>
  </r>
  <r>
    <s v="E04221"/>
    <s v="Roman King"/>
    <s v="Analyst II"/>
    <s v="Finance"/>
    <s v="Corporate"/>
    <s v="Male"/>
    <s v="Caucasian"/>
    <n v="60"/>
    <d v="2007-08-16T00:00:00"/>
    <n v="58671"/>
    <n v="0"/>
    <x v="0"/>
    <s v="Columbus"/>
    <s v=""/>
    <s v="United States, Columbus"/>
    <e v="#NAME?"/>
    <e v="#VALUE!"/>
    <s v="Analyst II Roman King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x v="0"/>
    <s v="Columbus"/>
    <s v=""/>
    <s v="United States, Columbus"/>
    <e v="#NAME?"/>
    <e v="#VALUE!"/>
    <s v="Account Representative Emery Do"/>
  </r>
  <r>
    <s v="E03170"/>
    <s v="Autumn Thao"/>
    <s v="Account Representative"/>
    <s v="Sales"/>
    <s v="Manufacturing"/>
    <s v="Female"/>
    <s v="Asian"/>
    <n v="63"/>
    <d v="2017-09-26T00:00:00"/>
    <n v="72340"/>
    <n v="0"/>
    <x v="0"/>
    <s v="Phoenix"/>
    <d v="2019-04-03T00:00:00"/>
    <s v="United States, Phoenix"/>
    <e v="#NAME?"/>
    <n v="-397"/>
    <s v="Account Representative Autumn Thao"/>
  </r>
  <r>
    <s v="E01636"/>
    <s v="Naomi Coleman"/>
    <s v="Manager"/>
    <s v="Marketing"/>
    <s v="Corporate"/>
    <s v="Female"/>
    <s v="Caucasian"/>
    <n v="29"/>
    <d v="2016-11-02T00:00:00"/>
    <n v="122054"/>
    <n v="0.06"/>
    <x v="0"/>
    <s v="Phoenix"/>
    <s v=""/>
    <s v="United States, Phoenix"/>
    <e v="#NAME?"/>
    <e v="#VALUE!"/>
    <s v="Manager Naomi Coleman"/>
  </r>
  <r>
    <s v="E01387"/>
    <s v="Cora Zheng"/>
    <s v="Director"/>
    <s v="IT"/>
    <s v="Manufacturing"/>
    <s v="Female"/>
    <s v="Asian"/>
    <n v="27"/>
    <d v="2018-01-03T00:00:00"/>
    <n v="167100"/>
    <n v="0.2"/>
    <x v="1"/>
    <s v="Chengdu"/>
    <s v=""/>
    <s v="China, Chengdu"/>
    <e v="#NAME?"/>
    <e v="#VALUE!"/>
    <s v="Director Cora Zheng"/>
  </r>
  <r>
    <s v="E01363"/>
    <s v="Ayla Daniels"/>
    <s v="Technical Architect"/>
    <s v="IT"/>
    <s v="Corporate"/>
    <s v="Female"/>
    <s v="Caucasian"/>
    <n v="53"/>
    <d v="1997-04-23T00:00:00"/>
    <n v="78153"/>
    <n v="0"/>
    <x v="0"/>
    <s v="Miami"/>
    <s v=""/>
    <s v="United States, Miami"/>
    <e v="#NAME?"/>
    <e v="#VALUE!"/>
    <s v="Technical Architect Ayla Daniels"/>
  </r>
  <r>
    <s v="E02249"/>
    <s v="Allison Daniels"/>
    <s v="Manager"/>
    <s v="Finance"/>
    <s v="Manufacturing"/>
    <s v="Female"/>
    <s v="Caucasian"/>
    <n v="37"/>
    <d v="2020-04-14T00:00:00"/>
    <n v="103524"/>
    <n v="0.09"/>
    <x v="0"/>
    <s v="Phoenix"/>
    <s v=""/>
    <s v="United States, Phoenix"/>
    <e v="#NAME?"/>
    <e v="#VALUE!"/>
    <s v="Manager Allison Daniels"/>
  </r>
  <r>
    <s v="E02987"/>
    <s v="Mateo Harris"/>
    <s v="Manager"/>
    <s v="IT"/>
    <s v="Corporate"/>
    <s v="Male"/>
    <s v="Caucasian"/>
    <n v="30"/>
    <d v="2017-08-05T00:00:00"/>
    <n v="119906"/>
    <n v="0.05"/>
    <x v="0"/>
    <s v="Columbus"/>
    <s v=""/>
    <s v="United States, Columbus"/>
    <e v="#NAME?"/>
    <e v="#VALUE!"/>
    <s v="Manager Mateo Harris"/>
  </r>
  <r>
    <s v="E03655"/>
    <s v="Samantha Rogers"/>
    <s v="Analyst"/>
    <s v="Marketing"/>
    <s v="Speciality Products"/>
    <s v="Female"/>
    <s v="Caucasian"/>
    <n v="28"/>
    <d v="2020-01-17T00:00:00"/>
    <n v="45061"/>
    <n v="0"/>
    <x v="0"/>
    <s v="Miami"/>
    <s v=""/>
    <s v="United States, Miami"/>
    <e v="#NAME?"/>
    <e v="#VALUE!"/>
    <s v="Analyst Samantha Rogers"/>
  </r>
  <r>
    <s v="E04048"/>
    <s v="Julian Lee"/>
    <s v="IT Systems Architect"/>
    <s v="IT"/>
    <s v="Corporate"/>
    <s v="Male"/>
    <s v="Asian"/>
    <n v="51"/>
    <d v="2003-01-17T00:00:00"/>
    <n v="91399"/>
    <n v="0"/>
    <x v="0"/>
    <s v="Seattle"/>
    <s v=""/>
    <s v="United States, Seattle"/>
    <e v="#NAME?"/>
    <e v="#VALUE!"/>
    <s v="IT Systems Architect Julian Lee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x v="0"/>
    <s v="Austin"/>
    <s v=""/>
    <s v="United States, Austin"/>
    <e v="#NAME?"/>
    <e v="#VALUE!"/>
    <s v="Enterprise Architect Nicholas Avila"/>
  </r>
  <r>
    <s v="E03694"/>
    <s v="Hailey Watson"/>
    <s v="Sr. Manger"/>
    <s v="Accounting"/>
    <s v="Corporate"/>
    <s v="Female"/>
    <s v="Black"/>
    <n v="31"/>
    <d v="2017-01-20T00:00:00"/>
    <n v="124629"/>
    <n v="0.1"/>
    <x v="0"/>
    <s v="Columbus"/>
    <s v=""/>
    <s v="United States, Columbus"/>
    <e v="#NAME?"/>
    <e v="#VALUE!"/>
    <s v="Sr. Manger Hailey Watson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x v="0"/>
    <s v="Miami"/>
    <s v=""/>
    <s v="United States, Miami"/>
    <e v="#NAME?"/>
    <e v="#VALUE!"/>
    <s v="Vice President Willow Woods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x v="0"/>
    <s v="Phoenix"/>
    <s v=""/>
    <s v="United States, Phoenix"/>
    <e v="#NAME?"/>
    <e v="#VALUE!"/>
    <s v="Manager Alexander Gonzales"/>
  </r>
  <r>
    <s v="E01347"/>
    <s v="Aiden Gonzales"/>
    <s v="Vice President"/>
    <s v="Marketing"/>
    <s v="Speciality Products"/>
    <s v="Male"/>
    <s v="Latino"/>
    <n v="44"/>
    <d v="2021-03-28T00:00:00"/>
    <n v="186033"/>
    <n v="0.34"/>
    <x v="2"/>
    <s v="Sao Paulo"/>
    <s v=""/>
    <s v="Brazil, Sao Paulo"/>
    <e v="#NAME?"/>
    <e v="#VALUE!"/>
    <s v="Vice President Aiden Gonzales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x v="0"/>
    <s v="Phoenix"/>
    <s v=""/>
    <s v="United States, Phoenix"/>
    <e v="#NAME?"/>
    <e v="#VALUE!"/>
    <s v="Sr. Manger Joshua Chin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x v="0"/>
    <s v="Columbus"/>
    <s v=""/>
    <s v="United States, Columbus"/>
    <e v="#NAME?"/>
    <e v="#VALUE!"/>
    <s v="Director Paisley Hall"/>
  </r>
  <r>
    <s v="E01150"/>
    <s v="Allison Leung"/>
    <s v="Sr. Analyst"/>
    <s v="Sales"/>
    <s v="Research &amp; Development"/>
    <s v="Female"/>
    <s v="Asian"/>
    <n v="62"/>
    <d v="2020-05-18T00:00:00"/>
    <n v="97830"/>
    <n v="0"/>
    <x v="0"/>
    <s v="Austin"/>
    <s v=""/>
    <s v="United States, Austin"/>
    <e v="#NAME?"/>
    <e v="#VALUE!"/>
    <s v="Sr. Analyst Allison Leung"/>
  </r>
  <r>
    <s v="E03774"/>
    <s v="Hannah Mejia"/>
    <s v="Vice President"/>
    <s v="Marketing"/>
    <s v="Corporate"/>
    <s v="Female"/>
    <s v="Latino"/>
    <n v="47"/>
    <d v="1999-03-13T00:00:00"/>
    <n v="239394"/>
    <n v="0.32"/>
    <x v="0"/>
    <s v="Austin"/>
    <s v=""/>
    <s v="United States, Austin"/>
    <e v="#NAME?"/>
    <e v="#VALUE!"/>
    <s v="Vice President Hannah Mejia"/>
  </r>
  <r>
    <s v="E01638"/>
    <s v="Elizabeth Huang"/>
    <s v="Analyst"/>
    <s v="Finance"/>
    <s v="Speciality Products"/>
    <s v="Female"/>
    <s v="Asian"/>
    <n v="62"/>
    <d v="2002-09-20T00:00:00"/>
    <n v="49738"/>
    <n v="0"/>
    <x v="1"/>
    <s v="Beijing"/>
    <s v=""/>
    <s v="China, Beijing"/>
    <e v="#NAME?"/>
    <e v="#VALUE!"/>
    <s v="Analyst Elizabeth Huang"/>
  </r>
  <r>
    <s v="E01877"/>
    <s v="Abigail Garza"/>
    <s v="Analyst"/>
    <s v="Accounting"/>
    <s v="Manufacturing"/>
    <s v="Female"/>
    <s v="Latino"/>
    <n v="33"/>
    <d v="2018-05-27T00:00:00"/>
    <n v="45049"/>
    <n v="0"/>
    <x v="0"/>
    <s v="Seattle"/>
    <s v=""/>
    <s v="United States, Seattle"/>
    <e v="#NAME?"/>
    <e v="#VALUE!"/>
    <s v="Analyst Abigail Garza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x v="1"/>
    <s v="Chongqing"/>
    <d v="2020-12-12T00:00:00"/>
    <s v="China, Chongqing"/>
    <e v="#NAME?"/>
    <n v="-144"/>
    <s v="Director Raelynn Lu"/>
  </r>
  <r>
    <s v="E01789"/>
    <s v="Charles Luu"/>
    <s v="Sr. Manger"/>
    <s v="Sales"/>
    <s v="Manufacturing"/>
    <s v="Male"/>
    <s v="Asian"/>
    <n v="25"/>
    <d v="2021-06-15T00:00:00"/>
    <n v="142731"/>
    <n v="0.11"/>
    <x v="1"/>
    <s v="Shanghai"/>
    <d v="2022-06-03T00:00:00"/>
    <s v="China, Shanghai"/>
    <e v="#NAME?"/>
    <n v="-254"/>
    <s v="Sr. Manger Charles Luu"/>
  </r>
  <r>
    <s v="E01422"/>
    <s v="Lydia Espinoza"/>
    <s v="Sr. Manger"/>
    <s v="Marketing"/>
    <s v="Speciality Products"/>
    <s v="Female"/>
    <s v="Latino"/>
    <n v="29"/>
    <d v="2020-05-15T00:00:00"/>
    <n v="137106"/>
    <n v="0.12"/>
    <x v="2"/>
    <s v="Sao Paulo"/>
    <s v=""/>
    <s v="Brazil, Sao Paulo"/>
    <e v="#NAME?"/>
    <e v="#VALUE!"/>
    <s v="Sr. Manger Lydia Espinoza"/>
  </r>
  <r>
    <s v="E00440"/>
    <s v="Adeline Thao"/>
    <s v="Vice President"/>
    <s v="Finance"/>
    <s v="Corporate"/>
    <s v="Female"/>
    <s v="Asian"/>
    <n v="54"/>
    <d v="2007-09-05T00:00:00"/>
    <n v="183239"/>
    <n v="0.32"/>
    <x v="0"/>
    <s v="Seattle"/>
    <s v=""/>
    <s v="United States, Seattle"/>
    <e v="#NAME?"/>
    <e v="#VALUE!"/>
    <s v="Vice President Adeline Thao"/>
  </r>
  <r>
    <s v="E00145"/>
    <s v="Kinsley Dixon"/>
    <s v="Analyst"/>
    <s v="Accounting"/>
    <s v="Manufacturing"/>
    <s v="Female"/>
    <s v="Caucasian"/>
    <n v="28"/>
    <d v="2019-05-25T00:00:00"/>
    <n v="45819"/>
    <n v="0"/>
    <x v="0"/>
    <s v="Miami"/>
    <s v=""/>
    <s v="United States, Miami"/>
    <e v="#NAME?"/>
    <e v="#VALUE!"/>
    <s v="Analyst Kinsley Dixon"/>
  </r>
  <r>
    <s v="E04150"/>
    <s v="Natalia Vu"/>
    <s v="Analyst"/>
    <s v="Accounting"/>
    <s v="Research &amp; Development"/>
    <s v="Female"/>
    <s v="Asian"/>
    <n v="54"/>
    <d v="2006-12-29T00:00:00"/>
    <n v="55518"/>
    <n v="0"/>
    <x v="0"/>
    <s v="Columbus"/>
    <s v=""/>
    <s v="United States, Columbus"/>
    <e v="#NAME?"/>
    <e v="#VALUE!"/>
    <s v="Analyst Natalia Vu"/>
  </r>
  <r>
    <s v="E02846"/>
    <s v="Julia Mai"/>
    <s v="Manager"/>
    <s v="Marketing"/>
    <s v="Manufacturing"/>
    <s v="Female"/>
    <s v="Asian"/>
    <n v="50"/>
    <d v="2012-03-11T00:00:00"/>
    <n v="108134"/>
    <n v="0.1"/>
    <x v="1"/>
    <s v="Shanghai"/>
    <s v=""/>
    <s v="China, Shanghai"/>
    <e v="#NAME?"/>
    <e v="#VALUE!"/>
    <s v="Manager Julia Mai"/>
  </r>
  <r>
    <s v="E04247"/>
    <s v="Camila Evans"/>
    <s v="Manager"/>
    <s v="Marketing"/>
    <s v="Research &amp; Development"/>
    <s v="Female"/>
    <s v="Black"/>
    <n v="55"/>
    <d v="1992-12-20T00:00:00"/>
    <n v="113950"/>
    <n v="0.09"/>
    <x v="0"/>
    <s v="Miami"/>
    <s v=""/>
    <s v="United States, Miami"/>
    <e v="#NAME?"/>
    <e v="#VALUE!"/>
    <s v="Manager Camila Evans"/>
  </r>
  <r>
    <s v="E02613"/>
    <s v="Everly Lai"/>
    <s v="Vice President"/>
    <s v="Marketing"/>
    <s v="Speciality Products"/>
    <s v="Female"/>
    <s v="Asian"/>
    <n v="52"/>
    <d v="1998-04-01T00:00:00"/>
    <n v="182035"/>
    <n v="0.3"/>
    <x v="0"/>
    <s v="Chicago"/>
    <s v=""/>
    <s v="United States, Chicago"/>
    <e v="#NAME?"/>
    <e v="#VALUE!"/>
    <s v="Vice President Everly Lai"/>
  </r>
  <r>
    <s v="E03349"/>
    <s v="Adam He"/>
    <s v="Director"/>
    <s v="Accounting"/>
    <s v="Speciality Products"/>
    <s v="Male"/>
    <s v="Asian"/>
    <n v="35"/>
    <d v="2017-08-16T00:00:00"/>
    <n v="181356"/>
    <n v="0.23"/>
    <x v="1"/>
    <s v="Beijing"/>
    <s v=""/>
    <s v="China, Beijing"/>
    <e v="#NAME?"/>
    <e v="#VALUE!"/>
    <s v="Director Adam He"/>
  </r>
  <r>
    <s v="E03648"/>
    <s v="Vivian Hunter"/>
    <s v="Account Representative"/>
    <s v="Sales"/>
    <s v="Corporate"/>
    <s v="Female"/>
    <s v="Black"/>
    <n v="26"/>
    <d v="2019-08-21T00:00:00"/>
    <n v="66084"/>
    <n v="0"/>
    <x v="0"/>
    <s v="Seattle"/>
    <s v=""/>
    <s v="United States, Seattle"/>
    <e v="#NAME?"/>
    <e v="#VALUE!"/>
    <s v="Account Representative Vivian Hunter"/>
  </r>
  <r>
    <s v="E02192"/>
    <s v="Lucy Avila"/>
    <s v="Solutions Architect"/>
    <s v="IT"/>
    <s v="Speciality Products"/>
    <s v="Female"/>
    <s v="Latino"/>
    <n v="43"/>
    <d v="2010-04-22T00:00:00"/>
    <n v="76912"/>
    <n v="0"/>
    <x v="2"/>
    <s v="Sao Paulo"/>
    <s v=""/>
    <s v="Brazil, Sao Paulo"/>
    <e v="#NAME?"/>
    <e v="#VALUE!"/>
    <s v="Solutions Architect Lucy Avila"/>
  </r>
  <r>
    <s v="E03981"/>
    <s v="Eliana Li"/>
    <s v="Test Engineer"/>
    <s v="Engineering"/>
    <s v="Research &amp; Development"/>
    <s v="Female"/>
    <s v="Asian"/>
    <n v="63"/>
    <d v="2018-05-07T00:00:00"/>
    <n v="67987"/>
    <n v="0"/>
    <x v="0"/>
    <s v="Miami"/>
    <s v=""/>
    <s v="United States, Miami"/>
    <e v="#NAME?"/>
    <e v="#VALUE!"/>
    <s v="Test Engineer Eliana Li"/>
  </r>
  <r>
    <s v="E03262"/>
    <s v="Logan Mitchell"/>
    <s v="Analyst II"/>
    <s v="Marketing"/>
    <s v="Manufacturing"/>
    <s v="Male"/>
    <s v="Caucasian"/>
    <n v="65"/>
    <d v="2005-08-20T00:00:00"/>
    <n v="59833"/>
    <n v="0"/>
    <x v="0"/>
    <s v="Columbus"/>
    <s v=""/>
    <s v="United States, Columbus"/>
    <e v="#NAME?"/>
    <e v="#VALUE!"/>
    <s v="Analyst II Logan Mitchell"/>
  </r>
  <r>
    <s v="E02716"/>
    <s v="Dominic Dinh"/>
    <s v="Sr. Manger"/>
    <s v="Marketing"/>
    <s v="Speciality Products"/>
    <s v="Male"/>
    <s v="Asian"/>
    <n v="45"/>
    <d v="2005-04-11T00:00:00"/>
    <n v="128468"/>
    <n v="0.11"/>
    <x v="0"/>
    <s v="Chicago"/>
    <s v=""/>
    <s v="United States, Chicago"/>
    <e v="#NAME?"/>
    <e v="#VALUE!"/>
    <s v="Sr. Manger Dominic Dinh"/>
  </r>
  <r>
    <s v="E00245"/>
    <s v="Lucas Daniels"/>
    <s v="Manager"/>
    <s v="Sales"/>
    <s v="Corporate"/>
    <s v="Male"/>
    <s v="Black"/>
    <n v="42"/>
    <d v="2011-05-29T00:00:00"/>
    <n v="102440"/>
    <n v="0.06"/>
    <x v="0"/>
    <s v="Chicago"/>
    <s v=""/>
    <s v="United States, Chicago"/>
    <e v="#NAME?"/>
    <e v="#VALUE!"/>
    <s v="Manager Lucas Daniels"/>
  </r>
  <r>
    <s v="E04123"/>
    <s v="Andrew Holmes"/>
    <s v="Vice President"/>
    <s v="IT"/>
    <s v="Speciality Products"/>
    <s v="Male"/>
    <s v="Black"/>
    <n v="59"/>
    <d v="2010-12-30T00:00:00"/>
    <n v="246619"/>
    <n v="0.36"/>
    <x v="0"/>
    <s v="Miami"/>
    <s v=""/>
    <s v="United States, Miami"/>
    <e v="#NAME?"/>
    <e v="#VALUE!"/>
    <s v="Vice President Andrew Holmes"/>
  </r>
  <r>
    <s v="E03471"/>
    <s v="Julia Sandoval"/>
    <s v="Manager"/>
    <s v="Human Resources"/>
    <s v="Corporate"/>
    <s v="Female"/>
    <s v="Latino"/>
    <n v="42"/>
    <d v="2017-11-19T00:00:00"/>
    <n v="101143"/>
    <n v="0.06"/>
    <x v="0"/>
    <s v="Miami"/>
    <s v=""/>
    <s v="United States, Miami"/>
    <e v="#NAME?"/>
    <e v="#VALUE!"/>
    <s v="Manager Julia Sandoval"/>
  </r>
  <r>
    <s v="E00717"/>
    <s v="Kennedy Vargas"/>
    <s v="Business Partner"/>
    <s v="Human Resources"/>
    <s v="Manufacturing"/>
    <s v="Female"/>
    <s v="Latino"/>
    <n v="45"/>
    <d v="2005-10-14T00:00:00"/>
    <n v="51404"/>
    <n v="0"/>
    <x v="2"/>
    <s v="Manaus"/>
    <d v="2009-12-06T00:00:00"/>
    <s v="Brazil, Manaus"/>
    <e v="#NAME?"/>
    <n v="-1081"/>
    <s v="Business Partner Kennedy Vargas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x v="0"/>
    <s v="Columbus"/>
    <s v=""/>
    <s v="United States, Columbus"/>
    <e v="#NAME?"/>
    <e v="#VALUE!"/>
    <s v="Field Engineer Thomas Williams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x v="1"/>
    <s v="Beijing"/>
    <s v=""/>
    <s v="China, Beijing"/>
    <e v="#NAME?"/>
    <e v="#VALUE!"/>
    <s v="Director Raelynn Hong"/>
  </r>
  <r>
    <s v="E03694"/>
    <s v="Eli Reed"/>
    <s v="Systems Analyst"/>
    <s v="IT"/>
    <s v="Corporate"/>
    <s v="Male"/>
    <s v="Caucasian"/>
    <n v="51"/>
    <d v="2014-02-27T00:00:00"/>
    <n v="53929"/>
    <n v="0"/>
    <x v="0"/>
    <s v="Miami"/>
    <d v="2017-12-22T00:00:00"/>
    <s v="United States, Miami"/>
    <e v="#NAME?"/>
    <n v="-997"/>
    <s v="Systems Analyst Eli Reed"/>
  </r>
  <r>
    <s v="E04766"/>
    <s v="Lyla Yoon"/>
    <s v="Vice President"/>
    <s v="Accounting"/>
    <s v="Manufacturing"/>
    <s v="Female"/>
    <s v="Asian"/>
    <n v="38"/>
    <d v="2012-12-13T00:00:00"/>
    <n v="191571"/>
    <n v="0.32"/>
    <x v="0"/>
    <s v="Austin"/>
    <s v=""/>
    <s v="United States, Austin"/>
    <e v="#NAME?"/>
    <e v="#VALUE!"/>
    <s v="Vice President Lyla Yoon"/>
  </r>
  <r>
    <s v="E01465"/>
    <s v="Hannah White"/>
    <s v="Sr. Manger"/>
    <s v="Accounting"/>
    <s v="Corporate"/>
    <s v="Female"/>
    <s v="Caucasian"/>
    <n v="62"/>
    <d v="2009-01-30T00:00:00"/>
    <n v="150555"/>
    <n v="0.13"/>
    <x v="0"/>
    <s v="Phoenix"/>
    <s v=""/>
    <s v="United States, Phoenix"/>
    <e v="#NAME?"/>
    <e v="#VALUE!"/>
    <s v="Sr. Manger Hannah White"/>
  </r>
  <r>
    <s v="E00206"/>
    <s v="Theodore Xi"/>
    <s v="Manager"/>
    <s v="Finance"/>
    <s v="Corporate"/>
    <s v="Male"/>
    <s v="Asian"/>
    <n v="52"/>
    <d v="2009-10-05T00:00:00"/>
    <n v="122890"/>
    <n v="7.0000000000000007E-2"/>
    <x v="1"/>
    <s v="Shanghai"/>
    <s v=""/>
    <s v="China, Shanghai"/>
    <e v="#NAME?"/>
    <e v="#VALUE!"/>
    <s v="Manager Theodore Xi"/>
  </r>
  <r>
    <s v="E04088"/>
    <s v="Ezra Liang"/>
    <s v="Vice President"/>
    <s v="Finance"/>
    <s v="Research &amp; Development"/>
    <s v="Male"/>
    <s v="Asian"/>
    <n v="52"/>
    <d v="1997-05-26T00:00:00"/>
    <n v="216999"/>
    <n v="0.37"/>
    <x v="0"/>
    <s v="Miami"/>
    <s v=""/>
    <s v="United States, Miami"/>
    <e v="#NAME?"/>
    <e v="#VALUE!"/>
    <s v="Vice President Ezra Liang"/>
  </r>
  <r>
    <s v="E02066"/>
    <s v="Grayson Yee"/>
    <s v="Manager"/>
    <s v="Human Resources"/>
    <s v="Corporate"/>
    <s v="Male"/>
    <s v="Asian"/>
    <n v="48"/>
    <d v="2015-07-16T00:00:00"/>
    <n v="110565"/>
    <n v="0.09"/>
    <x v="1"/>
    <s v="Beijing"/>
    <s v=""/>
    <s v="China, Beijing"/>
    <e v="#NAME?"/>
    <e v="#VALUE!"/>
    <s v="Manager Grayson Yee"/>
  </r>
  <r>
    <s v="E03227"/>
    <s v="Eli Richardson"/>
    <s v="IT Coordinator"/>
    <s v="IT"/>
    <s v="Speciality Products"/>
    <s v="Male"/>
    <s v="Caucasian"/>
    <n v="38"/>
    <d v="2015-04-19T00:00:00"/>
    <n v="48762"/>
    <n v="0"/>
    <x v="0"/>
    <s v="Seattle"/>
    <s v=""/>
    <s v="United States, Seattle"/>
    <e v="#NAME?"/>
    <e v="#VALUE!"/>
    <s v="IT Coordinator Eli Richardson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x v="1"/>
    <s v="Chongqing"/>
    <s v=""/>
    <s v="China, Chongqing"/>
    <e v="#NAME?"/>
    <e v="#VALUE!"/>
    <s v="Development Engineer Audrey Lee"/>
  </r>
  <r>
    <s v="E00607"/>
    <s v="Jameson Allen"/>
    <s v="Director"/>
    <s v="Marketing"/>
    <s v="Speciality Products"/>
    <s v="Male"/>
    <s v="Caucasian"/>
    <n v="32"/>
    <d v="2016-11-28T00:00:00"/>
    <n v="177443"/>
    <n v="0.16"/>
    <x v="0"/>
    <s v="Seattle"/>
    <s v=""/>
    <s v="United States, Seattle"/>
    <e v="#NAME?"/>
    <e v="#VALUE!"/>
    <s v="Director Jameson Allen"/>
  </r>
  <r>
    <s v="E02258"/>
    <s v="Eliza Chen"/>
    <s v="Enterprise Architect"/>
    <s v="IT"/>
    <s v="Research &amp; Development"/>
    <s v="Female"/>
    <s v="Asian"/>
    <n v="36"/>
    <d v="2016-04-29T00:00:00"/>
    <n v="75862"/>
    <n v="0"/>
    <x v="0"/>
    <s v="Austin"/>
    <s v=""/>
    <s v="United States, Austin"/>
    <e v="#NAME?"/>
    <e v="#VALUE!"/>
    <s v="Enterprise Architect Eliza Chen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x v="0"/>
    <s v="Chicago"/>
    <s v=""/>
    <s v="United States, Chicago"/>
    <e v="#NAME?"/>
    <e v="#VALUE!"/>
    <s v="Sr. Business Partner Lyla Chen"/>
  </r>
  <r>
    <s v="E02298"/>
    <s v="Emily Doan"/>
    <s v="Engineering Manager"/>
    <s v="Engineering"/>
    <s v="Corporate"/>
    <s v="Female"/>
    <s v="Asian"/>
    <n v="32"/>
    <d v="2014-12-04T00:00:00"/>
    <n v="99202"/>
    <n v="0.11"/>
    <x v="0"/>
    <s v="Phoenix"/>
    <s v=""/>
    <s v="United States, Phoenix"/>
    <e v="#NAME?"/>
    <e v="#VALUE!"/>
    <s v="Engineering Manager Emily Doan"/>
  </r>
  <r>
    <s v="E02984"/>
    <s v="Jack Mai"/>
    <s v="Sr. Analyst"/>
    <s v="Marketing"/>
    <s v="Corporate"/>
    <s v="Male"/>
    <s v="Asian"/>
    <n v="45"/>
    <d v="2007-09-22T00:00:00"/>
    <n v="92293"/>
    <n v="0"/>
    <x v="1"/>
    <s v="Chengdu"/>
    <s v=""/>
    <s v="China, Chengdu"/>
    <e v="#NAME?"/>
    <e v="#VALUE!"/>
    <s v="Sr. Analyst Jack Mai"/>
  </r>
  <r>
    <s v="E02440"/>
    <s v="Grayson Turner"/>
    <s v="Solutions Architect"/>
    <s v="IT"/>
    <s v="Corporate"/>
    <s v="Male"/>
    <s v="Caucasian"/>
    <n v="54"/>
    <d v="1992-06-30T00:00:00"/>
    <n v="63196"/>
    <n v="0"/>
    <x v="0"/>
    <s v="Chicago"/>
    <d v="2014-10-26T00:00:00"/>
    <s v="United States, Chicago"/>
    <e v="#NAME?"/>
    <n v="-5824"/>
    <s v="Solutions Architect Grayson Turner"/>
  </r>
  <r>
    <s v="E04699"/>
    <s v="Ivy Tang"/>
    <s v="Development Engineer"/>
    <s v="Engineering"/>
    <s v="Speciality Products"/>
    <s v="Female"/>
    <s v="Asian"/>
    <n v="48"/>
    <d v="2012-05-03T00:00:00"/>
    <n v="65340"/>
    <n v="0"/>
    <x v="1"/>
    <s v="Shanghai"/>
    <d v="2018-05-09T00:00:00"/>
    <s v="China, Shanghai"/>
    <e v="#NAME?"/>
    <n v="-1570"/>
    <s v="Development Engineer Ivy Tang"/>
  </r>
  <r>
    <s v="E03579"/>
    <s v="Robert Zhang"/>
    <s v="Vice President"/>
    <s v="Marketing"/>
    <s v="Corporate"/>
    <s v="Male"/>
    <s v="Asian"/>
    <n v="45"/>
    <d v="2015-09-24T00:00:00"/>
    <n v="202680"/>
    <n v="0.32"/>
    <x v="0"/>
    <s v="Phoenix"/>
    <d v="2022-08-17T00:00:00"/>
    <s v="United States, Phoenix"/>
    <e v="#NAME?"/>
    <n v="-1800"/>
    <s v="Vice President Robert Zhang"/>
  </r>
  <r>
    <s v="E01649"/>
    <s v="Eva Alvarado"/>
    <s v="Computer Systems Manager"/>
    <s v="IT"/>
    <s v="Manufacturing"/>
    <s v="Female"/>
    <s v="Latino"/>
    <n v="46"/>
    <d v="2017-04-24T00:00:00"/>
    <n v="77461"/>
    <n v="0.09"/>
    <x v="2"/>
    <s v="Sao Paulo"/>
    <s v=""/>
    <s v="Brazil, Sao Paulo"/>
    <e v="#NAME?"/>
    <e v="#VALUE!"/>
    <s v="Computer Systems Manager Eva Alvarado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x v="1"/>
    <s v="Chengdu"/>
    <s v=""/>
    <s v="China, Chengdu"/>
    <e v="#NAME?"/>
    <e v="#VALUE!"/>
    <s v="Operations Engineer Abigail Vang"/>
  </r>
  <r>
    <s v="E00170"/>
    <s v="Claire Adams"/>
    <s v="Director"/>
    <s v="Sales"/>
    <s v="Manufacturing"/>
    <s v="Female"/>
    <s v="Black"/>
    <n v="61"/>
    <d v="1997-08-19T00:00:00"/>
    <n v="159567"/>
    <n v="0.28000000000000003"/>
    <x v="0"/>
    <s v="Phoenix"/>
    <s v=""/>
    <s v="United States, Phoenix"/>
    <e v="#NAME?"/>
    <e v="#VALUE!"/>
    <s v="Director Claire Adams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x v="2"/>
    <s v="Sao Paulo"/>
    <s v=""/>
    <s v="Brazil, Sao Paulo"/>
    <e v="#NAME?"/>
    <e v="#VALUE!"/>
    <s v="Development Engineer Theodore Marquez"/>
  </r>
  <r>
    <s v="E00810"/>
    <s v="Hunter Nunez"/>
    <s v="Vice President"/>
    <s v="Human Resources"/>
    <s v="Corporate"/>
    <s v="Male"/>
    <s v="Latino"/>
    <n v="62"/>
    <d v="2002-08-16T00:00:00"/>
    <n v="234594"/>
    <n v="0.33"/>
    <x v="0"/>
    <s v="Seattle"/>
    <s v=""/>
    <s v="United States, Seattle"/>
    <e v="#NAME?"/>
    <e v="#VALUE!"/>
    <s v="Vice President Hunter Nunez"/>
  </r>
  <r>
    <s v="E02798"/>
    <s v="Charles Henderson"/>
    <s v="Systems Analyst"/>
    <s v="IT"/>
    <s v="Speciality Products"/>
    <s v="Male"/>
    <s v="Caucasian"/>
    <n v="48"/>
    <d v="2002-02-11T00:00:00"/>
    <n v="43080"/>
    <n v="0"/>
    <x v="0"/>
    <s v="Austin"/>
    <s v=""/>
    <s v="United States, Austin"/>
    <e v="#NAME?"/>
    <e v="#VALUE!"/>
    <s v="Systems Analyst Charles Henderson"/>
  </r>
  <r>
    <s v="E04542"/>
    <s v="Camila Cortez"/>
    <s v="Manager"/>
    <s v="Marketing"/>
    <s v="Manufacturing"/>
    <s v="Female"/>
    <s v="Latino"/>
    <n v="29"/>
    <d v="2021-05-09T00:00:00"/>
    <n v="129541"/>
    <n v="0.08"/>
    <x v="0"/>
    <s v="Phoenix"/>
    <d v="2021-05-24T00:00:00"/>
    <s v="United States, Phoenix"/>
    <e v="#NAME?"/>
    <n v="-11"/>
    <s v="Manager Camila Cortez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x v="0"/>
    <s v="Columbus"/>
    <d v="2020-06-09T00:00:00"/>
    <s v="United States, Columbus"/>
    <e v="#NAME?"/>
    <n v="-1683"/>
    <s v="Director Aaron Garza"/>
  </r>
  <r>
    <s v="E02907"/>
    <s v="Jose Singh"/>
    <s v="Sr. Manger"/>
    <s v="Finance"/>
    <s v="Speciality Products"/>
    <s v="Male"/>
    <s v="Asian"/>
    <n v="44"/>
    <d v="2010-04-06T00:00:00"/>
    <n v="142878"/>
    <n v="0.12"/>
    <x v="0"/>
    <s v="Columbus"/>
    <s v=""/>
    <s v="United States, Columbus"/>
    <e v="#NAME?"/>
    <e v="#VALUE!"/>
    <s v="Sr. Manger Jose Singh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x v="0"/>
    <s v="Miami"/>
    <s v=""/>
    <s v="United States, Miami"/>
    <e v="#NAME?"/>
    <e v="#VALUE!"/>
    <s v="Director Gabriel Joseph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x v="2"/>
    <s v="Sao Paulo"/>
    <s v=""/>
    <s v="Brazil, Sao Paulo"/>
    <e v="#NAME?"/>
    <e v="#VALUE!"/>
    <s v="Vice President Natalia Santos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x v="0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s v="IT"/>
    <s v="Corporate"/>
    <s v="Male"/>
    <s v="Latino"/>
    <n v="39"/>
    <d v="2016-10-21T00:00:00"/>
    <n v="84297"/>
    <n v="0"/>
    <x v="2"/>
    <s v="Manaus"/>
    <s v=""/>
    <s v="Brazil, Manaus"/>
    <e v="#NAME?"/>
    <e v="#VALUE!"/>
    <s v="Service Desk Analyst Robert Alvarez"/>
  </r>
  <r>
    <s v="E00634"/>
    <s v="Samantha Chavez"/>
    <s v="Sr. Analyst"/>
    <s v="Sales"/>
    <s v="Speciality Products"/>
    <s v="Female"/>
    <s v="Latino"/>
    <n v="53"/>
    <d v="2017-01-09T00:00:00"/>
    <n v="75769"/>
    <n v="0"/>
    <x v="2"/>
    <s v="Manaus"/>
    <d v="2020-07-17T00:00:00"/>
    <s v="Brazil, Manaus"/>
    <e v="#NAME?"/>
    <n v="-920"/>
    <s v="Sr. Analyst Samantha Chavez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x v="0"/>
    <s v="Seattle"/>
    <s v=""/>
    <s v="United States, Seattle"/>
    <e v="#NAME?"/>
    <e v="#VALUE!"/>
    <s v="Vice President Samuel Bailey"/>
  </r>
  <r>
    <s v="E04683"/>
    <s v="Ezekiel Delgado"/>
    <s v="Director"/>
    <s v="Engineering"/>
    <s v="Speciality Products"/>
    <s v="Male"/>
    <s v="Latino"/>
    <n v="40"/>
    <d v="2020-02-07T00:00:00"/>
    <n v="187187"/>
    <n v="0.18"/>
    <x v="2"/>
    <s v="Manaus"/>
    <s v=""/>
    <s v="Brazil, Manaus"/>
    <e v="#NAME?"/>
    <e v="#VALUE!"/>
    <s v="Director Ezekiel Delgado"/>
  </r>
  <r>
    <s v="E04732"/>
    <s v="Benjamin Ramirez"/>
    <s v="Network Engineer"/>
    <s v="IT"/>
    <s v="Research &amp; Development"/>
    <s v="Male"/>
    <s v="Latino"/>
    <n v="48"/>
    <d v="2005-07-27T00:00:00"/>
    <n v="68987"/>
    <n v="0"/>
    <x v="0"/>
    <s v="Chicago"/>
    <d v="2006-04-22T00:00:00"/>
    <s v="United States, Chicago"/>
    <e v="#NAME?"/>
    <n v="-193"/>
    <s v="Network Engineer Benjamin Ramirez"/>
  </r>
  <r>
    <s v="E03834"/>
    <s v="Anthony Carter"/>
    <s v="Director"/>
    <s v="Engineering"/>
    <s v="Speciality Products"/>
    <s v="Male"/>
    <s v="Caucasian"/>
    <n v="41"/>
    <d v="2007-03-15T00:00:00"/>
    <n v="155926"/>
    <n v="0.24"/>
    <x v="0"/>
    <s v="Columbus"/>
    <d v="2008-05-30T00:00:00"/>
    <s v="United States, Columbus"/>
    <e v="#NAME?"/>
    <n v="-317"/>
    <s v="Director Anthony Carter"/>
  </r>
  <r>
    <s v="E02923"/>
    <s v="Ethan Tang"/>
    <s v="Sr. Analyst"/>
    <s v="Accounting"/>
    <s v="Speciality Products"/>
    <s v="Male"/>
    <s v="Asian"/>
    <n v="54"/>
    <d v="2016-05-04T00:00:00"/>
    <n v="93668"/>
    <n v="0"/>
    <x v="0"/>
    <s v="Chicago"/>
    <s v=""/>
    <s v="United States, Chicago"/>
    <e v="#NAME?"/>
    <e v="#VALUE!"/>
    <s v="Sr. Analyst Ethan Tang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x v="0"/>
    <s v="Miami"/>
    <d v="2022-04-20T00:00:00"/>
    <s v="United States, Miami"/>
    <e v="#NAME?"/>
    <n v="-624"/>
    <s v="HRIS Analyst Sebastian Rogers"/>
  </r>
  <r>
    <s v="E00981"/>
    <s v="Miles Thao"/>
    <s v="System Administrator "/>
    <s v="IT"/>
    <s v="Corporate"/>
    <s v="Male"/>
    <s v="Asian"/>
    <n v="57"/>
    <d v="2003-06-26T00:00:00"/>
    <n v="63318"/>
    <n v="0"/>
    <x v="0"/>
    <s v="Columbus"/>
    <s v=""/>
    <s v="United States, Columbus"/>
    <e v="#NAME?"/>
    <e v="#VALUE!"/>
    <s v="System Administrator  Miles Thao"/>
  </r>
  <r>
    <s v="E04157"/>
    <s v="William Cao"/>
    <s v="Sr. Analyst"/>
    <s v="Marketing"/>
    <s v="Manufacturing"/>
    <s v="Male"/>
    <s v="Asian"/>
    <n v="63"/>
    <d v="2017-02-12T00:00:00"/>
    <n v="77629"/>
    <n v="0"/>
    <x v="1"/>
    <s v="Beijing"/>
    <s v=""/>
    <s v="China, Beijing"/>
    <e v="#NAME?"/>
    <e v="#VALUE!"/>
    <s v="Sr. Analyst William Cao"/>
  </r>
  <r>
    <s v="E03528"/>
    <s v="Leo Hsu"/>
    <s v="Sr. Manger"/>
    <s v="Human Resources"/>
    <s v="Manufacturing"/>
    <s v="Male"/>
    <s v="Asian"/>
    <n v="62"/>
    <d v="2017-11-22T00:00:00"/>
    <n v="138808"/>
    <n v="0.15"/>
    <x v="1"/>
    <s v="Chongqing"/>
    <s v=""/>
    <s v="China, Chongqing"/>
    <e v="#NAME?"/>
    <e v="#VALUE!"/>
    <s v="Sr. Manger Leo Hsu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x v="0"/>
    <s v="Chicago"/>
    <s v=""/>
    <s v="United States, Chicago"/>
    <e v="#NAME?"/>
    <e v="#VALUE!"/>
    <s v="Enterprise Architect Avery Grant"/>
  </r>
  <r>
    <s v="E04415"/>
    <s v="Penelope Fong"/>
    <s v="Director"/>
    <s v="Accounting"/>
    <s v="Corporate"/>
    <s v="Female"/>
    <s v="Asian"/>
    <n v="60"/>
    <d v="2004-05-14T00:00:00"/>
    <n v="186378"/>
    <n v="0.26"/>
    <x v="1"/>
    <s v="Chongqing"/>
    <s v=""/>
    <s v="China, Chongqing"/>
    <e v="#NAME?"/>
    <e v="#VALUE!"/>
    <s v="Director Penelope Fong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x v="0"/>
    <s v="Chicago"/>
    <s v=""/>
    <s v="United States, Chicago"/>
    <e v="#NAME?"/>
    <e v="#VALUE!"/>
    <s v="Quality Engineer Vivian Thao"/>
  </r>
  <r>
    <s v="E02800"/>
    <s v="Eva Estrada"/>
    <s v="Sr. Manger"/>
    <s v="Sales"/>
    <s v="Speciality Products"/>
    <s v="Female"/>
    <s v="Latino"/>
    <n v="45"/>
    <d v="2018-07-24T00:00:00"/>
    <n v="148991"/>
    <n v="0.12"/>
    <x v="2"/>
    <s v="Sao Paulo"/>
    <s v=""/>
    <s v="Brazil, Sao Paulo"/>
    <e v="#NAME?"/>
    <e v="#VALUE!"/>
    <s v="Sr. Manger Eva Estrada"/>
  </r>
  <r>
    <s v="E04926"/>
    <s v="Emma Luna"/>
    <s v="Field Engineer"/>
    <s v="Engineering"/>
    <s v="Speciality Products"/>
    <s v="Female"/>
    <s v="Latino"/>
    <n v="52"/>
    <d v="2008-03-25T00:00:00"/>
    <n v="97398"/>
    <n v="0"/>
    <x v="2"/>
    <s v="Manaus"/>
    <s v=""/>
    <s v="Brazil, Manaus"/>
    <e v="#NAME?"/>
    <e v="#VALUE!"/>
    <s v="Field Engineer Emma Luna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x v="1"/>
    <s v="Shanghai"/>
    <s v=""/>
    <s v="China, Shanghai"/>
    <e v="#NAME?"/>
    <e v="#VALUE!"/>
    <s v="Sr. Business Partner Charlotte Wu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x v="1"/>
    <s v="Shanghai"/>
    <s v=""/>
    <s v="China, Shanghai"/>
    <e v="#NAME?"/>
    <e v="#VALUE!"/>
    <s v="Sr. Account Representative Vivian Chu"/>
  </r>
  <r>
    <s v="E01209"/>
    <s v="Jayden Williams"/>
    <s v="Manager"/>
    <s v="Human Resources"/>
    <s v="Manufacturing"/>
    <s v="Male"/>
    <s v="Caucasian"/>
    <n v="64"/>
    <d v="1992-12-26T00:00:00"/>
    <n v="104668"/>
    <n v="0.08"/>
    <x v="0"/>
    <s v="Columbus"/>
    <s v=""/>
    <s v="United States, Columbus"/>
    <e v="#NAME?"/>
    <e v="#VALUE!"/>
    <s v="Manager Jayden Williams"/>
  </r>
  <r>
    <s v="E02024"/>
    <s v="Amelia Bell"/>
    <s v="Sr. Analyst"/>
    <s v="Sales"/>
    <s v="Manufacturing"/>
    <s v="Female"/>
    <s v="Caucasian"/>
    <n v="53"/>
    <d v="2017-08-05T00:00:00"/>
    <n v="89769"/>
    <n v="0"/>
    <x v="0"/>
    <s v="Seattle"/>
    <s v=""/>
    <s v="United States, Seattle"/>
    <e v="#NAME?"/>
    <e v="#VALUE!"/>
    <s v="Sr. Analyst Amelia Bell"/>
  </r>
  <r>
    <s v="E02427"/>
    <s v="Addison Mehta"/>
    <s v="Manager"/>
    <s v="Sales"/>
    <s v="Corporate"/>
    <s v="Female"/>
    <s v="Asian"/>
    <n v="27"/>
    <d v="2018-09-15T00:00:00"/>
    <n v="127616"/>
    <n v="7.0000000000000007E-2"/>
    <x v="0"/>
    <s v="Columbus"/>
    <s v=""/>
    <s v="United States, Columbus"/>
    <e v="#NAME?"/>
    <e v="#VALUE!"/>
    <s v="Manager Addison Mehta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x v="0"/>
    <s v="Columbus"/>
    <s v=""/>
    <s v="United States, Columbus"/>
    <e v="#NAME?"/>
    <e v="#VALUE!"/>
    <s v="Manager Alexander Jackson"/>
  </r>
  <r>
    <s v="E00951"/>
    <s v="Everly Lin"/>
    <s v="Business Partner"/>
    <s v="Human Resources"/>
    <s v="Manufacturing"/>
    <s v="Female"/>
    <s v="Asian"/>
    <n v="25"/>
    <d v="2021-03-15T00:00:00"/>
    <n v="47974"/>
    <n v="0"/>
    <x v="1"/>
    <s v="Chongqing"/>
    <s v=""/>
    <s v="China, Chongqing"/>
    <e v="#NAME?"/>
    <e v="#VALUE!"/>
    <s v="Business Partner Everly Lin"/>
  </r>
  <r>
    <s v="E03248"/>
    <s v="Lyla Stewart"/>
    <s v="Sr. Manger"/>
    <s v="IT"/>
    <s v="Speciality Products"/>
    <s v="Female"/>
    <s v="Caucasian"/>
    <n v="43"/>
    <d v="2015-03-27T00:00:00"/>
    <n v="120321"/>
    <n v="0.12"/>
    <x v="0"/>
    <s v="Austin"/>
    <s v=""/>
    <s v="United States, Austin"/>
    <e v="#NAME?"/>
    <e v="#VALUE!"/>
    <s v="Sr. Manger Lyla Stewart"/>
  </r>
  <r>
    <s v="E04444"/>
    <s v="Brooklyn Ruiz"/>
    <s v="IT Coordinator"/>
    <s v="IT"/>
    <s v="Manufacturing"/>
    <s v="Female"/>
    <s v="Latino"/>
    <n v="61"/>
    <d v="2014-08-10T00:00:00"/>
    <n v="57446"/>
    <n v="0"/>
    <x v="0"/>
    <s v="Phoenix"/>
    <s v=""/>
    <s v="United States, Phoenix"/>
    <e v="#NAME?"/>
    <e v="#VALUE!"/>
    <s v="IT Coordinator Brooklyn Ruiz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x v="0"/>
    <s v="Austin"/>
    <s v=""/>
    <s v="United States, Austin"/>
    <e v="#NAME?"/>
    <e v="#VALUE!"/>
    <s v="Director Skylar Evans"/>
  </r>
  <r>
    <s v="E02375"/>
    <s v="Lincoln Huynh"/>
    <s v="Sr. Manger"/>
    <s v="Finance"/>
    <s v="Manufacturing"/>
    <s v="Male"/>
    <s v="Asian"/>
    <n v="63"/>
    <d v="2002-02-08T00:00:00"/>
    <n v="128703"/>
    <n v="0.13"/>
    <x v="0"/>
    <s v="Austin"/>
    <s v=""/>
    <s v="United States, Austin"/>
    <e v="#NAME?"/>
    <e v="#VALUE!"/>
    <s v="Sr. Manger Lincoln Huynh"/>
  </r>
  <r>
    <s v="E02276"/>
    <s v="Hazel Griffin"/>
    <s v="Field Engineer"/>
    <s v="Engineering"/>
    <s v="Corporate"/>
    <s v="Female"/>
    <s v="Caucasian"/>
    <n v="32"/>
    <d v="2015-11-09T00:00:00"/>
    <n v="65247"/>
    <n v="0"/>
    <x v="0"/>
    <s v="Phoenix"/>
    <s v=""/>
    <s v="United States, Phoenix"/>
    <e v="#NAME?"/>
    <e v="#VALUE!"/>
    <s v="Field Engineer Hazel Griffin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x v="2"/>
    <s v="Rio de Janerio"/>
    <s v=""/>
    <s v="Brazil, Rio de Janerio"/>
    <e v="#NAME?"/>
    <e v="#VALUE!"/>
    <s v="Quality Engineer Charles Gonzalez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x v="0"/>
    <s v="Austin"/>
    <s v=""/>
    <s v="United States, Austin"/>
    <e v="#NAME?"/>
    <e v="#VALUE!"/>
    <s v="Manager Leah Patterson"/>
  </r>
  <r>
    <s v="E01706"/>
    <s v="Avery Sun"/>
    <s v="Operations Engineer"/>
    <s v="Engineering"/>
    <s v="Manufacturing"/>
    <s v="Female"/>
    <s v="Asian"/>
    <n v="45"/>
    <d v="2004-03-11T00:00:00"/>
    <n v="109422"/>
    <n v="0"/>
    <x v="1"/>
    <s v="Chongqing"/>
    <s v=""/>
    <s v="China, Chongqing"/>
    <e v="#NAME?"/>
    <e v="#VALUE!"/>
    <s v="Operations Engineer Avery Sun"/>
  </r>
  <r>
    <s v="E00676"/>
    <s v="Isaac Yoon"/>
    <s v="Manager"/>
    <s v="Human Resources"/>
    <s v="Corporate"/>
    <s v="Male"/>
    <s v="Asian"/>
    <n v="41"/>
    <d v="2019-02-06T00:00:00"/>
    <n v="126950"/>
    <n v="0.1"/>
    <x v="0"/>
    <s v="Chicago"/>
    <s v=""/>
    <s v="United States, Chicago"/>
    <e v="#NAME?"/>
    <e v="#VALUE!"/>
    <s v="Manager Isaac Yoon"/>
  </r>
  <r>
    <s v="E02005"/>
    <s v="Isabella Bui"/>
    <s v="Enterprise Architect"/>
    <s v="IT"/>
    <s v="Manufacturing"/>
    <s v="Female"/>
    <s v="Asian"/>
    <n v="36"/>
    <d v="2014-11-21T00:00:00"/>
    <n v="97500"/>
    <n v="0"/>
    <x v="0"/>
    <s v="Miami"/>
    <s v=""/>
    <s v="United States, Miami"/>
    <e v="#NAME?"/>
    <e v="#VALUE!"/>
    <s v="Enterprise Architect Isabella Bui"/>
  </r>
  <r>
    <s v="E01895"/>
    <s v="Gabriel Zhou"/>
    <s v="IT Coordinator"/>
    <s v="IT"/>
    <s v="Manufacturing"/>
    <s v="Male"/>
    <s v="Asian"/>
    <n v="25"/>
    <d v="2021-01-17T00:00:00"/>
    <n v="41844"/>
    <n v="0"/>
    <x v="1"/>
    <s v="Chongqing"/>
    <s v=""/>
    <s v="China, Chongqing"/>
    <e v="#NAME?"/>
    <e v="#VALUE!"/>
    <s v="IT Coordinator Gabriel Zhou"/>
  </r>
  <r>
    <s v="E01396"/>
    <s v="Jack Vu"/>
    <s v="Analyst II"/>
    <s v="Accounting"/>
    <s v="Research &amp; Development"/>
    <s v="Male"/>
    <s v="Asian"/>
    <n v="43"/>
    <d v="2014-02-10T00:00:00"/>
    <n v="58875"/>
    <n v="0"/>
    <x v="1"/>
    <s v="Chengdu"/>
    <s v=""/>
    <s v="China, Chengdu"/>
    <e v="#NAME?"/>
    <e v="#VALUE!"/>
    <s v="Analyst II Jack Vu"/>
  </r>
  <r>
    <s v="E00749"/>
    <s v="Valentina Moua"/>
    <s v="Account Representative"/>
    <s v="Sales"/>
    <s v="Manufacturing"/>
    <s v="Female"/>
    <s v="Asian"/>
    <n v="37"/>
    <d v="2015-11-10T00:00:00"/>
    <n v="64204"/>
    <n v="0"/>
    <x v="0"/>
    <s v="Columbus"/>
    <d v="2021-04-20T00:00:00"/>
    <s v="United States, Columbus"/>
    <e v="#NAME?"/>
    <n v="-1421"/>
    <s v="Account Representative Valentina Moua"/>
  </r>
  <r>
    <s v="E01941"/>
    <s v="Quinn Trinh"/>
    <s v="Analyst II"/>
    <s v="Sales"/>
    <s v="Corporate"/>
    <s v="Female"/>
    <s v="Asian"/>
    <n v="42"/>
    <d v="2010-05-09T00:00:00"/>
    <n v="67743"/>
    <n v="0"/>
    <x v="1"/>
    <s v="Beijing"/>
    <d v="2014-12-25T00:00:00"/>
    <s v="China, Beijing"/>
    <e v="#NAME?"/>
    <n v="-1209"/>
    <s v="Analyst II Quinn Trinh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x v="0"/>
    <s v="Columbus"/>
    <s v=""/>
    <s v="United States, Columbus"/>
    <e v="#NAME?"/>
    <e v="#VALUE!"/>
    <s v="Sr. Account Representative Caroline Nelson"/>
  </r>
  <r>
    <s v="E03928"/>
    <s v="Miles Dang"/>
    <s v="IT Coordinator"/>
    <s v="IT"/>
    <s v="Speciality Products"/>
    <s v="Male"/>
    <s v="Asian"/>
    <n v="61"/>
    <d v="2000-09-24T00:00:00"/>
    <n v="40063"/>
    <n v="0"/>
    <x v="0"/>
    <s v="Miami"/>
    <s v=""/>
    <s v="United States, Miami"/>
    <e v="#NAME?"/>
    <e v="#VALUE!"/>
    <s v="IT Coordinator Miles Dang"/>
  </r>
  <r>
    <s v="E04109"/>
    <s v="Leah Bryant"/>
    <s v="IT Coordinator"/>
    <s v="IT"/>
    <s v="Manufacturing"/>
    <s v="Female"/>
    <s v="Caucasian"/>
    <n v="55"/>
    <d v="2004-04-30T00:00:00"/>
    <n v="40124"/>
    <n v="0"/>
    <x v="0"/>
    <s v="Austin"/>
    <s v=""/>
    <s v="United States, Austin"/>
    <e v="#NAME?"/>
    <e v="#VALUE!"/>
    <s v="IT Coordinator Leah Bryant"/>
  </r>
  <r>
    <s v="E03994"/>
    <s v="Henry Jung"/>
    <s v="Automation Engineer"/>
    <s v="Engineering"/>
    <s v="Manufacturing"/>
    <s v="Male"/>
    <s v="Asian"/>
    <n v="57"/>
    <d v="2018-02-26T00:00:00"/>
    <n v="103183"/>
    <n v="0"/>
    <x v="0"/>
    <s v="Austin"/>
    <d v="2021-07-09T00:00:00"/>
    <s v="United States, Austin"/>
    <e v="#NAME?"/>
    <n v="-880"/>
    <s v="Automation Engineer Henry Jung"/>
  </r>
  <r>
    <s v="E00639"/>
    <s v="Benjamin Mai"/>
    <s v="System Administrator "/>
    <s v="IT"/>
    <s v="Corporate"/>
    <s v="Male"/>
    <s v="Asian"/>
    <n v="54"/>
    <d v="1998-06-15T00:00:00"/>
    <n v="95239"/>
    <n v="0"/>
    <x v="0"/>
    <s v="Phoenix"/>
    <s v=""/>
    <s v="United States, Phoenix"/>
    <e v="#NAME?"/>
    <e v="#VALUE!"/>
    <s v="System Administrator  Benjamin Mai"/>
  </r>
  <r>
    <s v="E00608"/>
    <s v="Anna Han"/>
    <s v="Development Engineer"/>
    <s v="Engineering"/>
    <s v="Manufacturing"/>
    <s v="Female"/>
    <s v="Asian"/>
    <n v="29"/>
    <d v="2019-11-09T00:00:00"/>
    <n v="75012"/>
    <n v="0"/>
    <x v="0"/>
    <s v="Chicago"/>
    <s v=""/>
    <s v="United States, Chicago"/>
    <e v="#NAME?"/>
    <e v="#VALUE!"/>
    <s v="Development Engineer Anna Han"/>
  </r>
  <r>
    <s v="E04189"/>
    <s v="Ariana Kim"/>
    <s v="Network Architect"/>
    <s v="IT"/>
    <s v="Manufacturing"/>
    <s v="Female"/>
    <s v="Asian"/>
    <n v="33"/>
    <d v="2014-06-29T00:00:00"/>
    <n v="96366"/>
    <n v="0"/>
    <x v="1"/>
    <s v="Chengdu"/>
    <s v=""/>
    <s v="China, Chengdu"/>
    <e v="#NAME?"/>
    <e v="#VALUE!"/>
    <s v="Network Architect Ariana Kim"/>
  </r>
  <r>
    <s v="E02732"/>
    <s v="Alice Tran"/>
    <s v="Analyst"/>
    <s v="Marketing"/>
    <s v="Corporate"/>
    <s v="Female"/>
    <s v="Asian"/>
    <n v="39"/>
    <d v="2014-07-29T00:00:00"/>
    <n v="40897"/>
    <n v="0"/>
    <x v="0"/>
    <s v="Seattle"/>
    <s v=""/>
    <s v="United States, Seattle"/>
    <e v="#NAME?"/>
    <e v="#VALUE!"/>
    <s v="Analyst Alice Tran"/>
  </r>
  <r>
    <s v="E00324"/>
    <s v="Hailey Song"/>
    <s v="Manager"/>
    <s v="Finance"/>
    <s v="Research &amp; Development"/>
    <s v="Female"/>
    <s v="Asian"/>
    <n v="37"/>
    <d v="2016-08-23T00:00:00"/>
    <n v="124928"/>
    <n v="0.06"/>
    <x v="1"/>
    <s v="Chongqing"/>
    <s v=""/>
    <s v="China, Chongqing"/>
    <e v="#NAME?"/>
    <e v="#VALUE!"/>
    <s v="Manager Hailey Song"/>
  </r>
  <r>
    <s v="E00518"/>
    <s v="Lydia Morales"/>
    <s v="Manager"/>
    <s v="Finance"/>
    <s v="Speciality Products"/>
    <s v="Female"/>
    <s v="Latino"/>
    <n v="51"/>
    <d v="2013-06-14T00:00:00"/>
    <n v="108221"/>
    <n v="0.05"/>
    <x v="2"/>
    <s v="Manaus"/>
    <s v=""/>
    <s v="Brazil, Manaus"/>
    <e v="#NAME?"/>
    <e v="#VALUE!"/>
    <s v="Manager Lydia Morales"/>
  </r>
  <r>
    <s v="E01286"/>
    <s v="Liam Sanders"/>
    <s v="Sr. Business Partner"/>
    <s v="Human Resources"/>
    <s v="Corporate"/>
    <s v="Male"/>
    <s v="Caucasian"/>
    <n v="46"/>
    <d v="2007-02-20T00:00:00"/>
    <n v="75579"/>
    <n v="0"/>
    <x v="0"/>
    <s v="Seattle"/>
    <s v=""/>
    <s v="United States, Seattle"/>
    <e v="#NAME?"/>
    <e v="#VALUE!"/>
    <s v="Sr. Business Partner Liam Sanders"/>
  </r>
  <r>
    <s v="E04564"/>
    <s v="Luke Sanchez"/>
    <s v="Sr. Manger"/>
    <s v="Human Resources"/>
    <s v="Manufacturing"/>
    <s v="Male"/>
    <s v="Latino"/>
    <n v="41"/>
    <d v="2015-12-27T00:00:00"/>
    <n v="129903"/>
    <n v="0.13"/>
    <x v="2"/>
    <s v="Sao Paulo"/>
    <s v=""/>
    <s v="Brazil, Sao Paulo"/>
    <e v="#NAME?"/>
    <e v="#VALUE!"/>
    <s v="Sr. Manger Luke Sanchez"/>
  </r>
  <r>
    <s v="E02033"/>
    <s v="Grace Sun"/>
    <s v="Director"/>
    <s v="Finance"/>
    <s v="Research &amp; Development"/>
    <s v="Female"/>
    <s v="Asian"/>
    <n v="25"/>
    <d v="2021-04-17T00:00:00"/>
    <n v="186870"/>
    <n v="0.2"/>
    <x v="1"/>
    <s v="Shanghai"/>
    <s v=""/>
    <s v="China, Shanghai"/>
    <e v="#NAME?"/>
    <e v="#VALUE!"/>
    <s v="Director Grace Sun"/>
  </r>
  <r>
    <s v="E00412"/>
    <s v="Ezra Banks"/>
    <s v="Analyst II"/>
    <s v="Sales"/>
    <s v="Research &amp; Development"/>
    <s v="Male"/>
    <s v="Caucasian"/>
    <n v="37"/>
    <d v="2010-04-23T00:00:00"/>
    <n v="57531"/>
    <n v="0"/>
    <x v="0"/>
    <s v="Chicago"/>
    <s v=""/>
    <s v="United States, Chicago"/>
    <e v="#NAME?"/>
    <e v="#VALUE!"/>
    <s v="Analyst II Ezra Banks"/>
  </r>
  <r>
    <s v="E01844"/>
    <s v="Jayden Kang"/>
    <s v="Analyst"/>
    <s v="Finance"/>
    <s v="Research &amp; Development"/>
    <s v="Male"/>
    <s v="Asian"/>
    <n v="46"/>
    <d v="2011-04-24T00:00:00"/>
    <n v="55894"/>
    <n v="0"/>
    <x v="0"/>
    <s v="Seattle"/>
    <s v=""/>
    <s v="United States, Seattle"/>
    <e v="#NAME?"/>
    <e v="#VALUE!"/>
    <s v="Analyst Jayden Kang"/>
  </r>
  <r>
    <s v="E00667"/>
    <s v="Skylar Shah"/>
    <s v="Field Engineer"/>
    <s v="Engineering"/>
    <s v="Manufacturing"/>
    <s v="Female"/>
    <s v="Asian"/>
    <n v="42"/>
    <d v="2012-04-27T00:00:00"/>
    <n v="72903"/>
    <n v="0"/>
    <x v="0"/>
    <s v="Phoenix"/>
    <s v=""/>
    <s v="United States, Phoenix"/>
    <e v="#NAME?"/>
    <e v="#VALUE!"/>
    <s v="Field Engineer Skylar Shah"/>
  </r>
  <r>
    <s v="E02639"/>
    <s v="Sebastian Le"/>
    <s v="Analyst"/>
    <s v="Finance"/>
    <s v="Corporate"/>
    <s v="Male"/>
    <s v="Asian"/>
    <n v="37"/>
    <d v="2015-11-09T00:00:00"/>
    <n v="45369"/>
    <n v="0"/>
    <x v="1"/>
    <s v="Beijing"/>
    <s v=""/>
    <s v="China, Beijing"/>
    <e v="#NAME?"/>
    <e v="#VALUE!"/>
    <s v="Analyst Sebastian Le"/>
  </r>
  <r>
    <s v="E00287"/>
    <s v="Luca Nelson"/>
    <s v="Manager"/>
    <s v="Finance"/>
    <s v="Speciality Products"/>
    <s v="Male"/>
    <s v="Caucasian"/>
    <n v="60"/>
    <d v="2010-06-15T00:00:00"/>
    <n v="106578"/>
    <n v="0.09"/>
    <x v="0"/>
    <s v="Miami"/>
    <s v=""/>
    <s v="United States, Miami"/>
    <e v="#NAME?"/>
    <e v="#VALUE!"/>
    <s v="Manager Luca Nelson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x v="0"/>
    <s v="Chicago"/>
    <s v=""/>
    <s v="United States, Chicago"/>
    <e v="#NAME?"/>
    <e v="#VALUE!"/>
    <s v="Sr. Business Partner Riley Ramirez"/>
  </r>
  <r>
    <s v="E02720"/>
    <s v="Jaxon Fong"/>
    <s v="Sr. Analyst"/>
    <s v="Sales"/>
    <s v="Speciality Products"/>
    <s v="Male"/>
    <s v="Asian"/>
    <n v="59"/>
    <d v="1997-03-13T00:00:00"/>
    <n v="83685"/>
    <n v="0"/>
    <x v="1"/>
    <s v="Beijing"/>
    <s v=""/>
    <s v="China, Beijing"/>
    <e v="#NAME?"/>
    <e v="#VALUE!"/>
    <s v="Sr. Analyst Jaxon Fong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x v="0"/>
    <s v="Phoenix"/>
    <s v=""/>
    <s v="United States, Phoenix"/>
    <e v="#NAME?"/>
    <e v="#VALUE!"/>
    <s v="Cloud Infrastructure Architect Kayden Jordan"/>
  </r>
  <r>
    <s v="E01188"/>
    <s v="Alexander James"/>
    <s v="Sr. Manger"/>
    <s v="Human Resources"/>
    <s v="Manufacturing"/>
    <s v="Male"/>
    <s v="Caucasian"/>
    <n v="42"/>
    <d v="2013-04-18T00:00:00"/>
    <n v="131179"/>
    <n v="0.15"/>
    <x v="0"/>
    <s v="Columbus"/>
    <s v=""/>
    <s v="United States, Columbus"/>
    <e v="#NAME?"/>
    <e v="#VALUE!"/>
    <s v="Sr. Manger Alexander James"/>
  </r>
  <r>
    <s v="E02428"/>
    <s v="Connor Luu"/>
    <s v="Computer Systems Manager"/>
    <s v="IT"/>
    <s v="Speciality Products"/>
    <s v="Male"/>
    <s v="Asian"/>
    <n v="35"/>
    <d v="2016-05-03T00:00:00"/>
    <n v="73899"/>
    <n v="0.05"/>
    <x v="1"/>
    <s v="Chengdu"/>
    <s v=""/>
    <s v="China, Chengdu"/>
    <e v="#NAME?"/>
    <e v="#VALUE!"/>
    <s v="Computer Systems Manager Connor Luu"/>
  </r>
  <r>
    <s v="E03289"/>
    <s v="Christopher Lam"/>
    <s v="Vice President"/>
    <s v="Accounting"/>
    <s v="Manufacturing"/>
    <s v="Male"/>
    <s v="Asian"/>
    <n v="64"/>
    <d v="2013-03-29T00:00:00"/>
    <n v="252325"/>
    <n v="0.4"/>
    <x v="0"/>
    <s v="Columbus"/>
    <s v=""/>
    <s v="United States, Columbus"/>
    <e v="#NAME?"/>
    <e v="#VALUE!"/>
    <s v="Vice President Christopher Lam"/>
  </r>
  <r>
    <s v="E01947"/>
    <s v="Sophie Owens"/>
    <s v="Analyst II"/>
    <s v="Finance"/>
    <s v="Research &amp; Development"/>
    <s v="Female"/>
    <s v="Caucasian"/>
    <n v="30"/>
    <d v="2015-03-05T00:00:00"/>
    <n v="52697"/>
    <n v="0"/>
    <x v="0"/>
    <s v="Seattle"/>
    <s v=""/>
    <s v="United States, Seattle"/>
    <e v="#NAME?"/>
    <e v="#VALUE!"/>
    <s v="Analyst II Sophie Owens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x v="2"/>
    <s v="Sao Paulo"/>
    <s v=""/>
    <s v="Brazil, Sao Paulo"/>
    <e v="#NAME?"/>
    <e v="#VALUE!"/>
    <s v="Operations Engineer Addison Perez"/>
  </r>
  <r>
    <s v="E04249"/>
    <s v="Hadley Dang"/>
    <s v="Vice President"/>
    <s v="Accounting"/>
    <s v="Corporate"/>
    <s v="Female"/>
    <s v="Asian"/>
    <n v="47"/>
    <d v="2021-12-26T00:00:00"/>
    <n v="243568"/>
    <n v="0.33"/>
    <x v="0"/>
    <s v="Austin"/>
    <s v=""/>
    <s v="United States, Austin"/>
    <e v="#NAME?"/>
    <e v="#VALUE!"/>
    <s v="Vice President Hadley Dang"/>
  </r>
  <r>
    <s v="E01090"/>
    <s v="Ethan Mehta"/>
    <s v="Director"/>
    <s v="Sales"/>
    <s v="Research &amp; Development"/>
    <s v="Male"/>
    <s v="Asian"/>
    <n v="49"/>
    <d v="2001-07-20T00:00:00"/>
    <n v="199176"/>
    <n v="0.24"/>
    <x v="0"/>
    <s v="Phoenix"/>
    <s v=""/>
    <s v="United States, Phoenix"/>
    <e v="#NAME?"/>
    <e v="#VALUE!"/>
    <s v="Director Ethan Mehta"/>
  </r>
  <r>
    <s v="E03830"/>
    <s v="Madison Her"/>
    <s v="Technical Architect"/>
    <s v="IT"/>
    <s v="Speciality Products"/>
    <s v="Female"/>
    <s v="Asian"/>
    <n v="56"/>
    <d v="1996-06-22T00:00:00"/>
    <n v="82806"/>
    <n v="0"/>
    <x v="0"/>
    <s v="Seattle"/>
    <s v=""/>
    <s v="United States, Seattle"/>
    <e v="#NAME?"/>
    <e v="#VALUE!"/>
    <s v="Technical Architect Madison Her"/>
  </r>
  <r>
    <s v="E04363"/>
    <s v="Savannah Singh"/>
    <s v="Director"/>
    <s v="Marketing"/>
    <s v="Speciality Products"/>
    <s v="Female"/>
    <s v="Asian"/>
    <n v="53"/>
    <d v="1997-06-20T00:00:00"/>
    <n v="164399"/>
    <n v="0.25"/>
    <x v="0"/>
    <s v="Seattle"/>
    <s v=""/>
    <s v="United States, Seattle"/>
    <e v="#NAME?"/>
    <e v="#VALUE!"/>
    <s v="Director Savannah Singh"/>
  </r>
  <r>
    <s v="E04920"/>
    <s v="Nevaeh Hsu"/>
    <s v="Sr. Manger"/>
    <s v="Human Resources"/>
    <s v="Manufacturing"/>
    <s v="Female"/>
    <s v="Asian"/>
    <n v="32"/>
    <d v="2017-04-14T00:00:00"/>
    <n v="154956"/>
    <n v="0.13"/>
    <x v="0"/>
    <s v="Phoenix"/>
    <s v=""/>
    <s v="United States, Phoenix"/>
    <e v="#NAME?"/>
    <e v="#VALUE!"/>
    <s v="Sr. Manger Nevaeh Hsu"/>
  </r>
  <r>
    <s v="E03866"/>
    <s v="Jordan Zhu"/>
    <s v="Sr. Manger"/>
    <s v="Marketing"/>
    <s v="Manufacturing"/>
    <s v="Male"/>
    <s v="Asian"/>
    <n v="32"/>
    <d v="2017-01-29T00:00:00"/>
    <n v="143970"/>
    <n v="0.12"/>
    <x v="0"/>
    <s v="Seattle"/>
    <d v="2017-12-09T00:00:00"/>
    <s v="United States, Seattle"/>
    <e v="#NAME?"/>
    <n v="-225"/>
    <s v="Sr. Manger Jordan Zhu"/>
  </r>
  <r>
    <s v="E03521"/>
    <s v="Jackson Navarro"/>
    <s v="Director"/>
    <s v="Sales"/>
    <s v="Corporate"/>
    <s v="Male"/>
    <s v="Latino"/>
    <n v="52"/>
    <d v="2020-09-25T00:00:00"/>
    <n v="163143"/>
    <n v="0.28000000000000003"/>
    <x v="2"/>
    <s v="Sao Paulo"/>
    <s v=""/>
    <s v="Brazil, Sao Paulo"/>
    <e v="#NAME?"/>
    <e v="#VALUE!"/>
    <s v="Director Jackson Navarro"/>
  </r>
  <r>
    <s v="E04095"/>
    <s v="Sadie Patterson"/>
    <s v="Sr. Analyst"/>
    <s v="Accounting"/>
    <s v="Speciality Products"/>
    <s v="Female"/>
    <s v="Caucasian"/>
    <n v="38"/>
    <d v="2020-07-24T00:00:00"/>
    <n v="89390"/>
    <n v="0"/>
    <x v="0"/>
    <s v="Seattle"/>
    <s v=""/>
    <s v="United States, Seattle"/>
    <e v="#NAME?"/>
    <e v="#VALUE!"/>
    <s v="Sr. Analyst Sadie Patterson"/>
  </r>
  <r>
    <s v="E04079"/>
    <s v="Christopher Butler"/>
    <s v="Network Architect"/>
    <s v="IT"/>
    <s v="Manufacturing"/>
    <s v="Male"/>
    <s v="Caucasian"/>
    <n v="41"/>
    <d v="2017-10-05T00:00:00"/>
    <n v="67468"/>
    <n v="0"/>
    <x v="0"/>
    <s v="Miami"/>
    <s v=""/>
    <s v="United States, Miami"/>
    <e v="#NAME?"/>
    <e v="#VALUE!"/>
    <s v="Network Architect Christopher Butler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x v="2"/>
    <s v="Rio de Janerio"/>
    <s v=""/>
    <s v="Brazil, Rio de Janerio"/>
    <e v="#NAME?"/>
    <e v="#VALUE!"/>
    <s v="Engineering Manager Penelope Rodriguez"/>
  </r>
  <r>
    <s v="E02259"/>
    <s v="Emily Lau"/>
    <s v="Sr. Analyst"/>
    <s v="Finance"/>
    <s v="Manufacturing"/>
    <s v="Female"/>
    <s v="Asian"/>
    <n v="35"/>
    <d v="2019-03-18T00:00:00"/>
    <n v="74779"/>
    <n v="0"/>
    <x v="0"/>
    <s v="Phoenix"/>
    <s v=""/>
    <s v="United States, Phoenix"/>
    <e v="#NAME?"/>
    <e v="#VALUE!"/>
    <s v="Sr. Analyst Emily Lau"/>
  </r>
  <r>
    <s v="E04972"/>
    <s v="Sophie Oh"/>
    <s v="Network Engineer"/>
    <s v="IT"/>
    <s v="Corporate"/>
    <s v="Female"/>
    <s v="Asian"/>
    <n v="29"/>
    <d v="2017-11-09T00:00:00"/>
    <n v="63985"/>
    <n v="0"/>
    <x v="0"/>
    <s v="Miami"/>
    <s v=""/>
    <s v="United States, Miami"/>
    <e v="#NAME?"/>
    <e v="#VALUE!"/>
    <s v="Network Engineer Sophie Oh"/>
  </r>
  <r>
    <s v="E01834"/>
    <s v="Chloe Allen"/>
    <s v="Solutions Architect"/>
    <s v="IT"/>
    <s v="Manufacturing"/>
    <s v="Female"/>
    <s v="Caucasian"/>
    <n v="64"/>
    <d v="2004-07-08T00:00:00"/>
    <n v="77903"/>
    <n v="0"/>
    <x v="0"/>
    <s v="Seattle"/>
    <s v=""/>
    <s v="United States, Seattle"/>
    <e v="#NAME?"/>
    <e v="#VALUE!"/>
    <s v="Solutions Architect Chloe Allen"/>
  </r>
  <r>
    <s v="E03124"/>
    <s v="Caleb Nelson"/>
    <s v="Director"/>
    <s v="Marketing"/>
    <s v="Corporate"/>
    <s v="Male"/>
    <s v="Caucasian"/>
    <n v="33"/>
    <d v="2017-06-12T00:00:00"/>
    <n v="164396"/>
    <n v="0.28999999999999998"/>
    <x v="0"/>
    <s v="Columbus"/>
    <s v=""/>
    <s v="United States, Columbus"/>
    <e v="#NAME?"/>
    <e v="#VALUE!"/>
    <s v="Director Caleb Nelson"/>
  </r>
  <r>
    <s v="E01898"/>
    <s v="Oliver Moua"/>
    <s v="IT Systems Architect"/>
    <s v="IT"/>
    <s v="Corporate"/>
    <s v="Male"/>
    <s v="Asian"/>
    <n v="29"/>
    <d v="2021-06-28T00:00:00"/>
    <n v="71234"/>
    <n v="0"/>
    <x v="0"/>
    <s v="Seattle"/>
    <s v=""/>
    <s v="United States, Seattle"/>
    <e v="#NAME?"/>
    <e v="#VALUE!"/>
    <s v="IT Systems Architect Oliver Moua"/>
  </r>
  <r>
    <s v="E00342"/>
    <s v="Wesley Doan"/>
    <s v="Manager"/>
    <s v="Finance"/>
    <s v="Corporate"/>
    <s v="Male"/>
    <s v="Asian"/>
    <n v="63"/>
    <d v="2004-04-19T00:00:00"/>
    <n v="122487"/>
    <n v="0.08"/>
    <x v="1"/>
    <s v="Shanghai"/>
    <s v=""/>
    <s v="China, Shanghai"/>
    <e v="#NAME?"/>
    <e v="#VALUE!"/>
    <s v="Manager Wesley Doan"/>
  </r>
  <r>
    <s v="E03910"/>
    <s v="Nova Hsu"/>
    <s v="Manager"/>
    <s v="Human Resources"/>
    <s v="Speciality Products"/>
    <s v="Female"/>
    <s v="Asian"/>
    <n v="32"/>
    <d v="2017-01-03T00:00:00"/>
    <n v="101870"/>
    <n v="0.1"/>
    <x v="0"/>
    <s v="Phoenix"/>
    <s v=""/>
    <s v="United States, Phoenix"/>
    <e v="#NAME?"/>
    <e v="#VALUE!"/>
    <s v="Manager Nova Hsu"/>
  </r>
  <r>
    <s v="E00862"/>
    <s v="Levi Moreno"/>
    <s v="Systems Analyst"/>
    <s v="IT"/>
    <s v="Research &amp; Development"/>
    <s v="Male"/>
    <s v="Latino"/>
    <n v="64"/>
    <d v="2020-06-27T00:00:00"/>
    <n v="40316"/>
    <n v="0"/>
    <x v="2"/>
    <s v="Manaus"/>
    <s v=""/>
    <s v="Brazil, Manaus"/>
    <e v="#NAME?"/>
    <e v="#VALUE!"/>
    <s v="Systems Analyst Levi Moreno"/>
  </r>
  <r>
    <s v="E02576"/>
    <s v="Gianna Ha"/>
    <s v="Manager"/>
    <s v="IT"/>
    <s v="Research &amp; Development"/>
    <s v="Female"/>
    <s v="Asian"/>
    <n v="55"/>
    <d v="2005-02-08T00:00:00"/>
    <n v="115145"/>
    <n v="0.05"/>
    <x v="1"/>
    <s v="Chongqing"/>
    <s v=""/>
    <s v="China, Chongqing"/>
    <e v="#NAME?"/>
    <e v="#VALUE!"/>
    <s v="Manager Gianna Ha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x v="2"/>
    <s v="Manaus"/>
    <s v=""/>
    <s v="Brazil, Manaus"/>
    <e v="#NAME?"/>
    <e v="#VALUE!"/>
    <s v="Cloud Infrastructure Architect Lillian Gonzales"/>
  </r>
  <r>
    <s v="E01832"/>
    <s v="Ezra Singh"/>
    <s v="Analyst"/>
    <s v="Finance"/>
    <s v="Manufacturing"/>
    <s v="Male"/>
    <s v="Asian"/>
    <n v="56"/>
    <d v="2006-05-10T00:00:00"/>
    <n v="41561"/>
    <n v="0"/>
    <x v="0"/>
    <s v="Austin"/>
    <s v=""/>
    <s v="United States, Austin"/>
    <e v="#NAME?"/>
    <e v="#VALUE!"/>
    <s v="Analyst Ezra Singh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x v="1"/>
    <s v="Shanghai"/>
    <d v="2016-03-16T00:00:00"/>
    <s v="China, Shanghai"/>
    <e v="#NAME?"/>
    <n v="-1278"/>
    <s v="Sr. Manger Audrey Patel"/>
  </r>
  <r>
    <s v="E00465"/>
    <s v="Brooklyn Cho"/>
    <s v="Technical Architect"/>
    <s v="IT"/>
    <s v="Manufacturing"/>
    <s v="Female"/>
    <s v="Asian"/>
    <n v="45"/>
    <d v="2002-07-08T00:00:00"/>
    <n v="92655"/>
    <n v="0"/>
    <x v="1"/>
    <s v="Chengdu"/>
    <s v=""/>
    <s v="China, Chengdu"/>
    <e v="#NAME?"/>
    <e v="#VALUE!"/>
    <s v="Technical Architect Brooklyn Cho"/>
  </r>
  <r>
    <s v="E02391"/>
    <s v="Piper Ramos"/>
    <s v="Sr. Manger"/>
    <s v="Sales"/>
    <s v="Manufacturing"/>
    <s v="Female"/>
    <s v="Latino"/>
    <n v="49"/>
    <d v="1996-04-02T00:00:00"/>
    <n v="157057"/>
    <n v="0.12"/>
    <x v="0"/>
    <s v="Miami"/>
    <s v=""/>
    <s v="United States, Miami"/>
    <e v="#NAME?"/>
    <e v="#VALUE!"/>
    <s v="Sr. Manger Piper Ramos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x v="0"/>
    <s v="Chicago"/>
    <s v=""/>
    <s v="United States, Chicago"/>
    <e v="#NAME?"/>
    <e v="#VALUE!"/>
    <s v="Enterprise Architect Eleanor Williams"/>
  </r>
  <r>
    <s v="E00371"/>
    <s v="Melody Grant"/>
    <s v="Quality Engineer"/>
    <s v="Engineering"/>
    <s v="Corporate"/>
    <s v="Female"/>
    <s v="Caucasian"/>
    <n v="41"/>
    <d v="2005-10-07T00:00:00"/>
    <n v="79352"/>
    <n v="0"/>
    <x v="0"/>
    <s v="Seattle"/>
    <s v=""/>
    <s v="United States, Seattle"/>
    <e v="#NAME?"/>
    <e v="#VALUE!"/>
    <s v="Quality Engineer Melody Grant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x v="0"/>
    <s v="Miami"/>
    <s v=""/>
    <s v="United States, Miami"/>
    <e v="#NAME?"/>
    <e v="#VALUE!"/>
    <s v="Sr. Manger Paisley Sanders"/>
  </r>
  <r>
    <s v="E04369"/>
    <s v="Santiago f Gray"/>
    <s v="Quality Engineer"/>
    <s v="Engineering"/>
    <s v="Corporate"/>
    <s v="Male"/>
    <s v="Caucasian"/>
    <n v="27"/>
    <d v="2018-09-11T00:00:00"/>
    <n v="80745"/>
    <n v="0"/>
    <x v="0"/>
    <s v="Chicago"/>
    <s v=""/>
    <s v="United States, Chicago"/>
    <e v="#NAME?"/>
    <e v="#VALUE!"/>
    <s v="Quality Engineer Santiago f Gray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x v="0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x v="0"/>
    <s v="Phoenix"/>
    <s v=""/>
    <s v="United States, Phoenix"/>
    <e v="#NAME?"/>
    <e v="#VALUE!"/>
    <s v="Engineering Manager Jaxson Santiago"/>
  </r>
  <r>
    <s v="E00863"/>
    <s v="Lincoln Ramos"/>
    <s v="Operations Engineer"/>
    <s v="Engineering"/>
    <s v="Corporate"/>
    <s v="Male"/>
    <s v="Latino"/>
    <n v="59"/>
    <d v="2008-09-10T00:00:00"/>
    <n v="96313"/>
    <n v="0"/>
    <x v="0"/>
    <s v="Austin"/>
    <s v=""/>
    <s v="United States, Austin"/>
    <e v="#NAME?"/>
    <e v="#VALUE!"/>
    <s v="Operations Engineer Lincoln Ramos"/>
  </r>
  <r>
    <s v="E03310"/>
    <s v="Dylan Campbell"/>
    <s v="Director"/>
    <s v="Engineering"/>
    <s v="Speciality Products"/>
    <s v="Male"/>
    <s v="Caucasian"/>
    <n v="45"/>
    <d v="2010-11-29T00:00:00"/>
    <n v="153767"/>
    <n v="0.27"/>
    <x v="0"/>
    <s v="Phoenix"/>
    <s v=""/>
    <s v="United States, Phoenix"/>
    <e v="#NAME?"/>
    <e v="#VALUE!"/>
    <s v="Director Dylan Campbell"/>
  </r>
  <r>
    <s v="E01883"/>
    <s v="Olivia Gray"/>
    <s v="Manager"/>
    <s v="Marketing"/>
    <s v="Research &amp; Development"/>
    <s v="Female"/>
    <s v="Black"/>
    <n v="42"/>
    <d v="2015-09-19T00:00:00"/>
    <n v="103423"/>
    <n v="0.06"/>
    <x v="0"/>
    <s v="Columbus"/>
    <s v=""/>
    <s v="United States, Columbus"/>
    <e v="#NAME?"/>
    <e v="#VALUE!"/>
    <s v="Manager Olivia Gray"/>
  </r>
  <r>
    <s v="E01242"/>
    <s v="Emery Doan"/>
    <s v="Controls Engineer"/>
    <s v="Engineering"/>
    <s v="Corporate"/>
    <s v="Female"/>
    <s v="Asian"/>
    <n v="25"/>
    <d v="2021-06-23T00:00:00"/>
    <n v="86464"/>
    <n v="0"/>
    <x v="1"/>
    <s v="Shanghai"/>
    <s v=""/>
    <s v="China, Shanghai"/>
    <e v="#NAME?"/>
    <e v="#VALUE!"/>
    <s v="Controls Engineer Emery Doan"/>
  </r>
  <r>
    <s v="E02535"/>
    <s v="Caroline Perez"/>
    <s v="Controls Engineer"/>
    <s v="Engineering"/>
    <s v="Corporate"/>
    <s v="Female"/>
    <s v="Latino"/>
    <n v="29"/>
    <d v="2018-01-14T00:00:00"/>
    <n v="80516"/>
    <n v="0"/>
    <x v="2"/>
    <s v="Sao Paulo"/>
    <s v=""/>
    <s v="Brazil, Sao Paulo"/>
    <e v="#NAME?"/>
    <e v="#VALUE!"/>
    <s v="Controls Engineer Caroline Perez"/>
  </r>
  <r>
    <s v="E00369"/>
    <s v="Genesis Woods"/>
    <s v="Manager"/>
    <s v="Human Resources"/>
    <s v="Speciality Products"/>
    <s v="Female"/>
    <s v="Black"/>
    <n v="33"/>
    <d v="2013-08-21T00:00:00"/>
    <n v="105390"/>
    <n v="0.06"/>
    <x v="0"/>
    <s v="Columbus"/>
    <s v=""/>
    <s v="United States, Columbus"/>
    <e v="#NAME?"/>
    <e v="#VALUE!"/>
    <s v="Manager Genesis Woods"/>
  </r>
  <r>
    <s v="E03332"/>
    <s v="Ruby Sun"/>
    <s v="Cloud Infrastructure Architect"/>
    <s v="IT"/>
    <s v="Manufacturing"/>
    <s v="Female"/>
    <s v="Asian"/>
    <n v="50"/>
    <d v="2021-09-06T00:00:00"/>
    <n v="83418"/>
    <n v="0"/>
    <x v="1"/>
    <s v="Shanghai"/>
    <s v=""/>
    <s v="China, Shanghai"/>
    <e v="#NAME?"/>
    <e v="#VALUE!"/>
    <s v="Cloud Infrastructure Architect Ruby Sun"/>
  </r>
  <r>
    <s v="E03278"/>
    <s v="Nevaeh James"/>
    <s v="Solutions Architect"/>
    <s v="IT"/>
    <s v="Speciality Products"/>
    <s v="Female"/>
    <s v="Caucasian"/>
    <n v="45"/>
    <d v="2017-11-03T00:00:00"/>
    <n v="66660"/>
    <n v="0"/>
    <x v="0"/>
    <s v="Austin"/>
    <s v=""/>
    <s v="United States, Austin"/>
    <e v="#NAME?"/>
    <e v="#VALUE!"/>
    <s v="Solutions Architect Nevaeh James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x v="0"/>
    <s v="Miami"/>
    <s v=""/>
    <s v="United States, Miami"/>
    <e v="#NAME?"/>
    <e v="#VALUE!"/>
    <s v="Manager Parker Sandoval"/>
  </r>
  <r>
    <s v="E03055"/>
    <s v="Austin Rojas"/>
    <s v="Vice President"/>
    <s v="Finance"/>
    <s v="Corporate"/>
    <s v="Male"/>
    <s v="Latino"/>
    <n v="29"/>
    <d v="2018-12-05T00:00:00"/>
    <n v="199504"/>
    <n v="0.3"/>
    <x v="0"/>
    <s v="Austin"/>
    <s v=""/>
    <s v="United States, Austin"/>
    <e v="#NAME?"/>
    <e v="#VALUE!"/>
    <s v="Vice President Austin Rojas"/>
  </r>
  <r>
    <s v="E01943"/>
    <s v="Vivian Espinoza"/>
    <s v="Sr. Manger"/>
    <s v="Sales"/>
    <s v="Corporate"/>
    <s v="Female"/>
    <s v="Latino"/>
    <n v="52"/>
    <d v="2006-10-05T00:00:00"/>
    <n v="147966"/>
    <n v="0.11"/>
    <x v="2"/>
    <s v="Rio de Janerio"/>
    <d v="2019-05-23T00:00:00"/>
    <s v="Brazil, Rio de Janerio"/>
    <e v="#NAME?"/>
    <n v="-3296"/>
    <s v="Sr. Manger Vivian Espinoza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x v="1"/>
    <s v="Chongqing"/>
    <s v=""/>
    <s v="China, Chongqing"/>
    <e v="#NAME?"/>
    <e v="#VALUE!"/>
    <s v="Business Partner Cooper Gupta"/>
  </r>
  <r>
    <s v="E00717"/>
    <s v="Axel Santos"/>
    <s v="Sr. Analyst"/>
    <s v="Accounting"/>
    <s v="Speciality Products"/>
    <s v="Male"/>
    <s v="Latino"/>
    <n v="62"/>
    <d v="2011-02-17T00:00:00"/>
    <n v="94422"/>
    <n v="0"/>
    <x v="0"/>
    <s v="Phoenix"/>
    <s v=""/>
    <s v="United States, Phoenix"/>
    <e v="#NAME?"/>
    <e v="#VALUE!"/>
    <s v="Sr. Analyst Axel Santos"/>
  </r>
  <r>
    <s v="E04637"/>
    <s v="Samuel Song"/>
    <s v="Director"/>
    <s v="Sales"/>
    <s v="Corporate"/>
    <s v="Male"/>
    <s v="Asian"/>
    <n v="31"/>
    <d v="2015-06-29T00:00:00"/>
    <n v="191026"/>
    <n v="0.16"/>
    <x v="0"/>
    <s v="Columbus"/>
    <s v=""/>
    <s v="United States, Columbus"/>
    <e v="#NAME?"/>
    <e v="#VALUE!"/>
    <s v="Director Samuel Song"/>
  </r>
  <r>
    <s v="E03240"/>
    <s v="Aiden Silva"/>
    <s v="Vice President"/>
    <s v="IT"/>
    <s v="Research &amp; Development"/>
    <s v="Male"/>
    <s v="Latino"/>
    <n v="42"/>
    <d v="2010-11-29T00:00:00"/>
    <n v="186725"/>
    <n v="0.32"/>
    <x v="2"/>
    <s v="Manaus"/>
    <s v=""/>
    <s v="Brazil, Manaus"/>
    <e v="#NAME?"/>
    <e v="#VALUE!"/>
    <s v="Vice President Aiden Silva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x v="0"/>
    <s v="Phoenix"/>
    <s v=""/>
    <s v="United States, Phoenix"/>
    <e v="#NAME?"/>
    <e v="#VALUE!"/>
    <s v="Business Partner Eliana Allen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x v="0"/>
    <s v="Seattle"/>
    <s v=""/>
    <s v="United States, Seattle"/>
    <e v="#NAME?"/>
    <e v="#VALUE!"/>
    <s v="Operations Engineer Grayson James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x v="1"/>
    <s v="Chongqing"/>
    <s v=""/>
    <s v="China, Chongqing"/>
    <e v="#NAME?"/>
    <e v="#VALUE!"/>
    <s v="Account Representative Hailey Yee"/>
  </r>
  <r>
    <s v="E00568"/>
    <s v="Ian Vargas"/>
    <s v="Analyst"/>
    <s v="Sales"/>
    <s v="Manufacturing"/>
    <s v="Male"/>
    <s v="Latino"/>
    <n v="26"/>
    <d v="2021-03-02T00:00:00"/>
    <n v="44732"/>
    <n v="0"/>
    <x v="2"/>
    <s v="Rio de Janerio"/>
    <s v=""/>
    <s v="Brazil, Rio de Janerio"/>
    <e v="#NAME?"/>
    <e v="#VALUE!"/>
    <s v="Analyst Ian Vargas"/>
  </r>
  <r>
    <s v="E02938"/>
    <s v="John Trinh"/>
    <s v="Director"/>
    <s v="Marketing"/>
    <s v="Corporate"/>
    <s v="Male"/>
    <s v="Asian"/>
    <n v="49"/>
    <d v="2014-06-26T00:00:00"/>
    <n v="153961"/>
    <n v="0.25"/>
    <x v="1"/>
    <s v="Shanghai"/>
    <s v=""/>
    <s v="China, Shanghai"/>
    <e v="#NAME?"/>
    <e v="#VALUE!"/>
    <s v="Director John Trinh"/>
  </r>
  <r>
    <s v="E00555"/>
    <s v="Sofia Trinh"/>
    <s v="Network Architect"/>
    <s v="IT"/>
    <s v="Speciality Products"/>
    <s v="Female"/>
    <s v="Asian"/>
    <n v="45"/>
    <d v="2006-12-18T00:00:00"/>
    <n v="68337"/>
    <n v="0"/>
    <x v="1"/>
    <s v="Chongqing"/>
    <s v=""/>
    <s v="China, Chongqing"/>
    <e v="#NAME?"/>
    <e v="#VALUE!"/>
    <s v="Network Architect Sofia Trinh"/>
  </r>
  <r>
    <s v="E01111"/>
    <s v="Santiago f Moua"/>
    <s v="Sr. Manger"/>
    <s v="Human Resources"/>
    <s v="Corporate"/>
    <s v="Male"/>
    <s v="Asian"/>
    <n v="45"/>
    <d v="2010-05-07T00:00:00"/>
    <n v="145093"/>
    <n v="0.12"/>
    <x v="0"/>
    <s v="Chicago"/>
    <s v=""/>
    <s v="United States, Chicago"/>
    <e v="#NAME?"/>
    <e v="#VALUE!"/>
    <s v="Sr. Manger Santiago f Moua"/>
  </r>
  <r>
    <s v="E03149"/>
    <s v="Layla Collins"/>
    <s v="IT Systems Architect"/>
    <s v="IT"/>
    <s v="Speciality Products"/>
    <s v="Female"/>
    <s v="Caucasian"/>
    <n v="26"/>
    <d v="2021-03-11T00:00:00"/>
    <n v="74170"/>
    <n v="0"/>
    <x v="0"/>
    <s v="Austin"/>
    <s v=""/>
    <s v="United States, Austin"/>
    <e v="#NAME?"/>
    <e v="#VALUE!"/>
    <s v="IT Systems Architect Layla Collins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x v="0"/>
    <s v="Austin"/>
    <s v=""/>
    <s v="United States, Austin"/>
    <e v="#NAME?"/>
    <e v="#VALUE!"/>
    <s v="Field Engineer Jaxon Powell"/>
  </r>
  <r>
    <s v="E04380"/>
    <s v="Naomi Washington"/>
    <s v="Manager"/>
    <s v="IT"/>
    <s v="Speciality Products"/>
    <s v="Female"/>
    <s v="Caucasian"/>
    <n v="51"/>
    <d v="2020-03-13T00:00:00"/>
    <n v="107195"/>
    <n v="0.09"/>
    <x v="0"/>
    <s v="Austin"/>
    <s v=""/>
    <s v="United States, Austin"/>
    <e v="#NAME?"/>
    <e v="#VALUE!"/>
    <s v="Manager Naomi Washington"/>
  </r>
  <r>
    <s v="E04095"/>
    <s v="Ryan Holmes"/>
    <s v="Sr. Manger"/>
    <s v="Marketing"/>
    <s v="Speciality Products"/>
    <s v="Male"/>
    <s v="Caucasian"/>
    <n v="45"/>
    <d v="2018-01-11T00:00:00"/>
    <n v="127422"/>
    <n v="0.15"/>
    <x v="0"/>
    <s v="Columbus"/>
    <s v=""/>
    <s v="United States, Columbus"/>
    <e v="#NAME?"/>
    <e v="#VALUE!"/>
    <s v="Sr. Manger Ryan Holmes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x v="0"/>
    <s v="Miami"/>
    <s v=""/>
    <s v="United States, Miami"/>
    <e v="#NAME?"/>
    <e v="#VALUE!"/>
    <s v="Director Bella Holmes"/>
  </r>
  <r>
    <s v="E00447"/>
    <s v="Hailey Sanchez"/>
    <s v="Vice President"/>
    <s v="Marketing"/>
    <s v="Corporate"/>
    <s v="Female"/>
    <s v="Latino"/>
    <n v="32"/>
    <d v="2014-02-05T00:00:00"/>
    <n v="203445"/>
    <n v="0.34"/>
    <x v="2"/>
    <s v="Manaus"/>
    <s v=""/>
    <s v="Brazil, Manaus"/>
    <e v="#NAME?"/>
    <e v="#VALUE!"/>
    <s v="Vice President Hailey Sanchez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x v="1"/>
    <s v="Shanghai"/>
    <s v=""/>
    <s v="China, Shanghai"/>
    <e v="#NAME?"/>
    <e v="#VALUE!"/>
    <s v="Sr. Manger Sofia Yoon"/>
  </r>
  <r>
    <s v="E02035"/>
    <s v="Eli Rahman"/>
    <s v="Service Desk Analyst"/>
    <s v="IT"/>
    <s v="Manufacturing"/>
    <s v="Male"/>
    <s v="Asian"/>
    <n v="45"/>
    <d v="2010-03-16T00:00:00"/>
    <n v="88182"/>
    <n v="0"/>
    <x v="1"/>
    <s v="Chengdu"/>
    <s v=""/>
    <s v="China, Chengdu"/>
    <e v="#NAME?"/>
    <e v="#VALUE!"/>
    <s v="Service Desk Analyst Eli Rahman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x v="0"/>
    <s v="Seattle"/>
    <s v=""/>
    <s v="United States, Seattle"/>
    <e v="#NAME?"/>
    <e v="#VALUE!"/>
    <s v="Enterprise Architect Christopher Howard"/>
  </r>
  <r>
    <s v="E03611"/>
    <s v="Alice Mehta"/>
    <s v="Analyst II"/>
    <s v="Sales"/>
    <s v="Research &amp; Development"/>
    <s v="Female"/>
    <s v="Asian"/>
    <n v="45"/>
    <d v="2019-04-02T00:00:00"/>
    <n v="52621"/>
    <n v="0"/>
    <x v="1"/>
    <s v="Beijing"/>
    <s v=""/>
    <s v="China, Beijing"/>
    <e v="#NAME?"/>
    <e v="#VALUE!"/>
    <s v="Analyst II Alice Mehta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x v="0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s v="IT"/>
    <s v="Corporate"/>
    <s v="Male"/>
    <s v="Latino"/>
    <n v="30"/>
    <d v="2017-02-11T00:00:00"/>
    <n v="92058"/>
    <n v="0"/>
    <x v="0"/>
    <s v="Austin"/>
    <s v=""/>
    <s v="United States, Austin"/>
    <e v="#NAME?"/>
    <e v="#VALUE!"/>
    <s v="Cloud Infrastructure Architect John Delgado"/>
  </r>
  <r>
    <s v="E01684"/>
    <s v="Jaxson Liang"/>
    <s v="Field Engineer"/>
    <s v="Engineering"/>
    <s v="Manufacturing"/>
    <s v="Male"/>
    <s v="Asian"/>
    <n v="64"/>
    <d v="2019-03-03T00:00:00"/>
    <n v="67114"/>
    <n v="0"/>
    <x v="0"/>
    <s v="Phoenix"/>
    <s v=""/>
    <s v="United States, Phoenix"/>
    <e v="#NAME?"/>
    <e v="#VALUE!"/>
    <s v="Field Engineer Jaxson Liang"/>
  </r>
  <r>
    <s v="E02968"/>
    <s v="Caroline Santos"/>
    <s v="Analyst II"/>
    <s v="Finance"/>
    <s v="Research &amp; Development"/>
    <s v="Female"/>
    <s v="Latino"/>
    <n v="25"/>
    <d v="2020-07-12T00:00:00"/>
    <n v="56565"/>
    <n v="0"/>
    <x v="2"/>
    <s v="Sao Paulo"/>
    <s v=""/>
    <s v="Brazil, Sao Paulo"/>
    <e v="#NAME?"/>
    <e v="#VALUE!"/>
    <s v="Analyst II Caroline Santos"/>
  </r>
  <r>
    <s v="E03362"/>
    <s v="Lily Henderson"/>
    <s v="HRIS Analyst"/>
    <s v="Human Resources"/>
    <s v="Manufacturing"/>
    <s v="Female"/>
    <s v="Caucasian"/>
    <n v="61"/>
    <d v="2011-05-20T00:00:00"/>
    <n v="64937"/>
    <n v="0"/>
    <x v="0"/>
    <s v="Phoenix"/>
    <s v=""/>
    <s v="United States, Phoenix"/>
    <e v="#NAME?"/>
    <e v="#VALUE!"/>
    <s v="HRIS Analyst Lily Henderson"/>
  </r>
  <r>
    <s v="E01108"/>
    <s v="Hannah Martinez"/>
    <s v="Manager"/>
    <s v="Marketing"/>
    <s v="Manufacturing"/>
    <s v="Female"/>
    <s v="Latino"/>
    <n v="65"/>
    <d v="2006-09-07T00:00:00"/>
    <n v="127626"/>
    <n v="0.1"/>
    <x v="0"/>
    <s v="Miami"/>
    <s v=""/>
    <s v="United States, Miami"/>
    <e v="#NAME?"/>
    <e v="#VALUE!"/>
    <s v="Manager Hannah Martinez"/>
  </r>
  <r>
    <s v="E02217"/>
    <s v="William Phillips"/>
    <s v="Network Architect"/>
    <s v="IT"/>
    <s v="Corporate"/>
    <s v="Male"/>
    <s v="Black"/>
    <n v="61"/>
    <d v="2004-01-27T00:00:00"/>
    <n v="88478"/>
    <n v="0"/>
    <x v="0"/>
    <s v="Austin"/>
    <s v=""/>
    <s v="United States, Austin"/>
    <e v="#NAME?"/>
    <e v="#VALUE!"/>
    <s v="Network Architect William Phillips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x v="1"/>
    <s v="Chongqing"/>
    <s v=""/>
    <s v="China, Chongqing"/>
    <e v="#NAME?"/>
    <e v="#VALUE!"/>
    <s v="Computer Systems Manager Eliza Zheng"/>
  </r>
  <r>
    <s v="E01967"/>
    <s v="John Dang"/>
    <s v="Director"/>
    <s v="Sales"/>
    <s v="Corporate"/>
    <s v="Male"/>
    <s v="Asian"/>
    <n v="58"/>
    <d v="1992-03-19T00:00:00"/>
    <n v="199848"/>
    <n v="0.16"/>
    <x v="1"/>
    <s v="Chongqing"/>
    <s v=""/>
    <s v="China, Chongqing"/>
    <e v="#NAME?"/>
    <e v="#VALUE!"/>
    <s v="Director John Dang"/>
  </r>
  <r>
    <s v="E01125"/>
    <s v="Joshua Yang"/>
    <s v="Network Engineer"/>
    <s v="IT"/>
    <s v="Manufacturing"/>
    <s v="Male"/>
    <s v="Asian"/>
    <n v="34"/>
    <d v="2018-11-10T00:00:00"/>
    <n v="61944"/>
    <n v="0"/>
    <x v="1"/>
    <s v="Shanghai"/>
    <s v=""/>
    <s v="China, Shanghai"/>
    <e v="#NAME?"/>
    <e v="#VALUE!"/>
    <s v="Network Engineer Joshua Yang"/>
  </r>
  <r>
    <s v="E03795"/>
    <s v="Hazel Young"/>
    <s v="Sr. Manger"/>
    <s v="Sales"/>
    <s v="Speciality Products"/>
    <s v="Female"/>
    <s v="Black"/>
    <n v="30"/>
    <d v="2017-08-13T00:00:00"/>
    <n v="154624"/>
    <n v="0.15"/>
    <x v="0"/>
    <s v="Austin"/>
    <s v=""/>
    <s v="United States, Austin"/>
    <e v="#NAME?"/>
    <e v="#VALUE!"/>
    <s v="Sr. Manger Hazel Young"/>
  </r>
  <r>
    <s v="E00508"/>
    <s v="Thomas Jung"/>
    <s v="Sr. Analyst"/>
    <s v="Accounting"/>
    <s v="Research &amp; Development"/>
    <s v="Male"/>
    <s v="Asian"/>
    <n v="50"/>
    <d v="2009-10-23T00:00:00"/>
    <n v="79447"/>
    <n v="0"/>
    <x v="1"/>
    <s v="Shanghai"/>
    <s v=""/>
    <s v="China, Shanghai"/>
    <e v="#NAME?"/>
    <e v="#VALUE!"/>
    <s v="Sr. Analyst Thomas Jung"/>
  </r>
  <r>
    <s v="E02047"/>
    <s v="Xavier Perez"/>
    <s v="Sr. Analyst"/>
    <s v="Sales"/>
    <s v="Manufacturing"/>
    <s v="Male"/>
    <s v="Latino"/>
    <n v="51"/>
    <d v="1998-02-26T00:00:00"/>
    <n v="71111"/>
    <n v="0"/>
    <x v="2"/>
    <s v="Rio de Janerio"/>
    <s v=""/>
    <s v="Brazil, Rio de Janerio"/>
    <e v="#NAME?"/>
    <e v="#VALUE!"/>
    <s v="Sr. Analyst Xavier Perez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x v="0"/>
    <s v="Miami"/>
    <s v=""/>
    <s v="United States, Miami"/>
    <e v="#NAME?"/>
    <e v="#VALUE!"/>
    <s v="Sr. Manger Elijah Coleman"/>
  </r>
  <r>
    <s v="E02563"/>
    <s v="Clara Sanchez"/>
    <s v="Controls Engineer"/>
    <s v="Engineering"/>
    <s v="Corporate"/>
    <s v="Female"/>
    <s v="Latino"/>
    <n v="47"/>
    <d v="2018-10-02T00:00:00"/>
    <n v="111404"/>
    <n v="0"/>
    <x v="2"/>
    <s v="Rio de Janerio"/>
    <s v=""/>
    <s v="Brazil, Rio de Janerio"/>
    <e v="#NAME?"/>
    <e v="#VALUE!"/>
    <s v="Controls Engineer Clara Sanchez"/>
  </r>
  <r>
    <s v="E04872"/>
    <s v="Isaac Stewart"/>
    <s v="Director"/>
    <s v="Marketing"/>
    <s v="Speciality Products"/>
    <s v="Male"/>
    <s v="Caucasian"/>
    <n v="25"/>
    <d v="2020-08-15T00:00:00"/>
    <n v="172007"/>
    <n v="0.26"/>
    <x v="0"/>
    <s v="Miami"/>
    <s v=""/>
    <s v="United States, Miami"/>
    <e v="#NAME?"/>
    <e v="#VALUE!"/>
    <s v="Director Isaac Stewart"/>
  </r>
  <r>
    <s v="E03159"/>
    <s v="Claire Romero"/>
    <s v="Vice President"/>
    <s v="Marketing"/>
    <s v="Manufacturing"/>
    <s v="Female"/>
    <s v="Latino"/>
    <n v="37"/>
    <d v="2011-07-21T00:00:00"/>
    <n v="219474"/>
    <n v="0.36"/>
    <x v="2"/>
    <s v="Manaus"/>
    <s v=""/>
    <s v="Brazil, Manaus"/>
    <e v="#NAME?"/>
    <e v="#VALUE!"/>
    <s v="Vice President Claire Romero"/>
  </r>
  <r>
    <s v="E01337"/>
    <s v="Andrew Coleman"/>
    <s v="Director"/>
    <s v="Finance"/>
    <s v="Corporate"/>
    <s v="Male"/>
    <s v="Caucasian"/>
    <n v="41"/>
    <d v="2019-05-15T00:00:00"/>
    <n v="174415"/>
    <n v="0.23"/>
    <x v="0"/>
    <s v="Miami"/>
    <s v=""/>
    <s v="United States, Miami"/>
    <e v="#NAME?"/>
    <e v="#VALUE!"/>
    <s v="Director Andrew Coleman"/>
  </r>
  <r>
    <s v="E00102"/>
    <s v="Riley Rojas"/>
    <s v="Network Architect"/>
    <s v="IT"/>
    <s v="Speciality Products"/>
    <s v="Female"/>
    <s v="Latino"/>
    <n v="36"/>
    <d v="2021-01-21T00:00:00"/>
    <n v="90333"/>
    <n v="0"/>
    <x v="2"/>
    <s v="Rio de Janerio"/>
    <s v=""/>
    <s v="Brazil, Rio de Janerio"/>
    <e v="#NAME?"/>
    <e v="#VALUE!"/>
    <s v="Network Architect Riley Rojas"/>
  </r>
  <r>
    <s v="E03637"/>
    <s v="Landon Thao"/>
    <s v="HRIS Analyst"/>
    <s v="Human Resources"/>
    <s v="Speciality Products"/>
    <s v="Male"/>
    <s v="Asian"/>
    <n v="25"/>
    <d v="2021-01-21T00:00:00"/>
    <n v="67299"/>
    <n v="0"/>
    <x v="0"/>
    <s v="Phoenix"/>
    <s v=""/>
    <s v="United States, Phoenix"/>
    <e v="#NAME?"/>
    <e v="#VALUE!"/>
    <s v="HRIS Analyst Landon Thao"/>
  </r>
  <r>
    <s v="E03455"/>
    <s v="Hadley Ford"/>
    <s v="Systems Analyst"/>
    <s v="IT"/>
    <s v="Research &amp; Development"/>
    <s v="Female"/>
    <s v="Caucasian"/>
    <n v="52"/>
    <d v="2005-02-23T00:00:00"/>
    <n v="45286"/>
    <n v="0"/>
    <x v="0"/>
    <s v="Chicago"/>
    <s v=""/>
    <s v="United States, Chicago"/>
    <e v="#NAME?"/>
    <e v="#VALUE!"/>
    <s v="Systems Analyst Hadley Ford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x v="0"/>
    <s v="Phoenix"/>
    <s v=""/>
    <s v="United States, Phoenix"/>
    <e v="#NAME?"/>
    <e v="#VALUE!"/>
    <s v="Director Austin Brown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x v="1"/>
    <s v="Beijing"/>
    <d v="2020-02-04T00:00:00"/>
    <s v="China, Beijing"/>
    <e v="#NAME?"/>
    <n v="-1953"/>
    <s v="Manager Christian Fong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x v="2"/>
    <s v="Sao Paulo"/>
    <s v=""/>
    <s v="Brazil, Sao Paulo"/>
    <e v="#NAME?"/>
    <e v="#VALUE!"/>
    <s v="Business Partner Hazel Alvarez"/>
  </r>
  <r>
    <s v="E02274"/>
    <s v="Isabella Bailey"/>
    <s v="Network Administrator"/>
    <s v="IT"/>
    <s v="Manufacturing"/>
    <s v="Female"/>
    <s v="Caucasian"/>
    <n v="36"/>
    <d v="2010-08-23T00:00:00"/>
    <n v="61310"/>
    <n v="0"/>
    <x v="0"/>
    <s v="Phoenix"/>
    <s v=""/>
    <s v="United States, Phoenix"/>
    <e v="#NAME?"/>
    <e v="#VALUE!"/>
    <s v="Network Administrator Isabella Bailey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x v="1"/>
    <s v="Chongqing"/>
    <s v=""/>
    <s v="China, Chongqing"/>
    <e v="#NAME?"/>
    <e v="#VALUE!"/>
    <s v="System Administrator  Lincoln Huynh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x v="0"/>
    <s v="Seattle"/>
    <s v=""/>
    <s v="United States, Seattle"/>
    <e v="#NAME?"/>
    <e v="#VALUE!"/>
    <s v="Business Partner Hadley Yee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x v="0"/>
    <s v="Columbus"/>
    <d v="2018-05-31T00:00:00"/>
    <s v="United States, Columbus"/>
    <e v="#NAME?"/>
    <n v="-191"/>
    <s v="Business Partner Julia Doan"/>
  </r>
  <r>
    <s v="E00647"/>
    <s v="Dylan Ali"/>
    <s v="Sr. Manger"/>
    <s v="Human Resources"/>
    <s v="Speciality Products"/>
    <s v="Male"/>
    <s v="Asian"/>
    <n v="27"/>
    <d v="2021-04-16T00:00:00"/>
    <n v="133400"/>
    <n v="0.11"/>
    <x v="0"/>
    <s v="Phoenix"/>
    <s v=""/>
    <s v="United States, Phoenix"/>
    <e v="#NAME?"/>
    <e v="#VALUE!"/>
    <s v="Sr. Manger Dylan Ali"/>
  </r>
  <r>
    <s v="E03296"/>
    <s v="Eloise Trinh"/>
    <s v="Solutions Architect"/>
    <s v="IT"/>
    <s v="Speciality Products"/>
    <s v="Female"/>
    <s v="Asian"/>
    <n v="39"/>
    <d v="2020-04-22T00:00:00"/>
    <n v="90535"/>
    <n v="0"/>
    <x v="0"/>
    <s v="Miami"/>
    <s v=""/>
    <s v="United States, Miami"/>
    <e v="#NAME?"/>
    <e v="#VALUE!"/>
    <s v="Solutions Architect Eloise Trinh"/>
  </r>
  <r>
    <s v="E02453"/>
    <s v="Dylan Kumar"/>
    <s v="Sr. Analyst"/>
    <s v="Marketing"/>
    <s v="Speciality Products"/>
    <s v="Male"/>
    <s v="Asian"/>
    <n v="55"/>
    <d v="2006-07-11T00:00:00"/>
    <n v="93343"/>
    <n v="0"/>
    <x v="1"/>
    <s v="Chongqing"/>
    <s v=""/>
    <s v="China, Chongqing"/>
    <e v="#NAME?"/>
    <e v="#VALUE!"/>
    <s v="Sr. Analyst Dylan Kumar"/>
  </r>
  <r>
    <s v="E00647"/>
    <s v="Emily Gupta"/>
    <s v="HRIS Analyst"/>
    <s v="Human Resources"/>
    <s v="Corporate"/>
    <s v="Female"/>
    <s v="Asian"/>
    <n v="44"/>
    <d v="2006-02-23T00:00:00"/>
    <n v="63705"/>
    <n v="0"/>
    <x v="0"/>
    <s v="Miami"/>
    <s v=""/>
    <s v="United States, Miami"/>
    <e v="#NAME?"/>
    <e v="#VALUE!"/>
    <s v="HRIS Analyst Emily Gupta"/>
  </r>
  <r>
    <s v="E02522"/>
    <s v="Silas Rivera"/>
    <s v="Vice President"/>
    <s v="Sales"/>
    <s v="Corporate"/>
    <s v="Male"/>
    <s v="Latino"/>
    <n v="48"/>
    <d v="2000-02-28T00:00:00"/>
    <n v="258081"/>
    <n v="0.3"/>
    <x v="0"/>
    <s v="Chicago"/>
    <s v=""/>
    <s v="United States, Chicago"/>
    <e v="#NAME?"/>
    <e v="#VALUE!"/>
    <s v="Vice President Silas Rivera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x v="0"/>
    <s v="Phoenix"/>
    <s v=""/>
    <s v="United States, Phoenix"/>
    <e v="#NAME?"/>
    <e v="#VALUE!"/>
    <s v="Business Partner Jackson Jordan"/>
  </r>
  <r>
    <s v="E03007"/>
    <s v="Isaac Joseph"/>
    <s v="Analyst"/>
    <s v="Sales"/>
    <s v="Manufacturing"/>
    <s v="Male"/>
    <s v="Caucasian"/>
    <n v="54"/>
    <d v="1998-09-24T00:00:00"/>
    <n v="58006"/>
    <n v="0"/>
    <x v="0"/>
    <s v="Seattle"/>
    <s v=""/>
    <s v="United States, Seattle"/>
    <e v="#NAME?"/>
    <e v="#VALUE!"/>
    <s v="Analyst Isaac Joseph"/>
  </r>
  <r>
    <s v="E04035"/>
    <s v="Hailey Lai"/>
    <s v="Sr. Manger"/>
    <s v="Finance"/>
    <s v="Manufacturing"/>
    <s v="Female"/>
    <s v="Asian"/>
    <n v="42"/>
    <d v="2011-03-18T00:00:00"/>
    <n v="150034"/>
    <n v="0.12"/>
    <x v="1"/>
    <s v="Beijing"/>
    <s v=""/>
    <s v="China, Beijing"/>
    <e v="#NAME?"/>
    <e v="#VALUE!"/>
    <s v="Sr. Manger Hailey Lai"/>
  </r>
  <r>
    <s v="E00952"/>
    <s v="Leilani Thao"/>
    <s v="Director"/>
    <s v="Human Resources"/>
    <s v="Speciality Products"/>
    <s v="Female"/>
    <s v="Asian"/>
    <n v="38"/>
    <d v="2007-05-30T00:00:00"/>
    <n v="198562"/>
    <n v="0.22"/>
    <x v="0"/>
    <s v="Seattle"/>
    <s v=""/>
    <s v="United States, Seattle"/>
    <e v="#NAME?"/>
    <e v="#VALUE!"/>
    <s v="Director Leilani Thao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x v="0"/>
    <s v="Miami"/>
    <d v="2021-08-14T00:00:00"/>
    <s v="United States, Miami"/>
    <e v="#NAME?"/>
    <n v="-3188"/>
    <s v="Account Representative Madeline Watson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x v="0"/>
    <s v="Miami"/>
    <s v=""/>
    <s v="United States, Miami"/>
    <e v="#NAME?"/>
    <e v="#VALUE!"/>
    <s v="Engineering Manager Silas Huang"/>
  </r>
  <r>
    <s v="E01895"/>
    <s v="Peyton Walker"/>
    <s v="Analyst"/>
    <s v="Marketing"/>
    <s v="Research &amp; Development"/>
    <s v="Female"/>
    <s v="Caucasian"/>
    <n v="43"/>
    <d v="2019-07-13T00:00:00"/>
    <n v="41545"/>
    <n v="0"/>
    <x v="0"/>
    <s v="Miami"/>
    <s v=""/>
    <s v="United States, Miami"/>
    <e v="#NAME?"/>
    <e v="#VALUE!"/>
    <s v="Analyst Peyton Walker"/>
  </r>
  <r>
    <s v="E01339"/>
    <s v="Jeremiah Hernandez"/>
    <s v="Network Engineer"/>
    <s v="IT"/>
    <s v="Manufacturing"/>
    <s v="Male"/>
    <s v="Latino"/>
    <n v="26"/>
    <d v="2019-04-14T00:00:00"/>
    <n v="74467"/>
    <n v="0"/>
    <x v="0"/>
    <s v="Columbus"/>
    <d v="2021-01-15T00:00:00"/>
    <s v="United States, Columbus"/>
    <e v="#NAME?"/>
    <n v="-460"/>
    <s v="Network Engineer Jeremiah Hernandez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x v="0"/>
    <s v="Phoenix"/>
    <s v=""/>
    <s v="United States, Phoenix"/>
    <e v="#NAME?"/>
    <e v="#VALUE!"/>
    <s v="Manager Jace Washington"/>
  </r>
  <r>
    <s v="E03379"/>
    <s v="Landon Kim"/>
    <s v="Manager"/>
    <s v="Human Resources"/>
    <s v="Speciality Products"/>
    <s v="Male"/>
    <s v="Asian"/>
    <n v="50"/>
    <d v="2012-03-15T00:00:00"/>
    <n v="117226"/>
    <n v="0.08"/>
    <x v="0"/>
    <s v="Phoenix"/>
    <s v=""/>
    <s v="United States, Phoenix"/>
    <e v="#NAME?"/>
    <e v="#VALUE!"/>
    <s v="Manager Landon Kim"/>
  </r>
  <r>
    <s v="E02153"/>
    <s v="Peyton Vasquez"/>
    <s v="Analyst"/>
    <s v="Accounting"/>
    <s v="Corporate"/>
    <s v="Female"/>
    <s v="Latino"/>
    <n v="26"/>
    <d v="2019-01-24T00:00:00"/>
    <n v="55767"/>
    <n v="0"/>
    <x v="0"/>
    <s v="Phoenix"/>
    <s v=""/>
    <s v="United States, Phoenix"/>
    <e v="#NAME?"/>
    <e v="#VALUE!"/>
    <s v="Analyst Peyton Vasquez"/>
  </r>
  <r>
    <s v="E00994"/>
    <s v="Charlotte Baker"/>
    <s v="Analyst II"/>
    <s v="Sales"/>
    <s v="Manufacturing"/>
    <s v="Female"/>
    <s v="Caucasian"/>
    <n v="29"/>
    <d v="2016-11-17T00:00:00"/>
    <n v="60930"/>
    <n v="0"/>
    <x v="0"/>
    <s v="Austin"/>
    <s v=""/>
    <s v="United States, Austin"/>
    <e v="#NAME?"/>
    <e v="#VALUE!"/>
    <s v="Analyst II Charlotte Baker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x v="2"/>
    <s v="Sao Paulo"/>
    <s v=""/>
    <s v="Brazil, Sao Paulo"/>
    <e v="#NAME?"/>
    <e v="#VALUE!"/>
    <s v="Director Elena Mendoza"/>
  </r>
  <r>
    <s v="E00869"/>
    <s v="Nova Lin"/>
    <s v="Cloud Infrastructure Architect"/>
    <s v="IT"/>
    <s v="Manufacturing"/>
    <s v="Female"/>
    <s v="Asian"/>
    <n v="33"/>
    <d v="2017-10-21T00:00:00"/>
    <n v="69332"/>
    <n v="0"/>
    <x v="0"/>
    <s v="Columbus"/>
    <s v=""/>
    <s v="United States, Columbus"/>
    <e v="#NAME?"/>
    <e v="#VALUE!"/>
    <s v="Cloud Infrastructure Architect Nova Lin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x v="1"/>
    <s v="Shanghai"/>
    <s v=""/>
    <s v="China, Shanghai"/>
    <e v="#NAME?"/>
    <e v="#VALUE!"/>
    <s v="Controls Engineer Ivy Desai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x v="2"/>
    <s v="Manaus"/>
    <s v=""/>
    <s v="Brazil, Manaus"/>
    <e v="#NAME?"/>
    <e v="#VALUE!"/>
    <s v="Director Josephine Acosta"/>
  </r>
  <r>
    <s v="E00577"/>
    <s v="Nora Nunez"/>
    <s v="Analyst II"/>
    <s v="Finance"/>
    <s v="Research &amp; Development"/>
    <s v="Female"/>
    <s v="Latino"/>
    <n v="45"/>
    <d v="2012-08-06T00:00:00"/>
    <n v="58586"/>
    <n v="0"/>
    <x v="2"/>
    <s v="Sao Paulo"/>
    <s v=""/>
    <s v="Brazil, Sao Paulo"/>
    <e v="#NAME?"/>
    <e v="#VALUE!"/>
    <s v="Analyst II Nora Nunez"/>
  </r>
  <r>
    <s v="E00538"/>
    <s v="Caleb Xiong"/>
    <s v="Sr. Account Representative"/>
    <s v="Sales"/>
    <s v="Corporate"/>
    <s v="Male"/>
    <s v="Asian"/>
    <n v="38"/>
    <d v="2011-11-28T00:00:00"/>
    <n v="74010"/>
    <n v="0"/>
    <x v="0"/>
    <s v="Chicago"/>
    <s v=""/>
    <s v="United States, Chicago"/>
    <e v="#NAME?"/>
    <e v="#VALUE!"/>
    <s v="Sr. Account Representative Caleb Xiong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x v="0"/>
    <s v="Phoenix"/>
    <s v=""/>
    <s v="United States, Phoenix"/>
    <e v="#NAME?"/>
    <e v="#VALUE!"/>
    <s v="Sr. Account Representative Henry Green"/>
  </r>
  <r>
    <s v="E00717"/>
    <s v="Madelyn Chan"/>
    <s v="Manager"/>
    <s v="Sales"/>
    <s v="Speciality Products"/>
    <s v="Female"/>
    <s v="Asian"/>
    <n v="64"/>
    <d v="2003-05-21T00:00:00"/>
    <n v="106444"/>
    <n v="0.05"/>
    <x v="0"/>
    <s v="Phoenix"/>
    <s v=""/>
    <s v="United States, Phoenix"/>
    <e v="#NAME?"/>
    <e v="#VALUE!"/>
    <s v="Manager Madelyn Chan"/>
  </r>
  <r>
    <s v="E00225"/>
    <s v="Angel Delgado"/>
    <s v="Director"/>
    <s v="Finance"/>
    <s v="Corporate"/>
    <s v="Male"/>
    <s v="Latino"/>
    <n v="31"/>
    <d v="2017-08-10T00:00:00"/>
    <n v="156931"/>
    <n v="0.28000000000000003"/>
    <x v="0"/>
    <s v="Seattle"/>
    <s v=""/>
    <s v="United States, Seattle"/>
    <e v="#NAME?"/>
    <e v="#VALUE!"/>
    <s v="Director Angel Delgado"/>
  </r>
  <r>
    <s v="E02889"/>
    <s v="Mia Herrera"/>
    <s v="Director"/>
    <s v="Marketing"/>
    <s v="Research &amp; Development"/>
    <s v="Female"/>
    <s v="Latino"/>
    <n v="43"/>
    <d v="2014-10-16T00:00:00"/>
    <n v="171360"/>
    <n v="0.23"/>
    <x v="2"/>
    <s v="Manaus"/>
    <s v=""/>
    <s v="Brazil, Manaus"/>
    <e v="#NAME?"/>
    <e v="#VALUE!"/>
    <s v="Director Mia Herrera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x v="0"/>
    <s v="Miami"/>
    <s v=""/>
    <s v="United States, Miami"/>
    <e v="#NAME?"/>
    <e v="#VALUE!"/>
    <s v="Enterprise Architect Peyton Harris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x v="2"/>
    <s v="Rio de Janerio"/>
    <s v=""/>
    <s v="Brazil, Rio de Janerio"/>
    <e v="#NAME?"/>
    <e v="#VALUE!"/>
    <s v="Engineering Manager David Herrera"/>
  </r>
  <r>
    <s v="E01652"/>
    <s v="Avery Dominguez"/>
    <s v="Sr. Manger"/>
    <s v="Sales"/>
    <s v="Corporate"/>
    <s v="Female"/>
    <s v="Latino"/>
    <n v="27"/>
    <d v="2019-09-13T00:00:00"/>
    <n v="133297"/>
    <n v="0.13"/>
    <x v="2"/>
    <s v="Rio de Janerio"/>
    <s v=""/>
    <s v="Brazil, Rio de Janerio"/>
    <e v="#NAME?"/>
    <e v="#VALUE!"/>
    <s v="Sr. Manger Avery Dominguez"/>
  </r>
  <r>
    <s v="E00880"/>
    <s v="Grace Carter"/>
    <s v="Sr. Manger"/>
    <s v="Human Resources"/>
    <s v="Speciality Products"/>
    <s v="Female"/>
    <s v="Black"/>
    <n v="25"/>
    <d v="2021-03-17T00:00:00"/>
    <n v="155080"/>
    <n v="0.1"/>
    <x v="0"/>
    <s v="Austin"/>
    <s v=""/>
    <s v="United States, Austin"/>
    <e v="#NAME?"/>
    <e v="#VALUE!"/>
    <s v="Sr. Manger Grace Carter"/>
  </r>
  <r>
    <s v="E04335"/>
    <s v="Parker Allen"/>
    <s v="Sr. Analyst"/>
    <s v="Sales"/>
    <s v="Speciality Products"/>
    <s v="Male"/>
    <s v="Caucasian"/>
    <n v="31"/>
    <d v="2018-08-13T00:00:00"/>
    <n v="81828"/>
    <n v="0"/>
    <x v="0"/>
    <s v="Miami"/>
    <s v=""/>
    <s v="United States, Miami"/>
    <e v="#NAME?"/>
    <e v="#VALUE!"/>
    <s v="Sr. Analyst Parker Allen"/>
  </r>
  <r>
    <s v="E01300"/>
    <s v="Sadie Lee"/>
    <s v="Sr. Manger"/>
    <s v="Marketing"/>
    <s v="Corporate"/>
    <s v="Female"/>
    <s v="Asian"/>
    <n v="65"/>
    <d v="2000-10-24T00:00:00"/>
    <n v="149417"/>
    <n v="0.13"/>
    <x v="1"/>
    <s v="Chengdu"/>
    <s v=""/>
    <s v="China, Chengdu"/>
    <e v="#NAME?"/>
    <e v="#VALUE!"/>
    <s v="Sr. Manger Sadie Lee"/>
  </r>
  <r>
    <s v="E03102"/>
    <s v="Cooper Valdez"/>
    <s v="Manager"/>
    <s v="Sales"/>
    <s v="Corporate"/>
    <s v="Male"/>
    <s v="Latino"/>
    <n v="50"/>
    <d v="2012-04-25T00:00:00"/>
    <n v="113269"/>
    <n v="0.09"/>
    <x v="2"/>
    <s v="Sao Paulo"/>
    <s v=""/>
    <s v="Brazil, Sao Paulo"/>
    <e v="#NAME?"/>
    <e v="#VALUE!"/>
    <s v="Manager Cooper Valdez"/>
  </r>
  <r>
    <s v="E04089"/>
    <s v="Sebastian Fong"/>
    <s v="Sr. Manger"/>
    <s v="IT"/>
    <s v="Manufacturing"/>
    <s v="Male"/>
    <s v="Asian"/>
    <n v="46"/>
    <d v="2017-12-16T00:00:00"/>
    <n v="136716"/>
    <n v="0.12"/>
    <x v="0"/>
    <s v="Austin"/>
    <s v=""/>
    <s v="United States, Austin"/>
    <e v="#NAME?"/>
    <e v="#VALUE!"/>
    <s v="Sr. Manger Sebastian Fong"/>
  </r>
  <r>
    <s v="E02059"/>
    <s v="Roman Munoz"/>
    <s v="Sr. Manger"/>
    <s v="Sales"/>
    <s v="Speciality Products"/>
    <s v="Male"/>
    <s v="Latino"/>
    <n v="54"/>
    <d v="2011-10-20T00:00:00"/>
    <n v="122644"/>
    <n v="0.12"/>
    <x v="0"/>
    <s v="Austin"/>
    <s v=""/>
    <s v="United States, Austin"/>
    <e v="#NAME?"/>
    <e v="#VALUE!"/>
    <s v="Sr. Manger Roman Munoz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x v="0"/>
    <s v="Chicago"/>
    <s v=""/>
    <s v="United States, Chicago"/>
    <e v="#NAME?"/>
    <e v="#VALUE!"/>
    <s v="Manager Charlotte Chang"/>
  </r>
  <r>
    <s v="E03106"/>
    <s v="Xavier Davis"/>
    <s v="Vice President"/>
    <s v="Finance"/>
    <s v="Corporate"/>
    <s v="Male"/>
    <s v="Caucasian"/>
    <n v="36"/>
    <d v="2009-01-17T00:00:00"/>
    <n v="238236"/>
    <n v="0.31"/>
    <x v="0"/>
    <s v="Seattle"/>
    <s v=""/>
    <s v="United States, Seattle"/>
    <e v="#NAME?"/>
    <e v="#VALUE!"/>
    <s v="Vice President Xavier Davis"/>
  </r>
  <r>
    <s v="E01350"/>
    <s v="Natalie Carter"/>
    <s v="Director"/>
    <s v="Finance"/>
    <s v="Corporate"/>
    <s v="Female"/>
    <s v="Caucasian"/>
    <n v="64"/>
    <d v="2012-12-21T00:00:00"/>
    <n v="153253"/>
    <n v="0.24"/>
    <x v="0"/>
    <s v="Austin"/>
    <s v=""/>
    <s v="United States, Austin"/>
    <e v="#NAME?"/>
    <e v="#VALUE!"/>
    <s v="Director Natalie Carter"/>
  </r>
  <r>
    <s v="E02900"/>
    <s v="Elena Richardson"/>
    <s v="Manager"/>
    <s v="Accounting"/>
    <s v="Manufacturing"/>
    <s v="Female"/>
    <s v="Caucasian"/>
    <n v="34"/>
    <d v="2014-10-03T00:00:00"/>
    <n v="103707"/>
    <n v="0.09"/>
    <x v="0"/>
    <s v="Columbus"/>
    <s v=""/>
    <s v="United States, Columbus"/>
    <e v="#NAME?"/>
    <e v="#VALUE!"/>
    <s v="Manager Elena Richardson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x v="0"/>
    <s v="Austin"/>
    <s v=""/>
    <s v="United States, Austin"/>
    <e v="#NAME?"/>
    <e v="#VALUE!"/>
    <s v="Vice President Emilia Bailey"/>
  </r>
  <r>
    <s v="E02696"/>
    <s v="Ryan Lu"/>
    <s v="Development Engineer"/>
    <s v="Engineering"/>
    <s v="Speciality Products"/>
    <s v="Male"/>
    <s v="Asian"/>
    <n v="25"/>
    <d v="2021-07-08T00:00:00"/>
    <n v="67275"/>
    <n v="0"/>
    <x v="0"/>
    <s v="Columbus"/>
    <s v=""/>
    <s v="United States, Columbus"/>
    <e v="#NAME?"/>
    <e v="#VALUE!"/>
    <s v="Development Engineer Ryan Lu"/>
  </r>
  <r>
    <s v="E01722"/>
    <s v="Asher Huynh"/>
    <s v="Manager"/>
    <s v="IT"/>
    <s v="Manufacturing"/>
    <s v="Male"/>
    <s v="Asian"/>
    <n v="45"/>
    <d v="2015-01-22T00:00:00"/>
    <n v="101288"/>
    <n v="0.1"/>
    <x v="0"/>
    <s v="Phoenix"/>
    <s v=""/>
    <s v="United States, Phoenix"/>
    <e v="#NAME?"/>
    <e v="#VALUE!"/>
    <s v="Manager Asher Huynh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x v="2"/>
    <s v="Sao Paulo"/>
    <s v=""/>
    <s v="Brazil, Sao Paulo"/>
    <e v="#NAME?"/>
    <e v="#VALUE!"/>
    <s v="Director Kinsley Martinez"/>
  </r>
  <r>
    <s v="E00640"/>
    <s v="Paisley Bryant"/>
    <s v="Cloud Infrastructure Architect"/>
    <s v="IT"/>
    <s v="Manufacturing"/>
    <s v="Female"/>
    <s v="Black"/>
    <n v="37"/>
    <d v="2016-04-27T00:00:00"/>
    <n v="91400"/>
    <n v="0"/>
    <x v="0"/>
    <s v="Chicago"/>
    <s v=""/>
    <s v="United States, Chicago"/>
    <e v="#NAME?"/>
    <e v="#VALUE!"/>
    <s v="Cloud Infrastructure Architect Paisley Bryant"/>
  </r>
  <r>
    <s v="E02554"/>
    <s v="Joshua Ramirez"/>
    <s v="Vice President"/>
    <s v="Human Resources"/>
    <s v="Corporate"/>
    <s v="Male"/>
    <s v="Latino"/>
    <n v="44"/>
    <d v="2007-09-10T00:00:00"/>
    <n v="181247"/>
    <n v="0.33"/>
    <x v="2"/>
    <s v="Sao Paulo"/>
    <s v=""/>
    <s v="Brazil, Sao Paulo"/>
    <e v="#NAME?"/>
    <e v="#VALUE!"/>
    <s v="Vice President Joshua Ramirez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x v="0"/>
    <s v="Phoenix"/>
    <s v=""/>
    <s v="United States, Phoenix"/>
    <e v="#NAME?"/>
    <e v="#VALUE!"/>
    <s v="Sr. Manger Joshua Martin"/>
  </r>
  <r>
    <s v="E00646"/>
    <s v="Charles Moore"/>
    <s v="Analyst"/>
    <s v="Accounting"/>
    <s v="Speciality Products"/>
    <s v="Male"/>
    <s v="Caucasian"/>
    <n v="49"/>
    <d v="2011-12-17T00:00:00"/>
    <n v="56878"/>
    <n v="0"/>
    <x v="0"/>
    <s v="Seattle"/>
    <s v=""/>
    <s v="United States, Seattle"/>
    <e v="#NAME?"/>
    <e v="#VALUE!"/>
    <s v="Analyst Charles Moore"/>
  </r>
  <r>
    <s v="E04670"/>
    <s v="Angel Do"/>
    <s v="IT Systems Architect"/>
    <s v="IT"/>
    <s v="Speciality Products"/>
    <s v="Male"/>
    <s v="Asian"/>
    <n v="34"/>
    <d v="2019-09-20T00:00:00"/>
    <n v="94735"/>
    <n v="0"/>
    <x v="1"/>
    <s v="Beijing"/>
    <s v=""/>
    <s v="China, Beijing"/>
    <e v="#NAME?"/>
    <e v="#VALUE!"/>
    <s v="IT Systems Architect Angel Do"/>
  </r>
  <r>
    <s v="E03580"/>
    <s v="Maverick Medina"/>
    <s v="Analyst II"/>
    <s v="Sales"/>
    <s v="Manufacturing"/>
    <s v="Male"/>
    <s v="Latino"/>
    <n v="39"/>
    <d v="2007-05-27T00:00:00"/>
    <n v="51234"/>
    <n v="0"/>
    <x v="0"/>
    <s v="Seattle"/>
    <s v=""/>
    <s v="United States, Seattle"/>
    <e v="#NAME?"/>
    <e v="#VALUE!"/>
    <s v="Analyst II Maverick Medina"/>
  </r>
  <r>
    <s v="E00446"/>
    <s v="Isaac Han"/>
    <s v="Vice President"/>
    <s v="Human Resources"/>
    <s v="Speciality Products"/>
    <s v="Male"/>
    <s v="Asian"/>
    <n v="31"/>
    <d v="2015-01-14T00:00:00"/>
    <n v="230025"/>
    <n v="0.34"/>
    <x v="0"/>
    <s v="Phoenix"/>
    <s v=""/>
    <s v="United States, Phoenix"/>
    <e v="#NAME?"/>
    <e v="#VALUE!"/>
    <s v="Vice President Isaac Han"/>
  </r>
  <r>
    <s v="E02363"/>
    <s v="Eliza Liang"/>
    <s v="Sr. Manger"/>
    <s v="Human Resources"/>
    <s v="Speciality Products"/>
    <s v="Female"/>
    <s v="Asian"/>
    <n v="36"/>
    <d v="2010-03-11T00:00:00"/>
    <n v="134006"/>
    <n v="0.13"/>
    <x v="1"/>
    <s v="Beijing"/>
    <s v=""/>
    <s v="China, Beijing"/>
    <e v="#NAME?"/>
    <e v="#VALUE!"/>
    <s v="Sr. Manger Eliza Liang"/>
  </r>
  <r>
    <s v="E03718"/>
    <s v="Zoe Zhou"/>
    <s v="Manager"/>
    <s v="Finance"/>
    <s v="Corporate"/>
    <s v="Female"/>
    <s v="Asian"/>
    <n v="61"/>
    <d v="2009-10-06T00:00:00"/>
    <n v="103096"/>
    <n v="7.0000000000000007E-2"/>
    <x v="1"/>
    <s v="Beijing"/>
    <s v=""/>
    <s v="China, Beijing"/>
    <e v="#NAME?"/>
    <e v="#VALUE!"/>
    <s v="Manager Zoe Zhou"/>
  </r>
  <r>
    <s v="E01749"/>
    <s v="Nathan Lee"/>
    <s v="Analyst"/>
    <s v="Accounting"/>
    <s v="Manufacturing"/>
    <s v="Male"/>
    <s v="Asian"/>
    <n v="29"/>
    <d v="2016-08-20T00:00:00"/>
    <n v="58703"/>
    <n v="0"/>
    <x v="0"/>
    <s v="Columbus"/>
    <s v=""/>
    <s v="United States, Columbus"/>
    <e v="#NAME?"/>
    <e v="#VALUE!"/>
    <s v="Analyst Nathan Lee"/>
  </r>
  <r>
    <s v="E02888"/>
    <s v="Elijah Ramos"/>
    <s v="Sr. Manger"/>
    <s v="IT"/>
    <s v="Speciality Products"/>
    <s v="Male"/>
    <s v="Latino"/>
    <n v="33"/>
    <d v="2012-12-24T00:00:00"/>
    <n v="132544"/>
    <n v="0.1"/>
    <x v="2"/>
    <s v="Rio de Janerio"/>
    <s v=""/>
    <s v="Brazil, Rio de Janerio"/>
    <e v="#NAME?"/>
    <e v="#VALUE!"/>
    <s v="Sr. Manger Elijah Ramos"/>
  </r>
  <r>
    <s v="E01338"/>
    <s v="Jaxson Coleman"/>
    <s v="Manager"/>
    <s v="Finance"/>
    <s v="Manufacturing"/>
    <s v="Male"/>
    <s v="Caucasian"/>
    <n v="32"/>
    <d v="2020-04-15T00:00:00"/>
    <n v="126671"/>
    <n v="0.09"/>
    <x v="0"/>
    <s v="Miami"/>
    <s v=""/>
    <s v="United States, Miami"/>
    <e v="#NAME?"/>
    <e v="#VALUE!"/>
    <s v="Manager Jaxson Coleman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x v="0"/>
    <s v="Chicago"/>
    <s v=""/>
    <s v="United States, Chicago"/>
    <e v="#NAME?"/>
    <e v="#VALUE!"/>
    <s v="Account Representative Hailey Hong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x v="1"/>
    <s v="Chongqing"/>
    <s v=""/>
    <s v="China, Chongqing"/>
    <e v="#NAME?"/>
    <e v="#VALUE!"/>
    <s v="Computer Systems Manager Gabriella Zhu"/>
  </r>
  <r>
    <s v="E02684"/>
    <s v="Aaron Maldonado"/>
    <s v="Analyst II"/>
    <s v="Finance"/>
    <s v="Manufacturing"/>
    <s v="Male"/>
    <s v="Latino"/>
    <n v="39"/>
    <d v="2008-09-17T00:00:00"/>
    <n v="62861"/>
    <n v="0"/>
    <x v="0"/>
    <s v="Seattle"/>
    <s v=""/>
    <s v="United States, Seattle"/>
    <e v="#NAME?"/>
    <e v="#VALUE!"/>
    <s v="Analyst II Aaron Maldonado"/>
  </r>
  <r>
    <s v="E02561"/>
    <s v="Samantha Vargas"/>
    <s v="Director"/>
    <s v="Human Resources"/>
    <s v="Corporate"/>
    <s v="Female"/>
    <s v="Latino"/>
    <n v="53"/>
    <d v="2006-07-21T00:00:00"/>
    <n v="151246"/>
    <n v="0.21"/>
    <x v="2"/>
    <s v="Sao Paulo"/>
    <s v=""/>
    <s v="Brazil, Sao Paulo"/>
    <e v="#NAME?"/>
    <e v="#VALUE!"/>
    <s v="Director Samantha Vargas"/>
  </r>
  <r>
    <s v="E03168"/>
    <s v="Nora Le"/>
    <s v="Sr. Manger"/>
    <s v="IT"/>
    <s v="Manufacturing"/>
    <s v="Female"/>
    <s v="Asian"/>
    <n v="53"/>
    <d v="1997-04-12T00:00:00"/>
    <n v="154388"/>
    <n v="0.1"/>
    <x v="0"/>
    <s v="Seattle"/>
    <s v=""/>
    <s v="United States, Seattle"/>
    <e v="#NAME?"/>
    <e v="#VALUE!"/>
    <s v="Sr. Manger Nora Le"/>
  </r>
  <r>
    <s v="E00758"/>
    <s v="Alice Roberts"/>
    <s v="Director"/>
    <s v="Human Resources"/>
    <s v="Manufacturing"/>
    <s v="Female"/>
    <s v="Caucasian"/>
    <n v="54"/>
    <d v="1994-09-26T00:00:00"/>
    <n v="162978"/>
    <n v="0.17"/>
    <x v="0"/>
    <s v="Miami"/>
    <d v="2004-05-24T00:00:00"/>
    <s v="United States, Miami"/>
    <e v="#NAME?"/>
    <n v="-2521"/>
    <s v="Director Alice Roberts"/>
  </r>
  <r>
    <s v="E03691"/>
    <s v="Colton Garcia"/>
    <s v="Solutions Architect"/>
    <s v="IT"/>
    <s v="Speciality Products"/>
    <s v="Male"/>
    <s v="Latino"/>
    <n v="55"/>
    <d v="1993-11-17T00:00:00"/>
    <n v="80170"/>
    <n v="0"/>
    <x v="0"/>
    <s v="Miami"/>
    <s v=""/>
    <s v="United States, Miami"/>
    <e v="#NAME?"/>
    <e v="#VALUE!"/>
    <s v="Solutions Architect Colton Garcia"/>
  </r>
  <r>
    <s v="E01488"/>
    <s v="Stella Lai"/>
    <s v="Sr. Analyst"/>
    <s v="Accounting"/>
    <s v="Manufacturing"/>
    <s v="Female"/>
    <s v="Asian"/>
    <n v="44"/>
    <d v="2021-04-28T00:00:00"/>
    <n v="98520"/>
    <n v="0"/>
    <x v="0"/>
    <s v="Miami"/>
    <s v=""/>
    <s v="United States, Miami"/>
    <e v="#NAME?"/>
    <e v="#VALUE!"/>
    <s v="Sr. Analyst Stella Lai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x v="0"/>
    <s v="Phoenix"/>
    <s v=""/>
    <s v="United States, Phoenix"/>
    <e v="#NAME?"/>
    <e v="#VALUE!"/>
    <s v="Manager Leonardo Luong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x v="0"/>
    <s v="Columbus"/>
    <s v=""/>
    <s v="United States, Columbus"/>
    <e v="#NAME?"/>
    <e v="#VALUE!"/>
    <s v="Director Nicholas Wong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x v="0"/>
    <s v="Columbus"/>
    <s v=""/>
    <s v="United States, Columbus"/>
    <e v="#NAME?"/>
    <e v="#VALUE!"/>
    <s v="Analyst II Jeremiah Castillo"/>
  </r>
  <r>
    <s v="E03305"/>
    <s v="Cooper Jiang"/>
    <s v="Analyst II"/>
    <s v="Accounting"/>
    <s v="Corporate"/>
    <s v="Male"/>
    <s v="Asian"/>
    <n v="49"/>
    <d v="2019-07-25T00:00:00"/>
    <n v="50883"/>
    <n v="0"/>
    <x v="1"/>
    <s v="Chongqing"/>
    <d v="2021-03-02T00:00:00"/>
    <s v="China, Chongqing"/>
    <e v="#NAME?"/>
    <n v="-419"/>
    <s v="Analyst II Cooper Jiang"/>
  </r>
  <r>
    <s v="E00559"/>
    <s v="Penelope Silva"/>
    <s v="Network Architect"/>
    <s v="IT"/>
    <s v="Speciality Products"/>
    <s v="Female"/>
    <s v="Latino"/>
    <n v="36"/>
    <d v="2016-11-03T00:00:00"/>
    <n v="94618"/>
    <n v="0"/>
    <x v="0"/>
    <s v="Columbus"/>
    <s v=""/>
    <s v="United States, Columbus"/>
    <e v="#NAME?"/>
    <e v="#VALUE!"/>
    <s v="Network Architect Penelope Silva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x v="0"/>
    <s v="Miami"/>
    <s v=""/>
    <s v="United States, Miami"/>
    <e v="#NAME?"/>
    <e v="#VALUE!"/>
    <s v="Director Jose Richardson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x v="0"/>
    <s v="Phoenix"/>
    <s v=""/>
    <s v="United States, Phoenix"/>
    <e v="#NAME?"/>
    <e v="#VALUE!"/>
    <s v="Development Engineer Eleanor Chau"/>
  </r>
  <r>
    <s v="E03858"/>
    <s v="John Cho"/>
    <s v="Director"/>
    <s v="Human Resources"/>
    <s v="Speciality Products"/>
    <s v="Male"/>
    <s v="Asian"/>
    <n v="47"/>
    <d v="2019-11-03T00:00:00"/>
    <n v="195385"/>
    <n v="0.21"/>
    <x v="1"/>
    <s v="Chengdu"/>
    <s v=""/>
    <s v="China, Chengdu"/>
    <e v="#NAME?"/>
    <e v="#VALUE!"/>
    <s v="Director John Cho"/>
  </r>
  <r>
    <s v="E02221"/>
    <s v="Julian Delgado"/>
    <s v="Systems Analyst"/>
    <s v="IT"/>
    <s v="Speciality Products"/>
    <s v="Male"/>
    <s v="Latino"/>
    <n v="29"/>
    <d v="2016-05-19T00:00:00"/>
    <n v="52693"/>
    <n v="0"/>
    <x v="2"/>
    <s v="Rio de Janerio"/>
    <s v=""/>
    <s v="Brazil, Rio de Janerio"/>
    <e v="#NAME?"/>
    <e v="#VALUE!"/>
    <s v="Systems Analyst Julian Delgado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x v="0"/>
    <s v="Phoenix"/>
    <s v=""/>
    <s v="United States, Phoenix"/>
    <e v="#NAME?"/>
    <e v="#VALUE!"/>
    <s v="Network Administrator Isabella Scott"/>
  </r>
  <r>
    <s v="E02627"/>
    <s v="Parker Avila"/>
    <s v="Analyst II"/>
    <s v="Marketing"/>
    <s v="Manufacturing"/>
    <s v="Male"/>
    <s v="Latino"/>
    <n v="47"/>
    <d v="2005-11-28T00:00:00"/>
    <n v="62749"/>
    <n v="0"/>
    <x v="2"/>
    <s v="Manaus"/>
    <s v=""/>
    <s v="Brazil, Manaus"/>
    <e v="#NAME?"/>
    <e v="#VALUE!"/>
    <s v="Analyst II Parker Avila"/>
  </r>
  <r>
    <s v="E03778"/>
    <s v="Luke Vu"/>
    <s v="Sr. Manger"/>
    <s v="Marketing"/>
    <s v="Speciality Products"/>
    <s v="Male"/>
    <s v="Asian"/>
    <n v="52"/>
    <d v="2018-06-04T00:00:00"/>
    <n v="154884"/>
    <n v="0.1"/>
    <x v="1"/>
    <s v="Shanghai"/>
    <s v=""/>
    <s v="China, Shanghai"/>
    <e v="#NAME?"/>
    <e v="#VALUE!"/>
    <s v="Sr. Manger Luke Vu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x v="0"/>
    <s v="Columbus"/>
    <s v=""/>
    <s v="United States, Columbus"/>
    <e v="#NAME?"/>
    <e v="#VALUE!"/>
    <s v="Network Architect Jameson Nelson"/>
  </r>
  <r>
    <s v="E02833"/>
    <s v="Adrian Fernandez"/>
    <s v="Systems Analyst"/>
    <s v="IT"/>
    <s v="Research &amp; Development"/>
    <s v="Male"/>
    <s v="Latino"/>
    <n v="45"/>
    <d v="2001-08-23T00:00:00"/>
    <n v="54994"/>
    <n v="0"/>
    <x v="0"/>
    <s v="Columbus"/>
    <s v=""/>
    <s v="United States, Columbus"/>
    <e v="#NAME?"/>
    <e v="#VALUE!"/>
    <s v="Systems Analyst Adrian Fernandez"/>
  </r>
  <r>
    <s v="E03902"/>
    <s v="Madison Hunter"/>
    <s v="Network Administrator"/>
    <s v="IT"/>
    <s v="Corporate"/>
    <s v="Female"/>
    <s v="Caucasian"/>
    <n v="40"/>
    <d v="2012-02-05T00:00:00"/>
    <n v="61523"/>
    <n v="0"/>
    <x v="0"/>
    <s v="Columbus"/>
    <s v=""/>
    <s v="United States, Columbus"/>
    <e v="#NAME?"/>
    <e v="#VALUE!"/>
    <s v="Network Administrator Madison Hunter"/>
  </r>
  <r>
    <s v="E02310"/>
    <s v="Jordan Phillips"/>
    <s v="Vice President"/>
    <s v="Human Resources"/>
    <s v="Corporate"/>
    <s v="Male"/>
    <s v="Black"/>
    <n v="45"/>
    <d v="2010-12-12T00:00:00"/>
    <n v="190512"/>
    <n v="0.32"/>
    <x v="0"/>
    <s v="Columbus"/>
    <s v=""/>
    <s v="United States, Columbus"/>
    <e v="#NAME?"/>
    <e v="#VALUE!"/>
    <s v="Vice President Jordan Phillips"/>
  </r>
  <r>
    <s v="E02661"/>
    <s v="Maya Chan"/>
    <s v="Controls Engineer"/>
    <s v="Engineering"/>
    <s v="Speciality Products"/>
    <s v="Female"/>
    <s v="Asian"/>
    <n v="37"/>
    <d v="2013-02-13T00:00:00"/>
    <n v="124827"/>
    <n v="0"/>
    <x v="1"/>
    <s v="Beijing"/>
    <s v=""/>
    <s v="China, Beijing"/>
    <e v="#NAME?"/>
    <e v="#VALUE!"/>
    <s v="Controls Engineer Maya Chan"/>
  </r>
  <r>
    <s v="E00836"/>
    <s v="Wesley King"/>
    <s v="Manager"/>
    <s v="Accounting"/>
    <s v="Manufacturing"/>
    <s v="Male"/>
    <s v="Caucasian"/>
    <n v="57"/>
    <d v="2019-01-19T00:00:00"/>
    <n v="101577"/>
    <n v="0.05"/>
    <x v="0"/>
    <s v="Chicago"/>
    <s v=""/>
    <s v="United States, Chicago"/>
    <e v="#NAME?"/>
    <e v="#VALUE!"/>
    <s v="Manager Wesley King"/>
  </r>
  <r>
    <s v="E00682"/>
    <s v="Sofia Fernandez"/>
    <s v="Manager"/>
    <s v="Accounting"/>
    <s v="Manufacturing"/>
    <s v="Female"/>
    <s v="Latino"/>
    <n v="44"/>
    <d v="2005-10-17T00:00:00"/>
    <n v="105223"/>
    <n v="0.1"/>
    <x v="0"/>
    <s v="Phoenix"/>
    <s v=""/>
    <s v="United States, Phoenix"/>
    <e v="#NAME?"/>
    <e v="#VALUE!"/>
    <s v="Manager Sofia Fernandez"/>
  </r>
  <r>
    <s v="E00287"/>
    <s v="Maverick Figueroa"/>
    <s v="IT Systems Architect"/>
    <s v="IT"/>
    <s v="Corporate"/>
    <s v="Male"/>
    <s v="Latino"/>
    <n v="48"/>
    <d v="2008-07-06T00:00:00"/>
    <n v="94815"/>
    <n v="0"/>
    <x v="0"/>
    <s v="Chicago"/>
    <s v=""/>
    <s v="United States, Chicago"/>
    <e v="#NAME?"/>
    <e v="#VALUE!"/>
    <s v="IT Systems Architect Maverick Figueroa"/>
  </r>
  <r>
    <s v="E00785"/>
    <s v="Hannah Hoang"/>
    <s v="Manager"/>
    <s v="Accounting"/>
    <s v="Speciality Products"/>
    <s v="Female"/>
    <s v="Asian"/>
    <n v="25"/>
    <d v="2021-12-15T00:00:00"/>
    <n v="114893"/>
    <n v="0.06"/>
    <x v="1"/>
    <s v="Chengdu"/>
    <s v=""/>
    <s v="China, Chengdu"/>
    <e v="#NAME?"/>
    <e v="#VALUE!"/>
    <s v="Manager Hannah Hoang"/>
  </r>
  <r>
    <s v="E04598"/>
    <s v="Violet Garcia"/>
    <s v="Sr. Analyst"/>
    <s v="Marketing"/>
    <s v="Speciality Products"/>
    <s v="Female"/>
    <s v="Latino"/>
    <n v="35"/>
    <d v="2017-01-10T00:00:00"/>
    <n v="80622"/>
    <n v="0"/>
    <x v="0"/>
    <s v="Austin"/>
    <s v=""/>
    <s v="United States, Austin"/>
    <e v="#NAME?"/>
    <e v="#VALUE!"/>
    <s v="Sr. Analyst Violet Garcia"/>
  </r>
  <r>
    <s v="E03247"/>
    <s v="Aaliyah Mai"/>
    <s v="Vice President"/>
    <s v="IT"/>
    <s v="Speciality Products"/>
    <s v="Female"/>
    <s v="Asian"/>
    <n v="57"/>
    <d v="2016-11-11T00:00:00"/>
    <n v="246589"/>
    <n v="0.33"/>
    <x v="0"/>
    <s v="Phoenix"/>
    <d v="2017-03-26T00:00:00"/>
    <s v="United States, Phoenix"/>
    <e v="#NAME?"/>
    <n v="-96"/>
    <s v="Vice President Aaliyah Mai"/>
  </r>
  <r>
    <s v="E02703"/>
    <s v="Austin Vang"/>
    <s v="Manager"/>
    <s v="Marketing"/>
    <s v="Speciality Products"/>
    <s v="Male"/>
    <s v="Asian"/>
    <n v="49"/>
    <d v="2018-05-20T00:00:00"/>
    <n v="119397"/>
    <n v="0.09"/>
    <x v="1"/>
    <s v="Beijing"/>
    <d v="2019-03-14T00:00:00"/>
    <s v="China, Beijing"/>
    <e v="#NAME?"/>
    <n v="-214"/>
    <s v="Manager Austin Vang"/>
  </r>
  <r>
    <s v="E02191"/>
    <s v="Maria Sun"/>
    <s v="Director"/>
    <s v="Sales"/>
    <s v="Corporate"/>
    <s v="Female"/>
    <s v="Asian"/>
    <n v="25"/>
    <d v="2021-12-19T00:00:00"/>
    <n v="150666"/>
    <n v="0.23"/>
    <x v="1"/>
    <s v="Chengdu"/>
    <s v=""/>
    <s v="China, Chengdu"/>
    <e v="#NAME?"/>
    <e v="#VALUE!"/>
    <s v="Director Maria Sun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x v="0"/>
    <s v="Phoenix"/>
    <s v=""/>
    <s v="United States, Phoenix"/>
    <e v="#NAME?"/>
    <e v="#VALUE!"/>
    <s v="Sr. Manger Madelyn Scott"/>
  </r>
  <r>
    <s v="E03349"/>
    <s v="Dylan Chin"/>
    <s v="Director"/>
    <s v="Finance"/>
    <s v="Corporate"/>
    <s v="Male"/>
    <s v="Asian"/>
    <n v="60"/>
    <d v="2017-06-05T00:00:00"/>
    <n v="158898"/>
    <n v="0.18"/>
    <x v="0"/>
    <s v="Miami"/>
    <s v=""/>
    <s v="United States, Miami"/>
    <e v="#NAME?"/>
    <e v="#VALUE!"/>
    <s v="Director Dylan Chin"/>
  </r>
  <r>
    <s v="E04032"/>
    <s v="Emery Zhang"/>
    <s v="Field Engineer"/>
    <s v="Engineering"/>
    <s v="Corporate"/>
    <s v="Female"/>
    <s v="Asian"/>
    <n v="45"/>
    <d v="2012-02-28T00:00:00"/>
    <n v="89659"/>
    <n v="0"/>
    <x v="1"/>
    <s v="Beijing"/>
    <s v=""/>
    <s v="China, Beijing"/>
    <e v="#NAME?"/>
    <e v="#VALUE!"/>
    <s v="Field Engineer Emery Zhang"/>
  </r>
  <r>
    <s v="E00005"/>
    <s v="Riley Washington"/>
    <s v="Director"/>
    <s v="Sales"/>
    <s v="Speciality Products"/>
    <s v="Female"/>
    <s v="Caucasian"/>
    <n v="39"/>
    <d v="2007-04-29T00:00:00"/>
    <n v="171487"/>
    <n v="0.23"/>
    <x v="0"/>
    <s v="Phoenix"/>
    <s v=""/>
    <s v="United States, Phoenix"/>
    <e v="#NAME?"/>
    <e v="#VALUE!"/>
    <s v="Director Riley Washington"/>
  </r>
  <r>
    <s v="E04354"/>
    <s v="Raelynn Rios"/>
    <s v="Vice President"/>
    <s v="Sales"/>
    <s v="Manufacturing"/>
    <s v="Female"/>
    <s v="Latino"/>
    <n v="43"/>
    <d v="2016-08-21T00:00:00"/>
    <n v="258498"/>
    <n v="0.35"/>
    <x v="0"/>
    <s v="Columbus"/>
    <s v=""/>
    <s v="United States, Columbus"/>
    <e v="#NAME?"/>
    <e v="#VALUE!"/>
    <s v="Vice President Raelynn Rios"/>
  </r>
  <r>
    <s v="E01578"/>
    <s v="Anthony Hong"/>
    <s v="Sr. Manger"/>
    <s v="IT"/>
    <s v="Research &amp; Development"/>
    <s v="Male"/>
    <s v="Asian"/>
    <n v="37"/>
    <d v="2010-11-29T00:00:00"/>
    <n v="146961"/>
    <n v="0.11"/>
    <x v="0"/>
    <s v="Columbus"/>
    <s v=""/>
    <s v="United States, Columbus"/>
    <e v="#NAME?"/>
    <e v="#VALUE!"/>
    <s v="Sr. Manger Anthony Hong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x v="2"/>
    <s v="Manaus"/>
    <d v="2004-11-27T00:00:00"/>
    <s v="Brazil, Manaus"/>
    <e v="#NAME?"/>
    <n v="-1723"/>
    <s v="Sr. Business Partner Leo Herrera"/>
  </r>
  <r>
    <s v="E03058"/>
    <s v="Robert Wright"/>
    <s v="Technical Architect"/>
    <s v="IT"/>
    <s v="Manufacturing"/>
    <s v="Male"/>
    <s v="Caucasian"/>
    <n v="30"/>
    <d v="2015-06-14T00:00:00"/>
    <n v="67489"/>
    <n v="0"/>
    <x v="0"/>
    <s v="Chicago"/>
    <s v=""/>
    <s v="United States, Chicago"/>
    <e v="#NAME?"/>
    <e v="#VALUE!"/>
    <s v="Technical Architect Robert Wright"/>
  </r>
  <r>
    <s v="E04762"/>
    <s v="Audrey Richardson"/>
    <s v="Director"/>
    <s v="IT"/>
    <s v="Manufacturing"/>
    <s v="Female"/>
    <s v="Caucasian"/>
    <n v="46"/>
    <d v="2018-10-06T00:00:00"/>
    <n v="166259"/>
    <n v="0.17"/>
    <x v="0"/>
    <s v="Chicago"/>
    <s v=""/>
    <s v="United States, Chicago"/>
    <e v="#NAME?"/>
    <e v="#VALUE!"/>
    <s v="Director Audrey Richardson"/>
  </r>
  <r>
    <s v="E01148"/>
    <s v="Scarlett Kumar"/>
    <s v="Systems Analyst"/>
    <s v="IT"/>
    <s v="Corporate"/>
    <s v="Female"/>
    <s v="Asian"/>
    <n v="55"/>
    <d v="2009-01-07T00:00:00"/>
    <n v="47032"/>
    <n v="0"/>
    <x v="0"/>
    <s v="Columbus"/>
    <s v=""/>
    <s v="United States, Columbus"/>
    <e v="#NAME?"/>
    <e v="#VALUE!"/>
    <s v="Systems Analyst Scarlett Kumar"/>
  </r>
  <r>
    <s v="E03094"/>
    <s v="Wesley Young"/>
    <s v="Sr. Analyst"/>
    <s v="Marketing"/>
    <s v="Speciality Products"/>
    <s v="Male"/>
    <s v="Caucasian"/>
    <n v="33"/>
    <d v="2016-09-18T00:00:00"/>
    <n v="98427"/>
    <n v="0"/>
    <x v="0"/>
    <s v="Columbus"/>
    <s v=""/>
    <s v="United States, Columbus"/>
    <e v="#NAME?"/>
    <e v="#VALUE!"/>
    <s v="Sr. Analyst Wesley Young"/>
  </r>
  <r>
    <s v="E01909"/>
    <s v="Lillian Khan"/>
    <s v="Analyst"/>
    <s v="Finance"/>
    <s v="Speciality Products"/>
    <s v="Female"/>
    <s v="Asian"/>
    <n v="44"/>
    <d v="2010-05-31T00:00:00"/>
    <n v="47387"/>
    <n v="0"/>
    <x v="1"/>
    <s v="Chengdu"/>
    <d v="2018-01-08T00:00:00"/>
    <s v="China, Chengdu"/>
    <e v="#NAME?"/>
    <n v="-1986"/>
    <s v="Analyst Lillian Khan"/>
  </r>
  <r>
    <s v="E04398"/>
    <s v="Oliver Yang"/>
    <s v="Director"/>
    <s v="Marketing"/>
    <s v="Speciality Products"/>
    <s v="Male"/>
    <s v="Asian"/>
    <n v="31"/>
    <d v="2019-06-10T00:00:00"/>
    <n v="176710"/>
    <n v="0.15"/>
    <x v="0"/>
    <s v="Miami"/>
    <s v=""/>
    <s v="United States, Miami"/>
    <e v="#NAME?"/>
    <e v="#VALUE!"/>
    <s v="Director Oliver Yang"/>
  </r>
  <r>
    <s v="E02521"/>
    <s v="Lily Nguyen"/>
    <s v="Sr. Analyst"/>
    <s v="Finance"/>
    <s v="Speciality Products"/>
    <s v="Female"/>
    <s v="Asian"/>
    <n v="33"/>
    <d v="2012-01-28T00:00:00"/>
    <n v="95960"/>
    <n v="0"/>
    <x v="1"/>
    <s v="Chengdu"/>
    <s v=""/>
    <s v="China, Chengdu"/>
    <e v="#NAME?"/>
    <e v="#VALUE!"/>
    <s v="Sr. Analyst Lily Nguyen"/>
  </r>
  <r>
    <s v="E03545"/>
    <s v="Sofia Cheng"/>
    <s v="Vice President"/>
    <s v="Accounting"/>
    <s v="Corporate"/>
    <s v="Female"/>
    <s v="Asian"/>
    <n v="63"/>
    <d v="2020-07-26T00:00:00"/>
    <n v="216195"/>
    <n v="0.31"/>
    <x v="0"/>
    <s v="Miami"/>
    <s v=""/>
    <s v="United States, Miami"/>
    <e v="#NAME?"/>
    <e v="#VALUE!"/>
    <s v="Vice President Sofia Cheng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x v="0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s v="IT"/>
    <x v="1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s v="Finance"/>
    <x v="2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s v="IT"/>
    <x v="1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s v="Finance"/>
    <x v="1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s v="Sales"/>
    <x v="3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s v="IT"/>
    <x v="3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s v="Finance"/>
    <x v="1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s v="Accounting"/>
    <x v="1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s v="Finance"/>
    <x v="2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s v="Human Resources"/>
    <x v="1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s v="Engineering"/>
    <x v="2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s v="Human Resources"/>
    <x v="1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s v="Finance"/>
    <x v="0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s v="Accounting"/>
    <x v="2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s v="Marketing"/>
    <x v="0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s v="Finance"/>
    <x v="0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s v="Marketing"/>
    <x v="2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s v="IT"/>
    <x v="3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s v="Sales"/>
    <x v="0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s v="IT"/>
    <x v="1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s v="Sales"/>
    <x v="1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s v="IT"/>
    <x v="0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s v="Sales"/>
    <x v="2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s v="Sales"/>
    <x v="2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s v="Human Resources"/>
    <x v="2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s v="Engineering"/>
    <x v="3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s v="Engineering"/>
    <x v="2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s v="Engineering"/>
    <x v="2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s v="IT"/>
    <x v="3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s v="E02594"/>
    <s v="Ezekiel Kumar"/>
    <s v="IT Coordinator"/>
    <s v="IT"/>
    <x v="0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s v="E00402"/>
    <s v="Dominic Guzman"/>
    <s v="Analyst"/>
    <s v="Finance"/>
    <x v="1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s v="Sales"/>
    <x v="0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s v="Sales"/>
    <x v="2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s v="Finance"/>
    <x v="0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s v="IT"/>
    <x v="1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s v="Engineering"/>
    <x v="1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s v="Marketing"/>
    <x v="0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s v="IT"/>
    <x v="1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s v="IT"/>
    <x v="3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s v="Human Resources"/>
    <x v="2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s v="Marketing"/>
    <x v="2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s v="IT"/>
    <x v="2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s v="Sales"/>
    <x v="2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s v="Marketing"/>
    <x v="0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s v="IT"/>
    <x v="0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s v="IT"/>
    <x v="3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s v="IT"/>
    <x v="0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s v="Engineering"/>
    <x v="0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s v="Engineering"/>
    <x v="1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s v="Human Resources"/>
    <x v="0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s v="Marketing"/>
    <x v="1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s v="IT"/>
    <x v="1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s v="Marketing"/>
    <x v="1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s v="Accounting"/>
    <x v="0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s v="Engineering"/>
    <x v="0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s v="Engineering"/>
    <x v="3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s v="Engineering"/>
    <x v="1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s v="Human Resources"/>
    <x v="1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s v="Marketing"/>
    <x v="0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s v="IT"/>
    <x v="3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s v="Accounting"/>
    <x v="1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s v="Engineering"/>
    <x v="3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s v="Human Resources"/>
    <x v="2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s v="Finance"/>
    <x v="3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s v="Sales"/>
    <x v="3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s v="Human Resources"/>
    <x v="2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s v="Marketing"/>
    <x v="0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s v="IT"/>
    <x v="2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s v="IT"/>
    <x v="2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s v="Engineering"/>
    <x v="1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s v="Finance"/>
    <x v="2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s v="Accounting"/>
    <x v="2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s v="Engineering"/>
    <x v="3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s v="Marketing"/>
    <x v="0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s v="IT"/>
    <x v="1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s v="Engineering"/>
    <x v="0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s v="IT"/>
    <x v="1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s v="Finance"/>
    <x v="3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s v="Finance"/>
    <x v="1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s v="Marketing"/>
    <x v="3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s v="Engineering"/>
    <x v="0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s v="Engineering"/>
    <x v="2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s v="Engineering"/>
    <x v="0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s v="Accounting"/>
    <x v="2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s v="Human Resources"/>
    <x v="1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s v="Human Resources"/>
    <x v="1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s v="IT"/>
    <x v="3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s v="IT"/>
    <x v="3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s v="IT"/>
    <x v="1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s v="Marketing"/>
    <x v="0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s v="Finance"/>
    <x v="2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s v="Finance"/>
    <x v="3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s v="Sales"/>
    <x v="1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s v="Human Resources"/>
    <x v="0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s v="Sales"/>
    <x v="1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s v="Finance"/>
    <x v="2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s v="IT"/>
    <x v="1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s v="IT"/>
    <x v="0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s v="Sales"/>
    <x v="1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s v="Engineering"/>
    <x v="0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s v="IT"/>
    <x v="2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s v="Engineering"/>
    <x v="2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s v="Human Resources"/>
    <x v="3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s v="Accounting"/>
    <x v="2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s v="Finance"/>
    <x v="2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s v="Engineering"/>
    <x v="0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s v="Engineering"/>
    <x v="3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s v="Engineering"/>
    <x v="1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s v="Finance"/>
    <x v="0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s v="Sales"/>
    <x v="3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s v="IT"/>
    <x v="0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s v="IT"/>
    <x v="1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s v="Sales"/>
    <x v="0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s v="Sales"/>
    <x v="3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s v="Human Resources"/>
    <x v="3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s v="IT"/>
    <x v="1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s v="Finance"/>
    <x v="1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s v="Marketing"/>
    <x v="3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s v="Finance"/>
    <x v="3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s v="IT"/>
    <x v="1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s v="Finance"/>
    <x v="2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s v="IT"/>
    <x v="2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s v="Marketing"/>
    <x v="1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s v="Finance"/>
    <x v="3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s v="Engineering"/>
    <x v="3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s v="Marketing"/>
    <x v="3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s v="IT"/>
    <x v="1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s v="Engineering"/>
    <x v="2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s v="Finance"/>
    <x v="3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s v="IT"/>
    <x v="1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s v="Engineering"/>
    <x v="2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s v="Human Resources"/>
    <x v="1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s v="Sales"/>
    <x v="0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s v="Engineering"/>
    <x v="3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s v="IT"/>
    <x v="1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s v="Human Resources"/>
    <x v="1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s v="Sales"/>
    <x v="0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s v="Engineering"/>
    <x v="2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s v="Engineering"/>
    <x v="0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s v="Marketing"/>
    <x v="2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s v="Engineering"/>
    <x v="3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s v="Human Resources"/>
    <x v="3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s v="IT"/>
    <x v="2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s v="IT"/>
    <x v="0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s v="Human Resources"/>
    <x v="1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s v="Sales"/>
    <x v="3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s v="Engineering"/>
    <x v="2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s v="IT"/>
    <x v="0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s v="IT"/>
    <x v="0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s v="Engineering"/>
    <x v="1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s v="Sales"/>
    <x v="2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s v="Finance"/>
    <x v="0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s v="IT"/>
    <x v="1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s v="IT"/>
    <x v="2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s v="IT"/>
    <x v="1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s v="IT"/>
    <x v="3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s v="Finance"/>
    <x v="2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s v="Accounting"/>
    <x v="0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s v="Human Resources"/>
    <x v="0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s v="Engineering"/>
    <x v="2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s v="Engineering"/>
    <x v="0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s v="Sales"/>
    <x v="2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s v="IT"/>
    <x v="1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s v="Marketing"/>
    <x v="2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s v="Engineering"/>
    <x v="2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s v="Finance"/>
    <x v="3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s v="Sales"/>
    <x v="0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s v="Accounting"/>
    <x v="3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s v="Sales"/>
    <x v="0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s v="Human Resources"/>
    <x v="1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s v="IT"/>
    <x v="0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s v="Human Resources"/>
    <x v="0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s v="Accounting"/>
    <x v="1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s v="IT"/>
    <x v="2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s v="Marketing"/>
    <x v="1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s v="Marketing"/>
    <x v="0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s v="Finance"/>
    <x v="2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s v="Finance"/>
    <x v="1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s v="Marketing"/>
    <x v="0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s v="IT"/>
    <x v="1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s v="Marketing"/>
    <x v="2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s v="Marketing"/>
    <x v="3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s v="IT"/>
    <x v="1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s v="IT"/>
    <x v="0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s v="IT"/>
    <x v="2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s v="IT"/>
    <x v="0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s v="Marketing"/>
    <x v="2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s v="Human Resources"/>
    <x v="0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s v="Human Resources"/>
    <x v="1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s v="Sales"/>
    <x v="2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s v="Sales"/>
    <x v="1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s v="Engineering"/>
    <x v="3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s v="Sales"/>
    <x v="3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s v="IT"/>
    <x v="1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s v="Sales"/>
    <x v="3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s v="Marketing"/>
    <x v="1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s v="Sales"/>
    <x v="1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s v="IT"/>
    <x v="1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s v="Marketing"/>
    <x v="3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s v="IT"/>
    <x v="1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s v="Sales"/>
    <x v="3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s v="Engineering"/>
    <x v="1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s v="Engineering"/>
    <x v="1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s v="Engineering"/>
    <x v="2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s v="IT"/>
    <x v="3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s v="Engineering"/>
    <x v="2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s v="Human Resources"/>
    <x v="0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s v="Sales"/>
    <x v="3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s v="Accounting"/>
    <x v="0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s v="Sales"/>
    <x v="2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s v="Sales"/>
    <x v="1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s v="Accounting"/>
    <x v="2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s v="IT"/>
    <x v="3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s v="Engineering"/>
    <x v="0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s v="Engineering"/>
    <x v="1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s v="Finance"/>
    <x v="3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s v="Marketing"/>
    <x v="2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s v="Finance"/>
    <x v="3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s v="Sales"/>
    <x v="2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s v="Engineering"/>
    <x v="1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s v="IT"/>
    <x v="1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s v="Finance"/>
    <x v="1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s v="Sales"/>
    <x v="3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s v="IT"/>
    <x v="1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s v="Sales"/>
    <x v="3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s v="Human Resources"/>
    <x v="0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s v="Engineering"/>
    <x v="3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s v="Engineering"/>
    <x v="0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s v="Finance"/>
    <x v="1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s v="Human Resources"/>
    <x v="0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s v="Accounting"/>
    <x v="3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s v="Accounting"/>
    <x v="3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s v="Finance"/>
    <x v="2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s v="Accounting"/>
    <x v="1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s v="Engineering"/>
    <x v="0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s v="Marketing"/>
    <x v="0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s v="Sales"/>
    <x v="0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s v="Accounting"/>
    <x v="3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s v="Human Resources"/>
    <x v="0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s v="Sales"/>
    <x v="3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s v="Engineering"/>
    <x v="1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s v="Engineering"/>
    <x v="0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s v="IT"/>
    <x v="3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s v="Sales"/>
    <x v="2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s v="Finance"/>
    <x v="1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s v="Marketing"/>
    <x v="1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s v="Accounting"/>
    <x v="1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s v="Sales"/>
    <x v="0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s v="Finance"/>
    <x v="3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s v="Engineering"/>
    <x v="2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s v="Accounting"/>
    <x v="1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s v="Engineering"/>
    <x v="2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s v="IT"/>
    <x v="3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s v="IT"/>
    <x v="2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s v="Human Resources"/>
    <x v="1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s v="Engineering"/>
    <x v="3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s v="Human Resources"/>
    <x v="2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s v="IT"/>
    <x v="0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s v="Engineering"/>
    <x v="3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s v="Finance"/>
    <x v="3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s v="Human Resources"/>
    <x v="1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s v="Human Resources"/>
    <x v="1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s v="Human Resources"/>
    <x v="0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s v="IT"/>
    <x v="2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s v="IT"/>
    <x v="2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s v="IT"/>
    <x v="1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s v="Sales"/>
    <x v="2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s v="Engineering"/>
    <x v="1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s v="IT"/>
    <x v="1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s v="Accounting"/>
    <x v="0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s v="Engineering"/>
    <x v="0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s v="Sales"/>
    <x v="0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s v="Human Resources"/>
    <x v="2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s v="Accounting"/>
    <x v="1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s v="Finance"/>
    <x v="0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s v="Engineering"/>
    <x v="2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s v="Accounting"/>
    <x v="0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s v="Marketing"/>
    <x v="1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s v="Sales"/>
    <x v="3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s v="IT"/>
    <x v="1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s v="IT"/>
    <x v="0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s v="Engineering"/>
    <x v="0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s v="Finance"/>
    <x v="3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s v="Engineering"/>
    <x v="2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s v="Marketing"/>
    <x v="1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s v="Human Resources"/>
    <x v="3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s v="Accounting"/>
    <x v="3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s v="Marketing"/>
    <x v="2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s v="IT"/>
    <x v="1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s v="Engineering"/>
    <x v="0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s v="Marketing"/>
    <x v="0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s v="Finance"/>
    <x v="0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s v="Accounting"/>
    <x v="1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s v="Engineering"/>
    <x v="2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s v="Human Resources"/>
    <x v="3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s v="Accounting"/>
    <x v="2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s v="Human Resources"/>
    <x v="1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s v="IT"/>
    <x v="3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s v="Sales"/>
    <x v="2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s v="Engineering"/>
    <x v="0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s v="Accounting"/>
    <x v="1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s v="Finance"/>
    <x v="2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s v="Engineering"/>
    <x v="3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s v="Human Resources"/>
    <x v="3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s v="Finance"/>
    <x v="0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s v="Human Resources"/>
    <x v="0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s v="Sales"/>
    <x v="2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s v="Marketing"/>
    <x v="3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s v="IT"/>
    <x v="3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s v="Human Resources"/>
    <x v="1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s v="Accounting"/>
    <x v="1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s v="Sales"/>
    <x v="1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s v="IT"/>
    <x v="2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s v="Human Resources"/>
    <x v="3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s v="Sales"/>
    <x v="1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s v="Accounting"/>
    <x v="2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s v="Finance"/>
    <x v="1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s v="IT"/>
    <x v="0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s v="Sales"/>
    <x v="2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s v="Engineering"/>
    <x v="3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s v="Marketing"/>
    <x v="3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s v="Engineering"/>
    <x v="3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s v="IT"/>
    <x v="2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s v="Engineering"/>
    <x v="1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s v="Finance"/>
    <x v="0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s v="Sales"/>
    <x v="1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s v="Accounting"/>
    <x v="1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s v="Human Resources"/>
    <x v="2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s v="IT"/>
    <x v="0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s v="IT"/>
    <x v="1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s v="Sales"/>
    <x v="1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s v="Human Resources"/>
    <x v="2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s v="Engineering"/>
    <x v="2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s v="IT"/>
    <x v="1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s v="IT"/>
    <x v="3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s v="IT"/>
    <x v="2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s v="IT"/>
    <x v="1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s v="Engineering"/>
    <x v="0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s v="Engineering"/>
    <x v="1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s v="Finance"/>
    <x v="3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s v="IT"/>
    <x v="2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s v="Finance"/>
    <x v="2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s v="Engineering"/>
    <x v="0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s v="IT"/>
    <x v="3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s v="Accounting"/>
    <x v="0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s v="Sales"/>
    <x v="0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s v="IT"/>
    <x v="1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s v="Accounting"/>
    <x v="0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s v="Human Resources"/>
    <x v="0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s v="Human Resources"/>
    <x v="2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s v="Engineering"/>
    <x v="0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s v="Marketing"/>
    <x v="2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s v="IT"/>
    <x v="1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s v="Human Resources"/>
    <x v="1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s v="Finance"/>
    <x v="3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s v="IT"/>
    <x v="0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s v="Human Resources"/>
    <x v="2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s v="Sales"/>
    <x v="0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s v="Marketing"/>
    <x v="2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s v="Sales"/>
    <x v="1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s v="Human Resources"/>
    <x v="1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s v="Finance"/>
    <x v="2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s v="Engineering"/>
    <x v="3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s v="Accounting"/>
    <x v="2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s v="Engineering"/>
    <x v="0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s v="Engineering"/>
    <x v="0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s v="Finance"/>
    <x v="1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s v="IT"/>
    <x v="3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s v="Accounting"/>
    <x v="0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s v="Marketing"/>
    <x v="1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s v="IT"/>
    <x v="1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s v="IT"/>
    <x v="0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s v="Sales"/>
    <x v="0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s v="Engineering"/>
    <x v="1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s v="Engineering"/>
    <x v="2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s v="Marketing"/>
    <x v="3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s v="Sales"/>
    <x v="2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s v="IT"/>
    <x v="0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s v="Engineering"/>
    <x v="0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s v="IT"/>
    <x v="2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s v="IT"/>
    <x v="2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s v="Marketing"/>
    <x v="1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s v="IT"/>
    <x v="0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s v="Sales"/>
    <x v="2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s v="Accounting"/>
    <x v="2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s v="IT"/>
    <x v="0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s v="IT"/>
    <x v="2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s v="Finance"/>
    <x v="2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s v="Accounting"/>
    <x v="1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s v="Human Resources"/>
    <x v="2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s v="Accounting"/>
    <x v="0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s v="Finance"/>
    <x v="3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s v="IT"/>
    <x v="1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s v="IT"/>
    <x v="1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s v="Human Resources"/>
    <x v="3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s v="Marketing"/>
    <x v="0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s v="IT"/>
    <x v="2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s v="IT"/>
    <x v="3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s v="IT"/>
    <x v="0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s v="Finance"/>
    <x v="0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s v="Engineering"/>
    <x v="3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s v="IT"/>
    <x v="3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s v="Accounting"/>
    <x v="1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s v="Marketing"/>
    <x v="1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s v="IT"/>
    <x v="3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s v="Marketing"/>
    <x v="1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s v="Engineering"/>
    <x v="0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s v="Marketing"/>
    <x v="0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s v="Human Resources"/>
    <x v="1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s v="IT"/>
    <x v="1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s v="Engineering"/>
    <x v="1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s v="Sales"/>
    <x v="1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s v="Engineering"/>
    <x v="1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s v="Engineering"/>
    <x v="0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s v="IT"/>
    <x v="1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s v="Finance"/>
    <x v="0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s v="Marketing"/>
    <x v="2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s v="Accounting"/>
    <x v="2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s v="Sales"/>
    <x v="0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s v="Sales"/>
    <x v="2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s v="Accounting"/>
    <x v="3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s v="Engineering"/>
    <x v="1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s v="Sales"/>
    <x v="2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s v="Finance"/>
    <x v="3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s v="Accounting"/>
    <x v="3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s v="Sales"/>
    <x v="1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s v="Human Resources"/>
    <x v="1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s v="IT"/>
    <x v="2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s v="Engineering"/>
    <x v="1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s v="Marketing"/>
    <x v="0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s v="Marketing"/>
    <x v="1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s v="Sales"/>
    <x v="3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s v="IT"/>
    <x v="3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s v="IT"/>
    <x v="1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s v="Human Resources"/>
    <x v="0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s v="IT"/>
    <x v="0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s v="Marketing"/>
    <x v="3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s v="Accounting"/>
    <x v="2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s v="Engineering"/>
    <x v="3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s v="Marketing"/>
    <x v="2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s v="IT"/>
    <x v="2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s v="IT"/>
    <x v="1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s v="Engineering"/>
    <x v="0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s v="IT"/>
    <x v="0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s v="Accounting"/>
    <x v="3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s v="Finance"/>
    <x v="1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s v="Finance"/>
    <x v="2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s v="IT"/>
    <x v="3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s v="Sales"/>
    <x v="1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s v="Finance"/>
    <x v="0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s v="Engineering"/>
    <x v="2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s v="Finance"/>
    <x v="0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s v="IT"/>
    <x v="0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s v="Sales"/>
    <x v="1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s v="Engineering"/>
    <x v="2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s v="Engineering"/>
    <x v="0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s v="Marketing"/>
    <x v="3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s v="Marketing"/>
    <x v="3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s v="Human Resources"/>
    <x v="0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s v="Human Resources"/>
    <x v="3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s v="IT"/>
    <x v="3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s v="Finance"/>
    <x v="3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s v="Marketing"/>
    <x v="3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s v="Engineering"/>
    <x v="3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s v="Engineering"/>
    <x v="1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s v="IT"/>
    <x v="2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s v="Engineering"/>
    <x v="3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s v="Accounting"/>
    <x v="1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s v="IT"/>
    <x v="3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s v="Engineering"/>
    <x v="1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s v="Sales"/>
    <x v="3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s v="Marketing"/>
    <x v="0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s v="IT"/>
    <x v="0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s v="Sales"/>
    <x v="2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s v="Engineering"/>
    <x v="2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s v="Accounting"/>
    <x v="2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s v="Engineering"/>
    <x v="2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s v="Finance"/>
    <x v="0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s v="IT"/>
    <x v="0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s v="Sales"/>
    <x v="0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s v="Sales"/>
    <x v="2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s v="Human Resources"/>
    <x v="0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s v="IT"/>
    <x v="3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s v="Marketing"/>
    <x v="1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s v="IT"/>
    <x v="3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s v="IT"/>
    <x v="1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s v="Finance"/>
    <x v="3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s v="Accounting"/>
    <x v="0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s v="Marketing"/>
    <x v="0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s v="Human Resources"/>
    <x v="1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s v="IT"/>
    <x v="1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s v="Human Resources"/>
    <x v="1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s v="Human Resources"/>
    <x v="3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s v="IT"/>
    <x v="1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s v="Finance"/>
    <x v="3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s v="Marketing"/>
    <x v="0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s v="IT"/>
    <x v="0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s v="Engineering"/>
    <x v="3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s v="IT"/>
    <x v="1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s v="Accounting"/>
    <x v="1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s v="Engineering"/>
    <x v="1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s v="Human Resources"/>
    <x v="2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s v="Accounting"/>
    <x v="3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s v="IT"/>
    <x v="3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s v="Finance"/>
    <x v="3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s v="Sales"/>
    <x v="2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s v="Accounting"/>
    <x v="2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s v="Sales"/>
    <x v="2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s v="IT"/>
    <x v="0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s v="Finance"/>
    <x v="1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s v="Finance"/>
    <x v="1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s v="Human Resources"/>
    <x v="1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s v="Sales"/>
    <x v="1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s v="IT"/>
    <x v="2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s v="Finance"/>
    <x v="3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s v="Finance"/>
    <x v="1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s v="Marketing"/>
    <x v="1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s v="IT"/>
    <x v="1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s v="Marketing"/>
    <x v="1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s v="Engineering"/>
    <x v="2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s v="Marketing"/>
    <x v="3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s v="IT"/>
    <x v="1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s v="Sales"/>
    <x v="3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s v="IT"/>
    <x v="2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s v="IT"/>
    <x v="0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s v="Human Resources"/>
    <x v="1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s v="IT"/>
    <x v="1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s v="IT"/>
    <x v="0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s v="Engineering"/>
    <x v="2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s v="IT"/>
    <x v="1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s v="IT"/>
    <x v="0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s v="Finance"/>
    <x v="3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s v="Human Resources"/>
    <x v="3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s v="Marketing"/>
    <x v="3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s v="Human Resources"/>
    <x v="3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s v="Accounting"/>
    <x v="3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s v="IT"/>
    <x v="3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s v="IT"/>
    <x v="0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s v="IT"/>
    <x v="1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s v="Engineering"/>
    <x v="1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s v="Accounting"/>
    <x v="2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s v="Engineering"/>
    <x v="3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s v="Accounting"/>
    <x v="2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s v="Accounting"/>
    <x v="2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s v="Accounting"/>
    <x v="2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s v="Finance"/>
    <x v="2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s v="Engineering"/>
    <x v="2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s v="Engineering"/>
    <x v="2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s v="Marketing"/>
    <x v="3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s v="Engineering"/>
    <x v="0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s v="Engineering"/>
    <x v="0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s v="Human Resources"/>
    <x v="1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s v="Finance"/>
    <x v="3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s v="IT"/>
    <x v="3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s v="Finance"/>
    <x v="3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s v="Sales"/>
    <x v="2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s v="Human Resources"/>
    <x v="0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s v="Marketing"/>
    <x v="1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s v="IT"/>
    <x v="3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s v="Accounting"/>
    <x v="3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s v="Sales"/>
    <x v="1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s v="Engineering"/>
    <x v="3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s v="Marketing"/>
    <x v="2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s v="Sales"/>
    <x v="3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s v="Human Resources"/>
    <x v="3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s v="Engineering"/>
    <x v="1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s v="Sales"/>
    <x v="2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s v="Finance"/>
    <x v="2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s v="Engineering"/>
    <x v="2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s v="Engineering"/>
    <x v="0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s v="Marketing"/>
    <x v="1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s v="Marketing"/>
    <x v="3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s v="Human Resources"/>
    <x v="2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s v="Accounting"/>
    <x v="2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s v="Marketing"/>
    <x v="3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s v="Finance"/>
    <x v="2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s v="Marketing"/>
    <x v="1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s v="Engineering"/>
    <x v="2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s v="Sales"/>
    <x v="1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s v="Marketing"/>
    <x v="0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s v="Marketing"/>
    <x v="0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s v="Engineering"/>
    <x v="2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s v="Engineering"/>
    <x v="2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s v="IT"/>
    <x v="3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s v="IT"/>
    <x v="3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s v="Engineering"/>
    <x v="0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s v="Sales"/>
    <x v="3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s v="IT"/>
    <x v="1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s v="Engineering"/>
    <x v="0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s v="IT"/>
    <x v="1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s v="Finance"/>
    <x v="3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s v="Human Resources"/>
    <x v="3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s v="Finance"/>
    <x v="2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s v="IT"/>
    <x v="1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s v="Human Resources"/>
    <x v="1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s v="IT"/>
    <x v="3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s v="Human Resources"/>
    <x v="0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s v="Accounting"/>
    <x v="1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s v="Human Resources"/>
    <x v="2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s v="Marketing"/>
    <x v="0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s v="Human Resources"/>
    <x v="0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s v="Marketing"/>
    <x v="3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s v="Human Resources"/>
    <x v="2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s v="Engineering"/>
    <x v="2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s v="Marketing"/>
    <x v="3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s v="Accounting"/>
    <x v="1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s v="Finance"/>
    <x v="0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s v="Finance"/>
    <x v="3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s v="Sales"/>
    <x v="2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s v="IT"/>
    <x v="0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s v="IT"/>
    <x v="2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s v="Sales"/>
    <x v="1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s v="IT"/>
    <x v="3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s v="Marketing"/>
    <x v="3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s v="Sales"/>
    <x v="2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s v="Sales"/>
    <x v="2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s v="Marketing"/>
    <x v="2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s v="Sales"/>
    <x v="1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s v="Marketing"/>
    <x v="1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s v="Finance"/>
    <x v="1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s v="Finance"/>
    <x v="0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s v="IT"/>
    <x v="2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s v="Accounting"/>
    <x v="2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s v="IT"/>
    <x v="1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s v="Finance"/>
    <x v="1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s v="Sales"/>
    <x v="0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s v="Engineering"/>
    <x v="3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s v="Accounting"/>
    <x v="1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s v="Marketing"/>
    <x v="0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s v="Finance"/>
    <x v="1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s v="Marketing"/>
    <x v="1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s v="Engineering"/>
    <x v="0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s v="Sales"/>
    <x v="2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s v="IT"/>
    <x v="1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s v="IT"/>
    <x v="0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s v="Accounting"/>
    <x v="1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s v="Accounting"/>
    <x v="2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s v="Finance"/>
    <x v="2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s v="Engineering"/>
    <x v="2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s v="Sales"/>
    <x v="3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s v="IT"/>
    <x v="2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s v="Finance"/>
    <x v="2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s v="Accounting"/>
    <x v="3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s v="IT"/>
    <x v="0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s v="Finance"/>
    <x v="3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s v="Human Resources"/>
    <x v="2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s v="Marketing"/>
    <x v="3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s v="IT"/>
    <x v="3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s v="Sales"/>
    <x v="2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s v="Finance"/>
    <x v="1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s v="IT"/>
    <x v="1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s v="IT"/>
    <x v="1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s v="Sales"/>
    <x v="2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s v="Accounting"/>
    <x v="2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s v="Engineering"/>
    <x v="1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s v="Sales"/>
    <x v="0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s v="Engineering"/>
    <x v="1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s v="IT"/>
    <x v="0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s v="Marketing"/>
    <x v="2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s v="Marketing"/>
    <x v="3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s v="Finance"/>
    <x v="0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s v="IT"/>
    <x v="3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s v="Accounting"/>
    <x v="3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s v="Human Resources"/>
    <x v="3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s v="Human Resources"/>
    <x v="2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s v="Engineering"/>
    <x v="3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s v="Sales"/>
    <x v="0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s v="Sales"/>
    <x v="0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s v="Sales"/>
    <x v="3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s v="Engineering"/>
    <x v="3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s v="Finance"/>
    <x v="1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s v="Accounting"/>
    <x v="3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s v="Finance"/>
    <x v="3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s v="Sales"/>
    <x v="0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s v="Sales"/>
    <x v="1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s v="Marketing"/>
    <x v="3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s v="IT"/>
    <x v="1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s v="IT"/>
    <x v="3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s v="Finance"/>
    <x v="1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s v="IT"/>
    <x v="3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s v="Marketing"/>
    <x v="2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s v="IT"/>
    <x v="3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s v="IT"/>
    <x v="0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s v="Accounting"/>
    <x v="3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s v="Human Resources"/>
    <x v="2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s v="Accounting"/>
    <x v="0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s v="Marketing"/>
    <x v="2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s v="Marketing"/>
    <x v="1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s v="Human Resources"/>
    <x v="2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s v="Sales"/>
    <x v="0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s v="Marketing"/>
    <x v="3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s v="Finance"/>
    <x v="2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s v="Accounting"/>
    <x v="1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s v="Finance"/>
    <x v="0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s v="Sales"/>
    <x v="1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s v="Marketing"/>
    <x v="2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s v="Finance"/>
    <x v="3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s v="Accounting"/>
    <x v="1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s v="Accounting"/>
    <x v="0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s v="Marketing"/>
    <x v="1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s v="Marketing"/>
    <x v="0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s v="Marketing"/>
    <x v="2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s v="Accounting"/>
    <x v="2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s v="Sales"/>
    <x v="3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s v="IT"/>
    <x v="2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s v="Engineering"/>
    <x v="0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s v="Marketing"/>
    <x v="1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s v="Marketing"/>
    <x v="2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s v="Sales"/>
    <x v="3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s v="IT"/>
    <x v="2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s v="Human Resources"/>
    <x v="3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s v="Human Resources"/>
    <x v="1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s v="Engineering"/>
    <x v="2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s v="Marketing"/>
    <x v="2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s v="IT"/>
    <x v="3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s v="Accounting"/>
    <x v="1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s v="Accounting"/>
    <x v="3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s v="Finance"/>
    <x v="3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s v="Finance"/>
    <x v="0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s v="Human Resources"/>
    <x v="3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s v="IT"/>
    <x v="2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s v="Engineering"/>
    <x v="2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s v="Marketing"/>
    <x v="2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s v="IT"/>
    <x v="0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s v="Human Resources"/>
    <x v="0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s v="Engineering"/>
    <x v="3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s v="Marketing"/>
    <x v="3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s v="IT"/>
    <x v="3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s v="Engineering"/>
    <x v="2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s v="Marketing"/>
    <x v="3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s v="IT"/>
    <x v="1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s v="Engineering"/>
    <x v="0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s v="Sales"/>
    <x v="1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s v="Engineering"/>
    <x v="2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s v="Human Resources"/>
    <x v="3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s v="IT"/>
    <x v="2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s v="Marketing"/>
    <x v="1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s v="Sales"/>
    <x v="0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s v="Finance"/>
    <x v="2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s v="Engineering"/>
    <x v="1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s v="Human Resources"/>
    <x v="2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s v="IT"/>
    <x v="0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s v="IT"/>
    <x v="3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s v="Sales"/>
    <x v="2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s v="Accounting"/>
    <x v="2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s v="Engineering"/>
    <x v="2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s v="IT"/>
    <x v="0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s v="Engineering"/>
    <x v="2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s v="Accounting"/>
    <x v="2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s v="Human Resources"/>
    <x v="0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s v="IT"/>
    <x v="3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s v="Marketing"/>
    <x v="1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s v="Human Resources"/>
    <x v="1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s v="IT"/>
    <x v="0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s v="Accounting"/>
    <x v="3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s v="Engineering"/>
    <x v="0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s v="Sales"/>
    <x v="2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s v="Engineering"/>
    <x v="2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s v="Human Resources"/>
    <x v="1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s v="Sales"/>
    <x v="0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s v="Human Resources"/>
    <x v="1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s v="Sales"/>
    <x v="1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s v="Sales"/>
    <x v="3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s v="Human Resources"/>
    <x v="3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s v="Human Resources"/>
    <x v="1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s v="IT"/>
    <x v="2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s v="IT"/>
    <x v="1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s v="Accounting"/>
    <x v="0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s v="Finance"/>
    <x v="1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s v="Engineering"/>
    <x v="3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s v="Engineering"/>
    <x v="0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s v="Human Resources"/>
    <x v="0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s v="Engineering"/>
    <x v="1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s v="Human Resources"/>
    <x v="3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s v="IT"/>
    <x v="1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s v="IT"/>
    <x v="1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s v="Accounting"/>
    <x v="0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s v="Sales"/>
    <x v="1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s v="Sales"/>
    <x v="3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s v="Sales"/>
    <x v="2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s v="IT"/>
    <x v="2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s v="IT"/>
    <x v="1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s v="Engineering"/>
    <x v="1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s v="IT"/>
    <x v="3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s v="Engineering"/>
    <x v="1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s v="IT"/>
    <x v="1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s v="Marketing"/>
    <x v="3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s v="Finance"/>
    <x v="0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s v="Finance"/>
    <x v="2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s v="Human Resources"/>
    <x v="3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s v="Human Resources"/>
    <x v="1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s v="Finance"/>
    <x v="0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s v="Sales"/>
    <x v="0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s v="Finance"/>
    <x v="0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s v="Engineering"/>
    <x v="1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s v="Finance"/>
    <x v="3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s v="Finance"/>
    <x v="2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s v="Human Resources"/>
    <x v="0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s v="Sales"/>
    <x v="2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s v="IT"/>
    <x v="0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s v="Human Resources"/>
    <x v="1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s v="IT"/>
    <x v="2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s v="Accounting"/>
    <x v="1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s v="Finance"/>
    <x v="0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s v="Engineering"/>
    <x v="2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s v="Accounting"/>
    <x v="3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s v="Sales"/>
    <x v="0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s v="IT"/>
    <x v="2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s v="Marketing"/>
    <x v="2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s v="Human Resources"/>
    <x v="1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s v="Marketing"/>
    <x v="1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s v="Sales"/>
    <x v="3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s v="Accounting"/>
    <x v="2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s v="IT"/>
    <x v="1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s v="Engineering"/>
    <x v="1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s v="Finance"/>
    <x v="1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s v="IT"/>
    <x v="3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s v="IT"/>
    <x v="1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s v="Marketing"/>
    <x v="3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s v="IT"/>
    <x v="3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s v="Finance"/>
    <x v="3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s v="Human Resources"/>
    <x v="2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s v="IT"/>
    <x v="0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s v="IT"/>
    <x v="0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s v="IT"/>
    <x v="1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s v="Finance"/>
    <x v="1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s v="Finance"/>
    <x v="2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s v="IT"/>
    <x v="1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s v="Sales"/>
    <x v="1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s v="IT"/>
    <x v="2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s v="Engineering"/>
    <x v="3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s v="Marketing"/>
    <x v="2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s v="Engineering"/>
    <x v="3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s v="IT"/>
    <x v="1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s v="Engineering"/>
    <x v="0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s v="Engineering"/>
    <x v="3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s v="Engineering"/>
    <x v="2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s v="Marketing"/>
    <x v="0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s v="Engineering"/>
    <x v="3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s v="Engineering"/>
    <x v="3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s v="Human Resources"/>
    <x v="2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s v="IT"/>
    <x v="1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s v="IT"/>
    <x v="2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s v="Human Resources"/>
    <x v="2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s v="Finance"/>
    <x v="3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s v="Sales"/>
    <x v="3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s v="Human Resources"/>
    <x v="2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s v="Accounting"/>
    <x v="2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s v="Sales"/>
    <x v="3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s v="IT"/>
    <x v="0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s v="Human Resources"/>
    <x v="0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s v="Engineering"/>
    <x v="2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s v="Sales"/>
    <x v="0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s v="Sales"/>
    <x v="1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s v="Marketing"/>
    <x v="3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s v="IT"/>
    <x v="2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s v="Human Resources"/>
    <x v="3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s v="IT"/>
    <x v="2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s v="Engineering"/>
    <x v="0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s v="IT"/>
    <x v="2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s v="Marketing"/>
    <x v="2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s v="Accounting"/>
    <x v="0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s v="Marketing"/>
    <x v="3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s v="Human Resources"/>
    <x v="0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s v="IT"/>
    <x v="1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s v="IT"/>
    <x v="2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s v="Sales"/>
    <x v="0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s v="Engineering"/>
    <x v="0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s v="IT"/>
    <x v="3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s v="Engineering"/>
    <x v="1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s v="Finance"/>
    <x v="0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s v="Human Resources"/>
    <x v="1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s v="Marketing"/>
    <x v="1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s v="IT"/>
    <x v="3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s v="IT"/>
    <x v="2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s v="Sales"/>
    <x v="3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s v="IT"/>
    <x v="1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s v="Sales"/>
    <x v="2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s v="Accounting"/>
    <x v="0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s v="Sales"/>
    <x v="1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s v="Sales"/>
    <x v="0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s v="Engineering"/>
    <x v="3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s v="Marketing"/>
    <x v="2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s v="Marketing"/>
    <x v="1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s v="Finance"/>
    <x v="3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s v="IT"/>
    <x v="2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s v="Human Resources"/>
    <x v="2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s v="IT"/>
    <x v="0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s v="Marketing"/>
    <x v="0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s v="Sales"/>
    <x v="0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s v="Human Resources"/>
    <x v="0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s v="IT"/>
    <x v="1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s v="IT"/>
    <x v="0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s v="Human Resources"/>
    <x v="2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s v="Human Resources"/>
    <x v="2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s v="Human Resources"/>
    <x v="2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s v="IT"/>
    <x v="2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s v="Marketing"/>
    <x v="2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s v="Human Resources"/>
    <x v="3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s v="Sales"/>
    <x v="3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s v="Human Resources"/>
    <x v="0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s v="Sales"/>
    <x v="1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s v="Finance"/>
    <x v="1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s v="Human Resources"/>
    <x v="2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s v="Sales"/>
    <x v="0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s v="Engineering"/>
    <x v="0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s v="Marketing"/>
    <x v="0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s v="IT"/>
    <x v="1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s v="Accounting"/>
    <x v="0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s v="Human Resources"/>
    <x v="2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s v="Accounting"/>
    <x v="3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s v="Sales"/>
    <x v="1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s v="Sales"/>
    <x v="2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s v="IT"/>
    <x v="1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s v="Engineering"/>
    <x v="0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s v="Human Resources"/>
    <x v="2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s v="Finance"/>
    <x v="0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s v="Sales"/>
    <x v="3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s v="Sales"/>
    <x v="2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s v="Sales"/>
    <x v="2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s v="Finance"/>
    <x v="3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s v="Marketing"/>
    <x v="0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s v="IT"/>
    <x v="0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s v="Engineering"/>
    <x v="2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s v="Sales"/>
    <x v="3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s v="Human Resources"/>
    <x v="2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s v="Sales"/>
    <x v="2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s v="Marketing"/>
    <x v="3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s v="Sales"/>
    <x v="3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s v="IT"/>
    <x v="1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s v="Sales"/>
    <x v="2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s v="Sales"/>
    <x v="0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s v="Finance"/>
    <x v="3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s v="Finance"/>
    <x v="3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s v="Accounting"/>
    <x v="1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s v="Accounting"/>
    <x v="2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s v="Engineering"/>
    <x v="2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s v="IT"/>
    <x v="1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s v="Human Resources"/>
    <x v="2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s v="IT"/>
    <x v="1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s v="Human Resources"/>
    <x v="3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s v="Human Resources"/>
    <x v="0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s v="Accounting"/>
    <x v="2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s v="IT"/>
    <x v="2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s v="Sales"/>
    <x v="1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s v="Human Resources"/>
    <x v="2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s v="Human Resources"/>
    <x v="2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s v="Finance"/>
    <x v="3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s v="Accounting"/>
    <x v="1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s v="IT"/>
    <x v="2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s v="Finance"/>
    <x v="1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s v="Sales"/>
    <x v="0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s v="IT"/>
    <x v="2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s v="Finance"/>
    <x v="1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s v="Human Resources"/>
    <x v="3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s v="IT"/>
    <x v="1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s v="Human Resources"/>
    <x v="1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s v="IT"/>
    <x v="2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s v="Accounting"/>
    <x v="1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s v="Finance"/>
    <x v="1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s v="Sales"/>
    <x v="0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s v="Accounting"/>
    <x v="0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s v="Accounting"/>
    <x v="3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s v="IT"/>
    <x v="2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s v="Marketing"/>
    <x v="0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s v="Engineering"/>
    <x v="0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s v="Human Resources"/>
    <x v="2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s v="IT"/>
    <x v="2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s v="IT"/>
    <x v="0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s v="Marketing"/>
    <x v="1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s v="Marketing"/>
    <x v="2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s v="IT"/>
    <x v="0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s v="IT"/>
    <x v="0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s v="IT"/>
    <x v="3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s v="Human Resources"/>
    <x v="3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s v="Engineering"/>
    <x v="2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s v="Accounting"/>
    <x v="1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s v="Accounting"/>
    <x v="1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s v="IT"/>
    <x v="3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s v="Accounting"/>
    <x v="2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s v="Marketing"/>
    <x v="2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s v="IT"/>
    <x v="2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s v="Marketing"/>
    <x v="2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s v="Sales"/>
    <x v="3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s v="IT"/>
    <x v="0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s v="Finance"/>
    <x v="3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s v="Engineering"/>
    <x v="3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s v="Sales"/>
    <x v="2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s v="Sales"/>
    <x v="1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s v="IT"/>
    <x v="0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s v="Human Resources"/>
    <x v="0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s v="IT"/>
    <x v="1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s v="IT"/>
    <x v="1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s v="IT"/>
    <x v="3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s v="Marketing"/>
    <x v="2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s v="Finance"/>
    <x v="2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s v="Marketing"/>
    <x v="2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s v="Finance"/>
    <x v="2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s v="Accounting"/>
    <x v="3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x v="0"/>
    <s v="Manufacturing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x v="1"/>
    <s v="Speciality Products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x v="1"/>
    <s v="Manufacturing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x v="2"/>
    <s v="Corporate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x v="0"/>
    <s v="Corporate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x v="1"/>
    <s v="Manufacturing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x v="3"/>
    <s v="Manufacturing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x v="1"/>
    <s v="Speciality Products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x v="4"/>
    <s v="Manufacturing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x v="5"/>
    <s v="Speciality Products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x v="4"/>
    <s v="Manufacturing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x v="1"/>
    <s v="Research &amp; Development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x v="3"/>
    <s v="Speciality Products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x v="6"/>
    <s v="Research &amp; Development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x v="1"/>
    <s v="Research &amp; Development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x v="6"/>
    <s v="Speciality Products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x v="0"/>
    <s v="Corporate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x v="2"/>
    <s v="Research &amp; Development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x v="0"/>
    <s v="Manufacturing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x v="2"/>
    <s v="Manufacturing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x v="0"/>
    <s v="Research &amp; Development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x v="2"/>
    <s v="Speciality Products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x v="2"/>
    <s v="Speciality Products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x v="4"/>
    <s v="Speciality Products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x v="5"/>
    <s v="Corporate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x v="5"/>
    <s v="Speciality Products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x v="5"/>
    <s v="Speciality Products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x v="0"/>
    <s v="Corporate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s v="E02594"/>
    <s v="Ezekiel Kumar"/>
    <s v="IT Coordinator"/>
    <x v="0"/>
    <s v="Research &amp; Development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s v="E00402"/>
    <s v="Dominic Guzman"/>
    <s v="Analyst"/>
    <x v="1"/>
    <s v="Manufacturing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x v="2"/>
    <s v="Research &amp; Development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x v="2"/>
    <s v="Speciality Products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x v="1"/>
    <s v="Research &amp; Development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x v="0"/>
    <s v="Manufacturing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x v="5"/>
    <s v="Manufacturing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x v="6"/>
    <s v="Research &amp; Development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x v="0"/>
    <s v="Manufacturing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x v="0"/>
    <s v="Corporate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x v="4"/>
    <s v="Speciality Products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x v="6"/>
    <s v="Speciality Products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x v="0"/>
    <s v="Speciality Products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x v="2"/>
    <s v="Speciality Products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x v="6"/>
    <s v="Research &amp; Development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x v="0"/>
    <s v="Research &amp; Development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x v="0"/>
    <s v="Corporate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x v="0"/>
    <s v="Research &amp; Development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x v="5"/>
    <s v="Research &amp; Development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x v="5"/>
    <s v="Manufacturing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x v="4"/>
    <s v="Research &amp; Development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x v="6"/>
    <s v="Manufacturing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x v="0"/>
    <s v="Manufacturing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x v="6"/>
    <s v="Manufacturing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x v="3"/>
    <s v="Research &amp; Development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x v="5"/>
    <s v="Research &amp; Development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x v="5"/>
    <s v="Corporate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x v="5"/>
    <s v="Manufacturing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x v="4"/>
    <s v="Manufacturing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x v="6"/>
    <s v="Research &amp; Development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x v="0"/>
    <s v="Corporate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x v="3"/>
    <s v="Manufacturing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x v="5"/>
    <s v="Corporate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x v="4"/>
    <s v="Speciality Products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x v="1"/>
    <s v="Corporate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x v="2"/>
    <s v="Corporate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x v="4"/>
    <s v="Speciality Products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x v="6"/>
    <s v="Research &amp; Development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x v="0"/>
    <s v="Speciality Products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x v="0"/>
    <s v="Speciality Products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x v="5"/>
    <s v="Manufacturing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x v="1"/>
    <s v="Speciality Products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x v="3"/>
    <s v="Speciality Products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x v="5"/>
    <s v="Corporate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x v="6"/>
    <s v="Research &amp; Development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x v="0"/>
    <s v="Manufacturing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x v="5"/>
    <s v="Research &amp; Development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x v="0"/>
    <s v="Manufacturing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x v="1"/>
    <s v="Corporate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x v="1"/>
    <s v="Manufacturing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x v="6"/>
    <s v="Corporate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x v="5"/>
    <s v="Research &amp; Development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x v="5"/>
    <s v="Speciality Products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x v="5"/>
    <s v="Research &amp; Development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x v="3"/>
    <s v="Speciality Products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x v="4"/>
    <s v="Manufacturing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x v="4"/>
    <s v="Manufacturing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x v="0"/>
    <s v="Corporate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x v="0"/>
    <s v="Corporate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x v="0"/>
    <s v="Manufacturing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x v="6"/>
    <s v="Research &amp; Development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x v="1"/>
    <s v="Speciality Products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x v="1"/>
    <s v="Corporate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x v="2"/>
    <s v="Manufacturing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x v="4"/>
    <s v="Research &amp; Development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x v="2"/>
    <s v="Manufacturing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x v="1"/>
    <s v="Speciality Products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x v="0"/>
    <s v="Manufacturing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x v="0"/>
    <s v="Research &amp; Development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x v="2"/>
    <s v="Manufacturing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x v="5"/>
    <s v="Research &amp; Development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x v="0"/>
    <s v="Speciality Products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x v="5"/>
    <s v="Speciality Products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x v="4"/>
    <s v="Corporate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x v="3"/>
    <s v="Speciality Products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x v="1"/>
    <s v="Speciality Products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x v="5"/>
    <s v="Research &amp; Development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x v="5"/>
    <s v="Corporate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x v="5"/>
    <s v="Manufacturing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x v="1"/>
    <s v="Research &amp; Development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x v="2"/>
    <s v="Corporate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x v="0"/>
    <s v="Research &amp; Development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x v="0"/>
    <s v="Manufacturing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x v="2"/>
    <s v="Research &amp; Development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x v="2"/>
    <s v="Corporate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x v="4"/>
    <s v="Corporate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x v="0"/>
    <s v="Manufacturing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x v="1"/>
    <s v="Manufacturing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x v="6"/>
    <s v="Corporate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x v="1"/>
    <s v="Corporate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x v="0"/>
    <s v="Manufacturing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x v="1"/>
    <s v="Speciality Products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x v="0"/>
    <s v="Speciality Products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x v="6"/>
    <s v="Manufacturing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x v="1"/>
    <s v="Corporate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x v="5"/>
    <s v="Corporate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x v="6"/>
    <s v="Corporate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x v="0"/>
    <s v="Manufacturing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x v="5"/>
    <s v="Speciality Products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x v="1"/>
    <s v="Corporate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x v="0"/>
    <s v="Manufacturing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x v="5"/>
    <s v="Speciality Products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x v="4"/>
    <s v="Manufacturing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x v="2"/>
    <s v="Research &amp; Development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x v="5"/>
    <s v="Corporate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x v="0"/>
    <s v="Manufacturing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x v="4"/>
    <s v="Manufacturing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x v="2"/>
    <s v="Research &amp; Development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x v="5"/>
    <s v="Speciality Products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x v="5"/>
    <s v="Research &amp; Development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x v="6"/>
    <s v="Speciality Products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x v="5"/>
    <s v="Corporate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x v="4"/>
    <s v="Corporate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x v="0"/>
    <s v="Speciality Products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x v="0"/>
    <s v="Research &amp; Development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x v="4"/>
    <s v="Manufacturing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x v="2"/>
    <s v="Corporate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x v="5"/>
    <s v="Speciality Products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x v="0"/>
    <s v="Research &amp; Development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x v="0"/>
    <s v="Research &amp; Development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x v="5"/>
    <s v="Manufacturing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x v="2"/>
    <s v="Speciality Products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x v="1"/>
    <s v="Research &amp; Development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x v="0"/>
    <s v="Manufacturing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x v="0"/>
    <s v="Speciality Products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x v="0"/>
    <s v="Manufacturing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x v="0"/>
    <s v="Corporate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x v="1"/>
    <s v="Speciality Products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x v="3"/>
    <s v="Research &amp; Development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x v="4"/>
    <s v="Research &amp; Development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x v="5"/>
    <s v="Speciality Products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x v="5"/>
    <s v="Research &amp; Development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x v="2"/>
    <s v="Speciality Products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x v="0"/>
    <s v="Manufacturing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x v="6"/>
    <s v="Speciality Products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x v="5"/>
    <s v="Speciality Products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x v="1"/>
    <s v="Corporate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x v="3"/>
    <s v="Corporate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x v="4"/>
    <s v="Manufacturing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x v="0"/>
    <s v="Research &amp; Development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x v="4"/>
    <s v="Research &amp; Development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x v="3"/>
    <s v="Manufacturing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x v="0"/>
    <s v="Speciality Products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x v="6"/>
    <s v="Manufacturing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x v="6"/>
    <s v="Research &amp; Development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x v="1"/>
    <s v="Speciality Products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x v="1"/>
    <s v="Manufacturing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x v="6"/>
    <s v="Research &amp; Development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x v="0"/>
    <s v="Manufacturing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x v="6"/>
    <s v="Speciality Products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x v="6"/>
    <s v="Corporate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x v="0"/>
    <s v="Manufacturing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x v="0"/>
    <s v="Research &amp; Development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x v="0"/>
    <s v="Speciality Products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x v="0"/>
    <s v="Research &amp; Development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x v="6"/>
    <s v="Speciality Products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x v="4"/>
    <s v="Research &amp; Development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x v="4"/>
    <s v="Manufacturing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x v="2"/>
    <s v="Speciality Products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x v="2"/>
    <s v="Manufacturing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x v="5"/>
    <s v="Corporate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x v="2"/>
    <s v="Corporate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x v="0"/>
    <s v="Manufacturing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x v="2"/>
    <s v="Corporate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x v="6"/>
    <s v="Manufacturing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x v="2"/>
    <s v="Manufacturing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x v="0"/>
    <s v="Manufacturing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x v="6"/>
    <s v="Corporate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x v="0"/>
    <s v="Manufacturing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x v="2"/>
    <s v="Corporate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x v="5"/>
    <s v="Manufacturing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x v="5"/>
    <s v="Manufacturing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x v="5"/>
    <s v="Speciality Products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x v="0"/>
    <s v="Corporate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x v="5"/>
    <s v="Speciality Products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x v="4"/>
    <s v="Research &amp; Development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x v="2"/>
    <s v="Corporate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x v="3"/>
    <s v="Research &amp; Development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x v="2"/>
    <s v="Speciality Products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x v="2"/>
    <s v="Manufacturing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x v="3"/>
    <s v="Speciality Products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x v="0"/>
    <s v="Corporate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x v="5"/>
    <s v="Research &amp; Development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x v="5"/>
    <s v="Manufacturing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x v="1"/>
    <s v="Corporate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x v="6"/>
    <s v="Speciality Products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x v="1"/>
    <s v="Corporate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x v="2"/>
    <s v="Speciality Products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x v="5"/>
    <s v="Manufacturing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x v="0"/>
    <s v="Manufacturing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x v="1"/>
    <s v="Manufacturing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x v="2"/>
    <s v="Corporate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x v="0"/>
    <s v="Manufacturing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x v="2"/>
    <s v="Corporate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x v="4"/>
    <s v="Research &amp; Development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x v="5"/>
    <s v="Corporate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x v="5"/>
    <s v="Research &amp; Development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x v="1"/>
    <s v="Manufacturing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x v="4"/>
    <s v="Research &amp; Development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x v="3"/>
    <s v="Corporate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x v="3"/>
    <s v="Corporate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x v="1"/>
    <s v="Speciality Products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x v="3"/>
    <s v="Manufacturing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x v="5"/>
    <s v="Research &amp; Development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x v="6"/>
    <s v="Research &amp; Development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x v="2"/>
    <s v="Research &amp; Development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x v="3"/>
    <s v="Corporate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x v="4"/>
    <s v="Research &amp; Development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x v="2"/>
    <s v="Corporate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x v="5"/>
    <s v="Manufacturing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x v="5"/>
    <s v="Research &amp; Development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x v="0"/>
    <s v="Corporate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x v="2"/>
    <s v="Speciality Products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x v="1"/>
    <s v="Manufacturing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x v="6"/>
    <s v="Manufacturing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x v="3"/>
    <s v="Manufacturing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x v="2"/>
    <s v="Research &amp; Development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x v="1"/>
    <s v="Corporate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x v="5"/>
    <s v="Speciality Products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x v="3"/>
    <s v="Manufacturing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x v="5"/>
    <s v="Speciality Products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x v="0"/>
    <s v="Corporate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x v="0"/>
    <s v="Speciality Products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x v="4"/>
    <s v="Manufacturing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x v="5"/>
    <s v="Corporate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x v="4"/>
    <s v="Speciality Products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x v="0"/>
    <s v="Research &amp; Development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x v="5"/>
    <s v="Corporate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x v="1"/>
    <s v="Corporate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x v="4"/>
    <s v="Manufacturing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x v="4"/>
    <s v="Manufacturing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x v="4"/>
    <s v="Research &amp; Development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x v="0"/>
    <s v="Speciality Products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x v="0"/>
    <s v="Speciality Products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x v="0"/>
    <s v="Manufacturing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x v="2"/>
    <s v="Speciality Products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x v="5"/>
    <s v="Manufacturing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x v="0"/>
    <s v="Manufacturing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x v="3"/>
    <s v="Research &amp; Development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x v="5"/>
    <s v="Research &amp; Development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x v="2"/>
    <s v="Research &amp; Development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x v="4"/>
    <s v="Speciality Products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x v="3"/>
    <s v="Manufacturing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x v="1"/>
    <s v="Research &amp; Development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x v="5"/>
    <s v="Speciality Products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x v="3"/>
    <s v="Research &amp; Development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x v="6"/>
    <s v="Manufacturing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x v="2"/>
    <s v="Corporate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x v="0"/>
    <s v="Manufacturing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x v="0"/>
    <s v="Research &amp; Development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x v="5"/>
    <s v="Research &amp; Development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x v="1"/>
    <s v="Corporate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x v="5"/>
    <s v="Speciality Products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x v="6"/>
    <s v="Manufacturing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x v="4"/>
    <s v="Corporate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x v="3"/>
    <s v="Corporate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x v="6"/>
    <s v="Speciality Products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x v="0"/>
    <s v="Manufacturing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x v="5"/>
    <s v="Research &amp; Development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x v="6"/>
    <s v="Research &amp; Development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x v="1"/>
    <s v="Research &amp; Development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x v="3"/>
    <s v="Manufacturing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x v="5"/>
    <s v="Speciality Products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x v="4"/>
    <s v="Corporate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x v="3"/>
    <s v="Speciality Products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x v="4"/>
    <s v="Manufacturing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x v="0"/>
    <s v="Corporate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x v="2"/>
    <s v="Speciality Products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x v="5"/>
    <s v="Research &amp; Development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x v="3"/>
    <s v="Manufacturing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x v="1"/>
    <s v="Speciality Products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x v="5"/>
    <s v="Corporate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x v="4"/>
    <s v="Corporate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x v="1"/>
    <s v="Research &amp; Development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x v="4"/>
    <s v="Research &amp; Development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x v="2"/>
    <s v="Speciality Products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x v="6"/>
    <s v="Corporate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x v="0"/>
    <s v="Corporate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x v="4"/>
    <s v="Manufacturing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x v="3"/>
    <s v="Manufacturing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x v="2"/>
    <s v="Manufacturing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x v="0"/>
    <s v="Speciality Products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x v="4"/>
    <s v="Corporate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x v="2"/>
    <s v="Manufacturing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x v="3"/>
    <s v="Speciality Products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x v="1"/>
    <s v="Manufacturing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x v="0"/>
    <s v="Research &amp; Development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x v="2"/>
    <s v="Speciality Products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x v="5"/>
    <s v="Corporate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x v="6"/>
    <s v="Corporate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x v="5"/>
    <s v="Corporate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x v="0"/>
    <s v="Speciality Products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x v="5"/>
    <s v="Manufacturing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x v="1"/>
    <s v="Research &amp; Development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x v="2"/>
    <s v="Manufacturing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x v="3"/>
    <s v="Manufacturing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x v="4"/>
    <s v="Speciality Products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x v="0"/>
    <s v="Research &amp; Development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x v="0"/>
    <s v="Manufacturing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x v="2"/>
    <s v="Manufacturing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x v="4"/>
    <s v="Speciality Products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x v="5"/>
    <s v="Speciality Products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x v="0"/>
    <s v="Manufacturing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x v="0"/>
    <s v="Corporate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x v="0"/>
    <s v="Speciality Products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x v="5"/>
    <s v="Research &amp; Development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x v="5"/>
    <s v="Manufacturing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x v="1"/>
    <s v="Corporate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x v="0"/>
    <s v="Speciality Products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x v="1"/>
    <s v="Speciality Products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x v="5"/>
    <s v="Research &amp; Development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x v="0"/>
    <s v="Corporate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x v="3"/>
    <s v="Research &amp; Development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x v="2"/>
    <s v="Research &amp; Development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x v="0"/>
    <s v="Manufacturing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x v="4"/>
    <s v="Research &amp; Development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x v="4"/>
    <s v="Speciality Products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x v="5"/>
    <s v="Research &amp; Development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x v="6"/>
    <s v="Speciality Products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x v="0"/>
    <s v="Manufacturing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x v="4"/>
    <s v="Manufacturing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x v="1"/>
    <s v="Corporate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x v="0"/>
    <s v="Research &amp; Development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x v="4"/>
    <s v="Speciality Products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x v="2"/>
    <s v="Research &amp; Development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x v="6"/>
    <s v="Speciality Products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x v="2"/>
    <s v="Manufacturing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x v="4"/>
    <s v="Manufacturing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x v="1"/>
    <s v="Speciality Products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x v="5"/>
    <s v="Corporate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x v="3"/>
    <s v="Speciality Products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x v="5"/>
    <s v="Research &amp; Development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x v="5"/>
    <s v="Research &amp; Development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x v="1"/>
    <s v="Manufacturing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x v="0"/>
    <s v="Corporate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x v="3"/>
    <s v="Research &amp; Development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x v="6"/>
    <s v="Manufacturing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x v="0"/>
    <s v="Manufacturing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x v="0"/>
    <s v="Research &amp; Development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x v="2"/>
    <s v="Research &amp; Development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x v="5"/>
    <s v="Manufacturing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x v="5"/>
    <s v="Speciality Products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x v="6"/>
    <s v="Corporate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x v="2"/>
    <s v="Speciality Products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x v="0"/>
    <s v="Research &amp; Development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x v="5"/>
    <s v="Research &amp; Development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x v="0"/>
    <s v="Speciality Products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x v="0"/>
    <s v="Speciality Products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x v="6"/>
    <s v="Manufacturing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x v="2"/>
    <s v="Speciality Products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x v="3"/>
    <s v="Speciality Products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x v="0"/>
    <s v="Research &amp; Development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x v="0"/>
    <s v="Speciality Products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x v="1"/>
    <s v="Speciality Products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x v="3"/>
    <s v="Manufacturing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x v="4"/>
    <s v="Speciality Products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x v="3"/>
    <s v="Research &amp; Development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x v="1"/>
    <s v="Corporate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x v="0"/>
    <s v="Manufacturing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x v="0"/>
    <s v="Manufacturing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x v="4"/>
    <s v="Corporate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x v="6"/>
    <s v="Research &amp; Development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x v="0"/>
    <s v="Speciality Products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x v="0"/>
    <s v="Corporate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x v="0"/>
    <s v="Research &amp; Development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x v="1"/>
    <s v="Research &amp; Development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x v="5"/>
    <s v="Corporate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x v="0"/>
    <s v="Corporate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x v="3"/>
    <s v="Manufacturing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x v="6"/>
    <s v="Manufacturing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x v="0"/>
    <s v="Corporate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x v="6"/>
    <s v="Manufacturing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x v="5"/>
    <s v="Research &amp; Development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x v="6"/>
    <s v="Research &amp; Development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x v="4"/>
    <s v="Manufacturing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x v="0"/>
    <s v="Manufacturing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x v="5"/>
    <s v="Manufacturing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x v="2"/>
    <s v="Manufacturing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x v="5"/>
    <s v="Manufacturing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x v="5"/>
    <s v="Research &amp; Development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x v="0"/>
    <s v="Manufacturing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x v="1"/>
    <s v="Research &amp; Development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x v="6"/>
    <s v="Speciality Products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x v="3"/>
    <s v="Speciality Products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x v="2"/>
    <s v="Research &amp; Development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x v="2"/>
    <s v="Speciality Products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x v="3"/>
    <s v="Corporate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x v="5"/>
    <s v="Manufacturing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x v="2"/>
    <s v="Speciality Products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x v="1"/>
    <s v="Corporate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x v="3"/>
    <s v="Corporate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x v="2"/>
    <s v="Manufacturing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x v="4"/>
    <s v="Manufacturing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x v="0"/>
    <s v="Speciality Products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x v="5"/>
    <s v="Manufacturing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x v="6"/>
    <s v="Research &amp; Development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x v="6"/>
    <s v="Manufacturing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x v="2"/>
    <s v="Corporate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x v="0"/>
    <s v="Corporate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x v="0"/>
    <s v="Manufacturing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x v="4"/>
    <s v="Research &amp; Development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x v="0"/>
    <s v="Research &amp; Development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x v="6"/>
    <s v="Corporate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x v="3"/>
    <s v="Speciality Products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x v="5"/>
    <s v="Corporate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x v="6"/>
    <s v="Speciality Products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x v="0"/>
    <s v="Speciality Products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x v="0"/>
    <s v="Manufacturing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x v="5"/>
    <s v="Research &amp; Development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x v="0"/>
    <s v="Research &amp; Development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x v="3"/>
    <s v="Corporate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x v="1"/>
    <s v="Manufacturing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x v="1"/>
    <s v="Speciality Products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x v="0"/>
    <s v="Corporate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x v="2"/>
    <s v="Manufacturing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x v="1"/>
    <s v="Research &amp; Development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x v="5"/>
    <s v="Speciality Products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x v="1"/>
    <s v="Research &amp; Development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x v="0"/>
    <s v="Research &amp; Development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x v="2"/>
    <s v="Manufacturing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x v="5"/>
    <s v="Speciality Products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x v="5"/>
    <s v="Research &amp; Development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x v="6"/>
    <s v="Corporate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x v="6"/>
    <s v="Corporate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x v="4"/>
    <s v="Research &amp; Development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x v="4"/>
    <s v="Corporate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x v="0"/>
    <s v="Corporate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x v="1"/>
    <s v="Corporate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x v="6"/>
    <s v="Corporate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x v="5"/>
    <s v="Corporate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x v="5"/>
    <s v="Manufacturing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x v="0"/>
    <s v="Speciality Products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x v="5"/>
    <s v="Corporate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x v="3"/>
    <s v="Manufacturing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x v="0"/>
    <s v="Corporate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x v="5"/>
    <s v="Manufacturing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x v="2"/>
    <s v="Corporate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x v="6"/>
    <s v="Research &amp; Development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x v="0"/>
    <s v="Research &amp; Development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x v="2"/>
    <s v="Speciality Products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x v="5"/>
    <s v="Speciality Products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x v="3"/>
    <s v="Speciality Products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x v="5"/>
    <s v="Speciality Products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x v="1"/>
    <s v="Research &amp; Development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x v="0"/>
    <s v="Research &amp; Development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x v="2"/>
    <s v="Research &amp; Development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x v="2"/>
    <s v="Speciality Products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x v="4"/>
    <s v="Research &amp; Development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x v="0"/>
    <s v="Corporate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x v="6"/>
    <s v="Manufacturing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x v="0"/>
    <s v="Corporate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x v="0"/>
    <s v="Manufacturing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x v="1"/>
    <s v="Corporate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x v="3"/>
    <s v="Research &amp; Development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x v="6"/>
    <s v="Research &amp; Development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x v="4"/>
    <s v="Manufacturing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x v="0"/>
    <s v="Manufacturing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x v="4"/>
    <s v="Manufacturing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x v="4"/>
    <s v="Corporate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x v="0"/>
    <s v="Manufacturing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x v="1"/>
    <s v="Corporate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x v="6"/>
    <s v="Research &amp; Development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x v="0"/>
    <s v="Research &amp; Development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x v="5"/>
    <s v="Corporate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x v="0"/>
    <s v="Manufacturing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x v="3"/>
    <s v="Manufacturing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x v="5"/>
    <s v="Manufacturing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x v="4"/>
    <s v="Speciality Products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x v="3"/>
    <s v="Corporate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x v="0"/>
    <s v="Corporate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x v="1"/>
    <s v="Corporate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x v="2"/>
    <s v="Speciality Products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x v="3"/>
    <s v="Speciality Products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x v="2"/>
    <s v="Speciality Products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x v="0"/>
    <s v="Research &amp; Development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x v="1"/>
    <s v="Manufacturing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x v="1"/>
    <s v="Manufacturing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x v="4"/>
    <s v="Manufacturing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x v="2"/>
    <s v="Manufacturing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x v="0"/>
    <s v="Speciality Products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x v="1"/>
    <s v="Corporate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x v="1"/>
    <s v="Manufacturing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x v="6"/>
    <s v="Manufacturing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x v="0"/>
    <s v="Manufacturing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x v="6"/>
    <s v="Manufacturing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x v="5"/>
    <s v="Speciality Products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x v="6"/>
    <s v="Corporate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x v="0"/>
    <s v="Manufacturing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x v="2"/>
    <s v="Corporate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x v="0"/>
    <s v="Speciality Products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x v="0"/>
    <s v="Research &amp; Development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x v="4"/>
    <s v="Manufacturing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x v="0"/>
    <s v="Manufacturing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x v="5"/>
    <s v="Speciality Products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x v="0"/>
    <s v="Manufacturing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x v="0"/>
    <s v="Research &amp; Development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x v="1"/>
    <s v="Corporate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x v="4"/>
    <s v="Corporate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x v="6"/>
    <s v="Corporate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x v="4"/>
    <s v="Corporate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x v="3"/>
    <s v="Corporate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x v="0"/>
    <s v="Corporate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x v="0"/>
    <s v="Research &amp; Development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x v="0"/>
    <s v="Manufacturing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x v="5"/>
    <s v="Manufacturing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x v="3"/>
    <s v="Speciality Products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x v="5"/>
    <s v="Corporate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x v="3"/>
    <s v="Speciality Products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x v="3"/>
    <s v="Speciality Products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x v="3"/>
    <s v="Speciality Products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x v="1"/>
    <s v="Speciality Products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x v="5"/>
    <s v="Speciality Products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x v="5"/>
    <s v="Speciality Products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x v="6"/>
    <s v="Corporate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x v="5"/>
    <s v="Research &amp; Development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x v="5"/>
    <s v="Research &amp; Development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x v="4"/>
    <s v="Manufacturing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x v="1"/>
    <s v="Corporate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x v="0"/>
    <s v="Corporate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x v="1"/>
    <s v="Corporate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x v="2"/>
    <s v="Speciality Products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x v="4"/>
    <s v="Research &amp; Development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x v="6"/>
    <s v="Manufacturing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x v="0"/>
    <s v="Corporate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x v="3"/>
    <s v="Corporate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x v="2"/>
    <s v="Manufacturing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x v="5"/>
    <s v="Corporate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x v="6"/>
    <s v="Speciality Products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x v="2"/>
    <s v="Corporate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x v="4"/>
    <s v="Corporate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x v="5"/>
    <s v="Manufacturing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x v="2"/>
    <s v="Speciality Products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x v="1"/>
    <s v="Speciality Products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x v="5"/>
    <s v="Speciality Products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x v="5"/>
    <s v="Research &amp; Development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x v="6"/>
    <s v="Manufacturing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x v="6"/>
    <s v="Corporate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x v="4"/>
    <s v="Speciality Products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x v="3"/>
    <s v="Speciality Products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x v="6"/>
    <s v="Corporate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x v="1"/>
    <s v="Speciality Products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x v="6"/>
    <s v="Manufacturing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x v="5"/>
    <s v="Speciality Products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x v="2"/>
    <s v="Manufacturing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x v="6"/>
    <s v="Research &amp; Development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x v="6"/>
    <s v="Research &amp; Development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x v="5"/>
    <s v="Speciality Products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x v="5"/>
    <s v="Speciality Products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x v="0"/>
    <s v="Corporate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x v="0"/>
    <s v="Corporate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x v="5"/>
    <s v="Research &amp; Development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x v="2"/>
    <s v="Corporate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x v="0"/>
    <s v="Manufacturing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x v="5"/>
    <s v="Research &amp; Development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x v="0"/>
    <s v="Manufacturing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x v="1"/>
    <s v="Corporate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x v="4"/>
    <s v="Corporate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x v="1"/>
    <s v="Speciality Products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x v="0"/>
    <s v="Manufacturing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x v="4"/>
    <s v="Manufacturing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x v="0"/>
    <s v="Corporate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x v="4"/>
    <s v="Research &amp; Development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x v="3"/>
    <s v="Manufacturing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x v="4"/>
    <s v="Speciality Products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x v="6"/>
    <s v="Research &amp; Development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x v="4"/>
    <s v="Research &amp; Development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x v="6"/>
    <s v="Corporate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x v="4"/>
    <s v="Speciality Products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x v="5"/>
    <s v="Speciality Products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x v="6"/>
    <s v="Corporate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x v="3"/>
    <s v="Manufacturing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x v="1"/>
    <s v="Research &amp; Development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x v="1"/>
    <s v="Corporate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x v="2"/>
    <s v="Speciality Products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x v="0"/>
    <s v="Research &amp; Development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x v="0"/>
    <s v="Speciality Products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x v="2"/>
    <s v="Manufacturing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x v="0"/>
    <s v="Corporate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x v="6"/>
    <s v="Corporate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x v="2"/>
    <s v="Speciality Products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x v="2"/>
    <s v="Speciality Products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x v="6"/>
    <s v="Speciality Products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x v="2"/>
    <s v="Manufacturing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x v="6"/>
    <s v="Manufacturing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x v="1"/>
    <s v="Manufacturing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x v="1"/>
    <s v="Research &amp; Development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x v="0"/>
    <s v="Speciality Products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x v="3"/>
    <s v="Speciality Products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x v="0"/>
    <s v="Manufacturing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x v="1"/>
    <s v="Manufacturing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x v="2"/>
    <s v="Research &amp; Development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x v="5"/>
    <s v="Corporate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x v="3"/>
    <s v="Manufacturing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x v="6"/>
    <s v="Research &amp; Development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x v="1"/>
    <s v="Manufacturing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x v="6"/>
    <s v="Manufacturing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x v="5"/>
    <s v="Research &amp; Development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x v="2"/>
    <s v="Speciality Products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x v="0"/>
    <s v="Manufacturing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x v="0"/>
    <s v="Research &amp; Development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x v="3"/>
    <s v="Manufacturing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x v="3"/>
    <s v="Speciality Products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x v="1"/>
    <s v="Speciality Products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x v="5"/>
    <s v="Speciality Products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x v="2"/>
    <s v="Corporate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x v="0"/>
    <s v="Speciality Products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x v="1"/>
    <s v="Speciality Products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x v="3"/>
    <s v="Corporate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x v="0"/>
    <s v="Research &amp; Development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x v="1"/>
    <s v="Corporate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x v="4"/>
    <s v="Speciality Products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x v="6"/>
    <s v="Corporate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x v="0"/>
    <s v="Corporate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x v="2"/>
    <s v="Speciality Products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x v="1"/>
    <s v="Manufacturing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x v="0"/>
    <s v="Manufacturing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x v="0"/>
    <s v="Manufacturing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x v="2"/>
    <s v="Speciality Products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x v="3"/>
    <s v="Speciality Products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x v="5"/>
    <s v="Manufacturing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x v="2"/>
    <s v="Research &amp; Development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x v="5"/>
    <s v="Manufacturing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x v="6"/>
    <s v="Speciality Products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x v="6"/>
    <s v="Corporate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x v="1"/>
    <s v="Research &amp; Development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x v="0"/>
    <s v="Corporate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x v="3"/>
    <s v="Corporate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x v="4"/>
    <s v="Corporate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x v="4"/>
    <s v="Speciality Products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x v="5"/>
    <s v="Corporate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x v="2"/>
    <s v="Research &amp; Development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x v="2"/>
    <s v="Research &amp; Development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x v="2"/>
    <s v="Corporate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x v="5"/>
    <s v="Corporate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x v="1"/>
    <s v="Manufacturing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x v="3"/>
    <s v="Corporate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x v="1"/>
    <s v="Corporate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x v="2"/>
    <s v="Research &amp; Development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x v="2"/>
    <s v="Manufacturing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x v="6"/>
    <s v="Corporate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x v="0"/>
    <s v="Manufacturing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x v="0"/>
    <s v="Corporate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x v="1"/>
    <s v="Manufacturing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x v="0"/>
    <s v="Corporate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x v="6"/>
    <s v="Speciality Products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x v="0"/>
    <s v="Corporate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x v="0"/>
    <s v="Research &amp; Development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x v="3"/>
    <s v="Corporate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x v="4"/>
    <s v="Speciality Products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x v="3"/>
    <s v="Research &amp; Development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x v="6"/>
    <s v="Speciality Products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x v="6"/>
    <s v="Manufacturing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x v="4"/>
    <s v="Speciality Products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x v="2"/>
    <s v="Research &amp; Development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x v="6"/>
    <s v="Corporate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x v="1"/>
    <s v="Speciality Products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x v="3"/>
    <s v="Manufacturing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x v="1"/>
    <s v="Research &amp; Development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x v="2"/>
    <s v="Manufacturing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x v="6"/>
    <s v="Speciality Products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x v="1"/>
    <s v="Corporate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x v="3"/>
    <s v="Manufacturing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x v="3"/>
    <s v="Research &amp; Development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x v="6"/>
    <s v="Manufacturing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x v="6"/>
    <s v="Research &amp; Development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x v="6"/>
    <s v="Speciality Products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x v="3"/>
    <s v="Speciality Products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x v="2"/>
    <s v="Corporate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x v="0"/>
    <s v="Speciality Products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x v="5"/>
    <s v="Research &amp; Development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x v="6"/>
    <s v="Manufacturing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x v="6"/>
    <s v="Speciality Products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x v="2"/>
    <s v="Corporate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x v="0"/>
    <s v="Speciality Products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x v="4"/>
    <s v="Corporate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x v="4"/>
    <s v="Manufacturing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x v="5"/>
    <s v="Speciality Products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x v="6"/>
    <s v="Speciality Products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x v="0"/>
    <s v="Corporate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x v="3"/>
    <s v="Manufacturing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x v="3"/>
    <s v="Corporate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x v="1"/>
    <s v="Corporate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x v="1"/>
    <s v="Research &amp; Development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x v="4"/>
    <s v="Corporate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x v="0"/>
    <s v="Speciality Products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x v="5"/>
    <s v="Speciality Products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x v="6"/>
    <s v="Speciality Products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x v="0"/>
    <s v="Research &amp; Development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x v="4"/>
    <s v="Research &amp; Development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x v="5"/>
    <s v="Corporate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x v="6"/>
    <s v="Corporate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x v="0"/>
    <s v="Corporate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x v="5"/>
    <s v="Speciality Products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x v="6"/>
    <s v="Corporate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x v="0"/>
    <s v="Manufacturing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x v="5"/>
    <s v="Research &amp; Development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x v="2"/>
    <s v="Manufacturing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x v="5"/>
    <s v="Speciality Products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x v="4"/>
    <s v="Corporate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x v="0"/>
    <s v="Speciality Products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x v="6"/>
    <s v="Manufacturing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x v="2"/>
    <s v="Research &amp; Development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x v="1"/>
    <s v="Speciality Products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x v="5"/>
    <s v="Manufacturing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x v="4"/>
    <s v="Speciality Products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x v="0"/>
    <s v="Research &amp; Development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x v="0"/>
    <s v="Corporate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x v="2"/>
    <s v="Speciality Products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x v="3"/>
    <s v="Speciality Products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x v="5"/>
    <s v="Speciality Products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x v="0"/>
    <s v="Research &amp; Development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x v="5"/>
    <s v="Speciality Products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x v="3"/>
    <s v="Speciality Products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x v="4"/>
    <s v="Research &amp; Development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x v="0"/>
    <s v="Corporate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x v="6"/>
    <s v="Manufacturing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x v="4"/>
    <s v="Manufacturing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x v="0"/>
    <s v="Research &amp; Development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x v="3"/>
    <s v="Corporate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x v="5"/>
    <s v="Research &amp; Development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x v="2"/>
    <s v="Speciality Products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x v="5"/>
    <s v="Speciality Products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x v="4"/>
    <s v="Manufacturing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x v="2"/>
    <s v="Research &amp; Development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x v="4"/>
    <s v="Manufacturing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x v="2"/>
    <s v="Manufacturing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x v="2"/>
    <s v="Corporate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x v="4"/>
    <s v="Corporate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x v="4"/>
    <s v="Manufacturing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x v="0"/>
    <s v="Speciality Products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x v="0"/>
    <s v="Manufacturing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x v="3"/>
    <s v="Research &amp; Development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x v="1"/>
    <s v="Manufacturing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x v="5"/>
    <s v="Corporate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x v="5"/>
    <s v="Research &amp; Development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x v="4"/>
    <s v="Research &amp; Development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x v="5"/>
    <s v="Manufacturing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x v="4"/>
    <s v="Corporate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x v="0"/>
    <s v="Manufacturing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x v="0"/>
    <s v="Manufacturing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x v="3"/>
    <s v="Research &amp; Development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x v="2"/>
    <s v="Manufacturing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x v="2"/>
    <s v="Corporate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x v="2"/>
    <s v="Speciality Products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x v="0"/>
    <s v="Speciality Products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x v="0"/>
    <s v="Manufacturing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x v="5"/>
    <s v="Manufacturing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x v="0"/>
    <s v="Corporate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x v="5"/>
    <s v="Manufacturing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x v="0"/>
    <s v="Manufacturing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x v="6"/>
    <s v="Corporate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x v="1"/>
    <s v="Research &amp; Development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x v="1"/>
    <s v="Speciality Products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x v="4"/>
    <s v="Corporate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x v="4"/>
    <s v="Manufacturing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x v="1"/>
    <s v="Research &amp; Development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x v="2"/>
    <s v="Research &amp; Development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x v="1"/>
    <s v="Research &amp; Development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x v="5"/>
    <s v="Manufacturing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x v="1"/>
    <s v="Corporate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x v="1"/>
    <s v="Speciality Products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x v="4"/>
    <s v="Research &amp; Development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x v="2"/>
    <s v="Speciality Products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x v="4"/>
    <s v="Manufacturing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x v="0"/>
    <s v="Speciality Products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x v="3"/>
    <s v="Manufacturing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x v="1"/>
    <s v="Research &amp; Development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x v="5"/>
    <s v="Speciality Products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x v="3"/>
    <s v="Corporate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x v="2"/>
    <s v="Research &amp; Development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x v="0"/>
    <s v="Speciality Products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x v="6"/>
    <s v="Speciality Products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x v="4"/>
    <s v="Manufacturing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x v="6"/>
    <s v="Manufacturing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x v="2"/>
    <s v="Corporate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x v="3"/>
    <s v="Speciality Products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x v="0"/>
    <s v="Manufacturing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x v="5"/>
    <s v="Manufacturing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x v="1"/>
    <s v="Manufacturing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x v="0"/>
    <s v="Corporate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x v="0"/>
    <s v="Manufacturing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x v="6"/>
    <s v="Corporate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x v="0"/>
    <s v="Corporate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x v="1"/>
    <s v="Corporate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x v="4"/>
    <s v="Speciality Products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x v="0"/>
    <s v="Research &amp; Development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x v="0"/>
    <s v="Research &amp; Development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x v="0"/>
    <s v="Manufacturing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x v="1"/>
    <s v="Manufacturing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x v="1"/>
    <s v="Speciality Products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x v="0"/>
    <s v="Manufacturing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x v="2"/>
    <s v="Manufacturing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x v="0"/>
    <s v="Speciality Products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x v="5"/>
    <s v="Corporate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x v="6"/>
    <s v="Speciality Products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x v="5"/>
    <s v="Corporate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x v="0"/>
    <s v="Manufacturing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x v="5"/>
    <s v="Corporate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x v="5"/>
    <s v="Speciality Products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x v="6"/>
    <s v="Research &amp; Development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x v="5"/>
    <s v="Corporate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x v="5"/>
    <s v="Corporate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x v="4"/>
    <s v="Speciality Products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x v="0"/>
    <s v="Manufacturing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x v="0"/>
    <s v="Speciality Products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x v="4"/>
    <s v="Speciality Products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x v="1"/>
    <s v="Corporate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x v="2"/>
    <s v="Corporate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x v="4"/>
    <s v="Speciality Products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x v="3"/>
    <s v="Speciality Products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x v="2"/>
    <s v="Corporate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x v="0"/>
    <s v="Research &amp; Development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x v="4"/>
    <s v="Research &amp; Development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x v="5"/>
    <s v="Speciality Products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x v="2"/>
    <s v="Research &amp; Development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x v="2"/>
    <s v="Manufacturing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x v="6"/>
    <s v="Corporate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x v="0"/>
    <s v="Speciality Products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x v="4"/>
    <s v="Corporate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x v="0"/>
    <s v="Speciality Products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x v="5"/>
    <s v="Research &amp; Development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x v="0"/>
    <s v="Speciality Products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x v="6"/>
    <s v="Speciality Products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x v="3"/>
    <s v="Research &amp; Development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x v="6"/>
    <s v="Corporate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x v="4"/>
    <s v="Research &amp; Development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x v="0"/>
    <s v="Manufacturing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x v="0"/>
    <s v="Speciality Products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x v="2"/>
    <s v="Research &amp; Development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x v="0"/>
    <s v="Corporate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x v="5"/>
    <s v="Manufacturing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x v="1"/>
    <s v="Research &amp; Development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x v="4"/>
    <s v="Manufacturing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x v="6"/>
    <s v="Manufacturing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x v="0"/>
    <s v="Corporate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x v="2"/>
    <s v="Corporate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x v="0"/>
    <s v="Manufacturing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x v="2"/>
    <s v="Speciality Products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x v="3"/>
    <s v="Research &amp; Development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x v="2"/>
    <s v="Manufacturing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x v="2"/>
    <s v="Research &amp; Development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x v="5"/>
    <s v="Corporate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x v="6"/>
    <s v="Speciality Products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x v="6"/>
    <s v="Manufacturing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x v="1"/>
    <s v="Corporate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x v="0"/>
    <s v="Speciality Products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x v="4"/>
    <s v="Speciality Products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x v="0"/>
    <s v="Research &amp; Development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x v="6"/>
    <s v="Research &amp; Development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x v="2"/>
    <s v="Research &amp; Development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x v="4"/>
    <s v="Research &amp; Development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x v="0"/>
    <s v="Manufacturing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x v="0"/>
    <s v="Research &amp; Development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x v="4"/>
    <s v="Speciality Products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x v="4"/>
    <s v="Speciality Products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x v="4"/>
    <s v="Speciality Products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x v="0"/>
    <s v="Speciality Products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x v="6"/>
    <s v="Speciality Products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x v="4"/>
    <s v="Corporate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x v="2"/>
    <s v="Corporate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x v="4"/>
    <s v="Research &amp; Development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x v="2"/>
    <s v="Manufacturing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x v="1"/>
    <s v="Manufacturing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x v="4"/>
    <s v="Speciality Products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x v="2"/>
    <s v="Research &amp; Development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x v="5"/>
    <s v="Research &amp; Development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x v="6"/>
    <s v="Research &amp; Development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x v="0"/>
    <s v="Manufacturing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x v="3"/>
    <s v="Research &amp; Development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x v="4"/>
    <s v="Speciality Products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x v="3"/>
    <s v="Corporate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x v="2"/>
    <s v="Manufacturing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x v="2"/>
    <s v="Speciality Products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x v="0"/>
    <s v="Manufacturing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x v="5"/>
    <s v="Research &amp; Development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x v="4"/>
    <s v="Speciality Products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x v="1"/>
    <s v="Research &amp; Development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x v="2"/>
    <s v="Corporate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x v="2"/>
    <s v="Speciality Products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x v="2"/>
    <s v="Speciality Products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x v="1"/>
    <s v="Corporate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x v="6"/>
    <s v="Research &amp; Development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x v="0"/>
    <s v="Research &amp; Development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x v="5"/>
    <s v="Speciality Products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x v="2"/>
    <s v="Corporate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x v="4"/>
    <s v="Speciality Products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x v="2"/>
    <s v="Speciality Products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x v="6"/>
    <s v="Corporate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x v="2"/>
    <s v="Corporate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x v="0"/>
    <s v="Manufacturing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x v="2"/>
    <s v="Speciality Products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x v="2"/>
    <s v="Research &amp; Development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x v="1"/>
    <s v="Corporate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x v="1"/>
    <s v="Corporate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x v="3"/>
    <s v="Manufacturing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x v="3"/>
    <s v="Speciality Products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x v="5"/>
    <s v="Speciality Products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x v="0"/>
    <s v="Manufacturing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x v="4"/>
    <s v="Speciality Products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x v="0"/>
    <s v="Manufacturing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x v="4"/>
    <s v="Corporate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x v="4"/>
    <s v="Research &amp; Development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x v="3"/>
    <s v="Speciality Products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x v="0"/>
    <s v="Speciality Products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x v="2"/>
    <s v="Manufacturing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x v="4"/>
    <s v="Speciality Products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x v="4"/>
    <s v="Speciality Products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x v="1"/>
    <s v="Corporate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x v="3"/>
    <s v="Manufacturing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x v="0"/>
    <s v="Speciality Products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x v="1"/>
    <s v="Manufacturing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x v="2"/>
    <s v="Research &amp; Development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x v="0"/>
    <s v="Speciality Products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x v="1"/>
    <s v="Manufacturing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x v="4"/>
    <s v="Corporate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x v="0"/>
    <s v="Manufacturing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x v="4"/>
    <s v="Manufacturing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x v="0"/>
    <s v="Speciality Products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x v="3"/>
    <s v="Manufacturing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x v="1"/>
    <s v="Manufacturing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x v="2"/>
    <s v="Research &amp; Development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x v="3"/>
    <s v="Research &amp; Development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x v="3"/>
    <s v="Corporate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x v="0"/>
    <s v="Speciality Products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x v="6"/>
    <s v="Research &amp; Development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x v="5"/>
    <s v="Research &amp; Development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x v="4"/>
    <s v="Speciality Products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x v="0"/>
    <s v="Speciality Products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x v="0"/>
    <s v="Research &amp; Development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x v="6"/>
    <s v="Manufacturing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x v="6"/>
    <s v="Speciality Products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x v="0"/>
    <s v="Research &amp; Development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x v="0"/>
    <s v="Research &amp; Development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x v="0"/>
    <s v="Corporate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x v="4"/>
    <s v="Corporate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x v="5"/>
    <s v="Speciality Products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x v="3"/>
    <s v="Manufacturing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x v="3"/>
    <s v="Manufacturing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x v="0"/>
    <s v="Corporate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x v="3"/>
    <s v="Speciality Products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x v="6"/>
    <s v="Speciality Products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x v="0"/>
    <s v="Speciality Products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x v="6"/>
    <s v="Speciality Products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x v="2"/>
    <s v="Corporate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x v="1"/>
    <s v="Corporate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x v="5"/>
    <s v="Corporate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x v="2"/>
    <s v="Speciality Products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x v="2"/>
    <s v="Manufacturing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x v="0"/>
    <s v="Research &amp; Development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x v="4"/>
    <s v="Research &amp; Development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x v="0"/>
    <s v="Manufacturing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x v="0"/>
    <s v="Manufacturing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x v="0"/>
    <s v="Corporate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x v="6"/>
    <s v="Speciality Products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x v="1"/>
    <s v="Speciality Products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x v="6"/>
    <s v="Speciality Products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x v="1"/>
    <s v="Speciality Products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x v="3"/>
    <s v="Corporate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9BFB4-797B-4D9D-8DA1-06801553F905}" name="PivotTable25" cacheId="595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:C9" firstHeaderRow="1" firstDataRow="1" firstDataCol="2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45E83-1B79-4BEE-80D6-9FD17E645A81}" name="PivotTable38" cacheId="595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1:C29" firstHeaderRow="1" firstDataRow="1" firstDataCol="2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3"/>
        <item x="5"/>
        <item x="1"/>
        <item x="4"/>
        <item x="0"/>
        <item x="6"/>
        <item x="2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2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4AE3C-AE7E-4054-867A-FA5FE1AF1081}" name="PivotTable59" cacheId="59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:B4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Sum of Annual Salary*Bonus %" fld="9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97B4D-61E0-42B2-8AE1-0F57C4DC918B}" name="PivotTable75" cacheId="59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7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Bonus %" fld="10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3D468-9335-4D78-A482-759EDCC3E644}" name="PivotTable84" cacheId="595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10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4"/>
        <item x="0"/>
        <item x="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Bonus %" fld="10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0635C-E91A-482C-BEAF-7D73A3316666}" name="PivotTable101" cacheId="59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36" firstHeaderRow="1" firstDataRow="1" firstDataCol="1"/>
  <pivotFields count="18">
    <pivotField showAll="0"/>
    <pivotField showAll="0"/>
    <pivotField axis="axisRow" showAll="0">
      <items count="35">
        <item x="5"/>
        <item x="7"/>
        <item x="14"/>
        <item x="19"/>
        <item x="21"/>
        <item x="22"/>
        <item x="3"/>
        <item x="8"/>
        <item x="26"/>
        <item x="2"/>
        <item x="11"/>
        <item x="15"/>
        <item x="18"/>
        <item x="17"/>
        <item x="13"/>
        <item x="31"/>
        <item x="6"/>
        <item x="33"/>
        <item x="24"/>
        <item x="25"/>
        <item x="20"/>
        <item x="10"/>
        <item x="32"/>
        <item x="30"/>
        <item x="27"/>
        <item x="4"/>
        <item x="16"/>
        <item x="0"/>
        <item x="28"/>
        <item x="29"/>
        <item x="1"/>
        <item x="23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um of Bonus %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EA1EA-8B28-4ED1-B247-DFAC5B014E99}" name="PivotTable112" cacheId="59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6" firstHeaderRow="1" firstDataRow="1" firstDataCol="1"/>
  <pivotFields count="18"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h="1"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ge" fld="7" subtotal="average" baseField="4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060C1-0B05-40A1-B8C0-F0BC6D6B2051}" name="PivotTable15" cacheId="59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9" firstHeaderRow="1" firstDataRow="1" firstDataCol="1"/>
  <pivotFields count="18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*Bonus %" fld="9" subtotal="average" baseField="0" baseItem="1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B00DF-08B3-4F38-9D17-043DA9BD6033}" name="PivotTable16" cacheId="59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18" firstHeaderRow="1" firstDataRow="1" firstDataCol="1"/>
  <pivotFields count="18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Bonus %" fld="10" subtotal="average" baseField="5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1">
  <tableColumns count="18">
    <tableColumn id="1" xr3:uid="{00000000-0010-0000-0000-000001000000}" name=" 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/>
    <tableColumn id="10" xr3:uid="{00000000-0010-0000-0000-00000A000000}" name="Annual Salary*Bonus %"/>
    <tableColumn id="11" xr3:uid="{00000000-0010-0000-0000-00000B000000}" name="Bonus %"/>
    <tableColumn id="12" xr3:uid="{00000000-0010-0000-0000-00000C000000}" name="Country"/>
    <tableColumn id="13" xr3:uid="{00000000-0010-0000-0000-00000D000000}" name="City"/>
    <tableColumn id="14" xr3:uid="{00000000-0010-0000-0000-00000E000000}" name="Exit Date"/>
    <tableColumn id="15" xr3:uid="{00000000-0010-0000-0000-00000F000000}" name="Country,City"/>
    <tableColumn id="16" xr3:uid="{00000000-0010-0000-0000-000010000000}" name="Total Days"/>
    <tableColumn id="17" xr3:uid="{00000000-0010-0000-0000-000011000000}" name="Network Days"/>
    <tableColumn id="18" xr3:uid="{00000000-0010-0000-0000-000012000000}" name="Full Name and Titl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zoomScale="55" zoomScaleNormal="55" workbookViewId="0">
      <selection activeCell="V51" sqref="V51"/>
    </sheetView>
  </sheetViews>
  <sheetFormatPr defaultColWidth="14.42578125" defaultRowHeight="15" customHeight="1"/>
  <cols>
    <col min="1" max="1" width="11" customWidth="1"/>
    <col min="2" max="3" width="16.85546875" customWidth="1"/>
    <col min="4" max="26" width="8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1">
        <v>41</v>
      </c>
    </row>
    <row r="3" spans="1:3">
      <c r="A3" s="2" t="s">
        <v>3</v>
      </c>
      <c r="B3" s="2" t="s">
        <v>5</v>
      </c>
      <c r="C3" s="1">
        <v>56</v>
      </c>
    </row>
    <row r="4" spans="1:3">
      <c r="A4" s="2" t="s">
        <v>3</v>
      </c>
      <c r="B4" s="2" t="s">
        <v>6</v>
      </c>
      <c r="C4" s="1">
        <v>51</v>
      </c>
    </row>
    <row r="5" spans="1:3">
      <c r="A5" s="2" t="s">
        <v>3</v>
      </c>
      <c r="B5" s="2" t="s">
        <v>7</v>
      </c>
      <c r="C5" s="1">
        <v>50</v>
      </c>
    </row>
    <row r="6" spans="1:3">
      <c r="A6" s="2" t="s">
        <v>3</v>
      </c>
      <c r="B6" s="2" t="s">
        <v>8</v>
      </c>
      <c r="C6" s="1">
        <v>93</v>
      </c>
    </row>
    <row r="7" spans="1:3">
      <c r="A7" s="2" t="s">
        <v>3</v>
      </c>
      <c r="B7" s="2" t="s">
        <v>9</v>
      </c>
      <c r="C7" s="1">
        <v>55</v>
      </c>
    </row>
    <row r="8" spans="1:3">
      <c r="A8" s="2" t="s">
        <v>3</v>
      </c>
      <c r="B8" s="2" t="s">
        <v>10</v>
      </c>
      <c r="C8" s="1">
        <v>58</v>
      </c>
    </row>
    <row r="9" spans="1:3">
      <c r="A9" s="2" t="s">
        <v>11</v>
      </c>
      <c r="B9" s="2" t="s">
        <v>4</v>
      </c>
      <c r="C9" s="1">
        <v>3</v>
      </c>
    </row>
    <row r="10" spans="1:3">
      <c r="A10" s="2" t="s">
        <v>11</v>
      </c>
      <c r="B10" s="2" t="s">
        <v>5</v>
      </c>
      <c r="C10" s="1">
        <v>7</v>
      </c>
    </row>
    <row r="11" spans="1:3">
      <c r="A11" s="2" t="s">
        <v>11</v>
      </c>
      <c r="B11" s="2" t="s">
        <v>6</v>
      </c>
      <c r="C11" s="1">
        <v>9</v>
      </c>
    </row>
    <row r="12" spans="1:3">
      <c r="A12" s="2" t="s">
        <v>11</v>
      </c>
      <c r="B12" s="2" t="s">
        <v>7</v>
      </c>
      <c r="C12" s="1">
        <v>14</v>
      </c>
    </row>
    <row r="13" spans="1:3">
      <c r="A13" s="2" t="s">
        <v>11</v>
      </c>
      <c r="B13" s="2" t="s">
        <v>8</v>
      </c>
      <c r="C13" s="1">
        <v>20</v>
      </c>
    </row>
    <row r="14" spans="1:3">
      <c r="A14" s="2" t="s">
        <v>11</v>
      </c>
      <c r="B14" s="2" t="s">
        <v>9</v>
      </c>
      <c r="C14" s="1">
        <v>8</v>
      </c>
    </row>
    <row r="15" spans="1:3">
      <c r="A15" s="2" t="s">
        <v>11</v>
      </c>
      <c r="B15" s="2" t="s">
        <v>10</v>
      </c>
      <c r="C15" s="1">
        <v>13</v>
      </c>
    </row>
    <row r="16" spans="1:3">
      <c r="A16" s="2" t="s">
        <v>12</v>
      </c>
      <c r="B16" s="2" t="s">
        <v>4</v>
      </c>
      <c r="C16" s="1">
        <v>32</v>
      </c>
    </row>
    <row r="17" spans="1:3">
      <c r="A17" s="2" t="s">
        <v>12</v>
      </c>
      <c r="B17" s="2" t="s">
        <v>5</v>
      </c>
      <c r="C17" s="1">
        <v>44</v>
      </c>
    </row>
    <row r="18" spans="1:3">
      <c r="A18" s="2" t="s">
        <v>12</v>
      </c>
      <c r="B18" s="2" t="s">
        <v>6</v>
      </c>
      <c r="C18" s="1">
        <v>27</v>
      </c>
    </row>
    <row r="19" spans="1:3">
      <c r="A19" s="2" t="s">
        <v>12</v>
      </c>
      <c r="B19" s="2" t="s">
        <v>7</v>
      </c>
      <c r="C19" s="1">
        <v>28</v>
      </c>
    </row>
    <row r="20" spans="1:3">
      <c r="A20" s="2" t="s">
        <v>12</v>
      </c>
      <c r="B20" s="2" t="s">
        <v>8</v>
      </c>
      <c r="C20" s="1">
        <v>75</v>
      </c>
    </row>
    <row r="21" spans="1:3" ht="15.75" customHeight="1">
      <c r="A21" s="2" t="s">
        <v>12</v>
      </c>
      <c r="B21" s="2" t="s">
        <v>9</v>
      </c>
      <c r="C21" s="1">
        <v>33</v>
      </c>
    </row>
    <row r="22" spans="1:3" ht="15.75" customHeight="1">
      <c r="A22" s="2" t="s">
        <v>12</v>
      </c>
      <c r="B22" s="2" t="s">
        <v>10</v>
      </c>
      <c r="C22" s="1">
        <v>32</v>
      </c>
    </row>
    <row r="23" spans="1:3" ht="15.75" customHeight="1">
      <c r="A23" s="2" t="s">
        <v>13</v>
      </c>
      <c r="B23" s="2" t="s">
        <v>4</v>
      </c>
      <c r="C23" s="1">
        <v>20</v>
      </c>
    </row>
    <row r="24" spans="1:3" ht="15.75" customHeight="1">
      <c r="A24" s="2" t="s">
        <v>13</v>
      </c>
      <c r="B24" s="2" t="s">
        <v>5</v>
      </c>
      <c r="C24" s="1">
        <v>51</v>
      </c>
    </row>
    <row r="25" spans="1:3" ht="15.75" customHeight="1">
      <c r="A25" s="2" t="s">
        <v>13</v>
      </c>
      <c r="B25" s="2" t="s">
        <v>6</v>
      </c>
      <c r="C25" s="1">
        <v>33</v>
      </c>
    </row>
    <row r="26" spans="1:3" ht="15.75" customHeight="1">
      <c r="A26" s="2" t="s">
        <v>13</v>
      </c>
      <c r="B26" s="2" t="s">
        <v>7</v>
      </c>
      <c r="C26" s="1">
        <v>33</v>
      </c>
    </row>
    <row r="27" spans="1:3" ht="15.75" customHeight="1">
      <c r="A27" s="2" t="s">
        <v>13</v>
      </c>
      <c r="B27" s="2" t="s">
        <v>8</v>
      </c>
      <c r="C27" s="1">
        <v>53</v>
      </c>
    </row>
    <row r="28" spans="1:3" ht="15.75" customHeight="1">
      <c r="A28" s="2" t="s">
        <v>13</v>
      </c>
      <c r="B28" s="2" t="s">
        <v>9</v>
      </c>
      <c r="C28" s="1">
        <v>24</v>
      </c>
    </row>
    <row r="29" spans="1:3" ht="15.75" customHeight="1">
      <c r="A29" s="2" t="s">
        <v>13</v>
      </c>
      <c r="B29" s="2" t="s">
        <v>10</v>
      </c>
      <c r="C29" s="1">
        <v>37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EEE9-CFA1-482C-B7AD-09EEA95482FB}">
  <dimension ref="A1:C9"/>
  <sheetViews>
    <sheetView topLeftCell="B1" workbookViewId="0">
      <selection activeCell="I13" sqref="I13"/>
    </sheetView>
  </sheetViews>
  <sheetFormatPr defaultRowHeight="15"/>
  <cols>
    <col min="1" max="1" width="23.85546875" bestFit="1" customWidth="1"/>
    <col min="2" max="2" width="9.85546875" bestFit="1" customWidth="1"/>
    <col min="3" max="3" width="21.140625" bestFit="1" customWidth="1"/>
  </cols>
  <sheetData>
    <row r="1" spans="1:3">
      <c r="A1" s="17" t="s">
        <v>14</v>
      </c>
      <c r="B1" s="17" t="s">
        <v>15</v>
      </c>
      <c r="C1" s="18" t="s">
        <v>16</v>
      </c>
    </row>
    <row r="2" spans="1:3">
      <c r="A2" s="16" t="s">
        <v>17</v>
      </c>
      <c r="B2" s="16" t="s">
        <v>18</v>
      </c>
      <c r="C2" s="18">
        <v>117</v>
      </c>
    </row>
    <row r="3" spans="1:3">
      <c r="A3" s="21" t="s">
        <v>17</v>
      </c>
      <c r="B3" s="19" t="s">
        <v>19</v>
      </c>
      <c r="C3" s="23">
        <v>120</v>
      </c>
    </row>
    <row r="4" spans="1:3">
      <c r="A4" s="16" t="s">
        <v>20</v>
      </c>
      <c r="B4" s="16" t="s">
        <v>18</v>
      </c>
      <c r="C4" s="18">
        <v>148</v>
      </c>
    </row>
    <row r="5" spans="1:3">
      <c r="A5" s="21" t="s">
        <v>20</v>
      </c>
      <c r="B5" s="19" t="s">
        <v>19</v>
      </c>
      <c r="C5" s="23">
        <v>121</v>
      </c>
    </row>
    <row r="6" spans="1:3">
      <c r="A6" s="16" t="s">
        <v>21</v>
      </c>
      <c r="B6" s="16" t="s">
        <v>18</v>
      </c>
      <c r="C6" s="18">
        <v>115</v>
      </c>
    </row>
    <row r="7" spans="1:3">
      <c r="A7" s="21" t="s">
        <v>21</v>
      </c>
      <c r="B7" s="19" t="s">
        <v>19</v>
      </c>
      <c r="C7" s="23">
        <v>114</v>
      </c>
    </row>
    <row r="8" spans="1:3">
      <c r="A8" s="16" t="s">
        <v>22</v>
      </c>
      <c r="B8" s="16" t="s">
        <v>18</v>
      </c>
      <c r="C8" s="18">
        <v>138</v>
      </c>
    </row>
    <row r="9" spans="1:3">
      <c r="A9" s="22" t="s">
        <v>22</v>
      </c>
      <c r="B9" s="20" t="s">
        <v>19</v>
      </c>
      <c r="C9" s="24">
        <v>127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5BD2-AE6F-4860-A893-7A1BFFBD7A5F}">
  <dimension ref="A1:C29"/>
  <sheetViews>
    <sheetView topLeftCell="A13" zoomScaleNormal="100" workbookViewId="0">
      <selection activeCell="L28" sqref="L28"/>
    </sheetView>
  </sheetViews>
  <sheetFormatPr defaultRowHeight="15"/>
  <cols>
    <col min="1" max="1" width="23.85546875" bestFit="1" customWidth="1"/>
    <col min="2" max="2" width="16.85546875" bestFit="1" customWidth="1"/>
    <col min="3" max="3" width="21.140625" bestFit="1" customWidth="1"/>
  </cols>
  <sheetData>
    <row r="1" spans="1:3">
      <c r="A1" s="17" t="s">
        <v>14</v>
      </c>
      <c r="B1" s="17" t="s">
        <v>1</v>
      </c>
      <c r="C1" s="18" t="s">
        <v>16</v>
      </c>
    </row>
    <row r="2" spans="1:3">
      <c r="A2" s="16" t="s">
        <v>17</v>
      </c>
      <c r="B2" s="16" t="s">
        <v>4</v>
      </c>
      <c r="C2" s="18">
        <v>21</v>
      </c>
    </row>
    <row r="3" spans="1:3">
      <c r="A3" s="21" t="s">
        <v>17</v>
      </c>
      <c r="B3" s="19" t="s">
        <v>5</v>
      </c>
      <c r="C3" s="23">
        <v>35</v>
      </c>
    </row>
    <row r="4" spans="1:3">
      <c r="A4" s="21" t="s">
        <v>17</v>
      </c>
      <c r="B4" s="19" t="s">
        <v>6</v>
      </c>
      <c r="C4" s="23">
        <v>39</v>
      </c>
    </row>
    <row r="5" spans="1:3">
      <c r="A5" s="21" t="s">
        <v>17</v>
      </c>
      <c r="B5" s="19" t="s">
        <v>7</v>
      </c>
      <c r="C5" s="23">
        <v>26</v>
      </c>
    </row>
    <row r="6" spans="1:3">
      <c r="A6" s="21" t="s">
        <v>17</v>
      </c>
      <c r="B6" s="19" t="s">
        <v>8</v>
      </c>
      <c r="C6" s="23">
        <v>52</v>
      </c>
    </row>
    <row r="7" spans="1:3">
      <c r="A7" s="21" t="s">
        <v>17</v>
      </c>
      <c r="B7" s="19" t="s">
        <v>9</v>
      </c>
      <c r="C7" s="23">
        <v>31</v>
      </c>
    </row>
    <row r="8" spans="1:3">
      <c r="A8" s="21" t="s">
        <v>17</v>
      </c>
      <c r="B8" s="19" t="s">
        <v>10</v>
      </c>
      <c r="C8" s="23">
        <v>33</v>
      </c>
    </row>
    <row r="9" spans="1:3">
      <c r="A9" s="16" t="s">
        <v>20</v>
      </c>
      <c r="B9" s="16" t="s">
        <v>4</v>
      </c>
      <c r="C9" s="18">
        <v>28</v>
      </c>
    </row>
    <row r="10" spans="1:3">
      <c r="A10" s="21" t="s">
        <v>20</v>
      </c>
      <c r="B10" s="19" t="s">
        <v>5</v>
      </c>
      <c r="C10" s="23">
        <v>33</v>
      </c>
    </row>
    <row r="11" spans="1:3">
      <c r="A11" s="21" t="s">
        <v>20</v>
      </c>
      <c r="B11" s="19" t="s">
        <v>6</v>
      </c>
      <c r="C11" s="23">
        <v>28</v>
      </c>
    </row>
    <row r="12" spans="1:3">
      <c r="A12" s="21" t="s">
        <v>20</v>
      </c>
      <c r="B12" s="19" t="s">
        <v>7</v>
      </c>
      <c r="C12" s="23">
        <v>35</v>
      </c>
    </row>
    <row r="13" spans="1:3">
      <c r="A13" s="21" t="s">
        <v>20</v>
      </c>
      <c r="B13" s="19" t="s">
        <v>8</v>
      </c>
      <c r="C13" s="23">
        <v>82</v>
      </c>
    </row>
    <row r="14" spans="1:3">
      <c r="A14" s="21" t="s">
        <v>20</v>
      </c>
      <c r="B14" s="19" t="s">
        <v>9</v>
      </c>
      <c r="C14" s="23">
        <v>30</v>
      </c>
    </row>
    <row r="15" spans="1:3">
      <c r="A15" s="21" t="s">
        <v>20</v>
      </c>
      <c r="B15" s="19" t="s">
        <v>10</v>
      </c>
      <c r="C15" s="23">
        <v>33</v>
      </c>
    </row>
    <row r="16" spans="1:3">
      <c r="A16" s="16" t="s">
        <v>21</v>
      </c>
      <c r="B16" s="16" t="s">
        <v>4</v>
      </c>
      <c r="C16" s="18">
        <v>18</v>
      </c>
    </row>
    <row r="17" spans="1:3">
      <c r="A17" s="21" t="s">
        <v>21</v>
      </c>
      <c r="B17" s="19" t="s">
        <v>5</v>
      </c>
      <c r="C17" s="23">
        <v>43</v>
      </c>
    </row>
    <row r="18" spans="1:3">
      <c r="A18" s="21" t="s">
        <v>21</v>
      </c>
      <c r="B18" s="19" t="s">
        <v>6</v>
      </c>
      <c r="C18" s="23">
        <v>25</v>
      </c>
    </row>
    <row r="19" spans="1:3">
      <c r="A19" s="21" t="s">
        <v>21</v>
      </c>
      <c r="B19" s="19" t="s">
        <v>7</v>
      </c>
      <c r="C19" s="23">
        <v>28</v>
      </c>
    </row>
    <row r="20" spans="1:3">
      <c r="A20" s="21" t="s">
        <v>21</v>
      </c>
      <c r="B20" s="19" t="s">
        <v>8</v>
      </c>
      <c r="C20" s="23">
        <v>55</v>
      </c>
    </row>
    <row r="21" spans="1:3">
      <c r="A21" s="21" t="s">
        <v>21</v>
      </c>
      <c r="B21" s="19" t="s">
        <v>9</v>
      </c>
      <c r="C21" s="23">
        <v>27</v>
      </c>
    </row>
    <row r="22" spans="1:3">
      <c r="A22" s="21" t="s">
        <v>21</v>
      </c>
      <c r="B22" s="19" t="s">
        <v>10</v>
      </c>
      <c r="C22" s="23">
        <v>33</v>
      </c>
    </row>
    <row r="23" spans="1:3">
      <c r="A23" s="16" t="s">
        <v>22</v>
      </c>
      <c r="B23" s="16" t="s">
        <v>4</v>
      </c>
      <c r="C23" s="18">
        <v>29</v>
      </c>
    </row>
    <row r="24" spans="1:3">
      <c r="A24" s="21" t="s">
        <v>22</v>
      </c>
      <c r="B24" s="19" t="s">
        <v>5</v>
      </c>
      <c r="C24" s="23">
        <v>47</v>
      </c>
    </row>
    <row r="25" spans="1:3">
      <c r="A25" s="21" t="s">
        <v>22</v>
      </c>
      <c r="B25" s="19" t="s">
        <v>6</v>
      </c>
      <c r="C25" s="23">
        <v>28</v>
      </c>
    </row>
    <row r="26" spans="1:3">
      <c r="A26" s="21" t="s">
        <v>22</v>
      </c>
      <c r="B26" s="19" t="s">
        <v>7</v>
      </c>
      <c r="C26" s="23">
        <v>36</v>
      </c>
    </row>
    <row r="27" spans="1:3">
      <c r="A27" s="21" t="s">
        <v>22</v>
      </c>
      <c r="B27" s="19" t="s">
        <v>8</v>
      </c>
      <c r="C27" s="23">
        <v>52</v>
      </c>
    </row>
    <row r="28" spans="1:3">
      <c r="A28" s="21" t="s">
        <v>22</v>
      </c>
      <c r="B28" s="19" t="s">
        <v>9</v>
      </c>
      <c r="C28" s="23">
        <v>32</v>
      </c>
    </row>
    <row r="29" spans="1:3">
      <c r="A29" s="22" t="s">
        <v>22</v>
      </c>
      <c r="B29" s="20" t="s">
        <v>10</v>
      </c>
      <c r="C29" s="24">
        <v>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CC1-F8BD-4904-8FCC-56A30AC778AA}">
  <dimension ref="A1:B4"/>
  <sheetViews>
    <sheetView workbookViewId="0"/>
  </sheetViews>
  <sheetFormatPr defaultRowHeight="15"/>
  <cols>
    <col min="1" max="1" width="12.85546875" bestFit="1" customWidth="1"/>
    <col min="2" max="3" width="28.5703125" bestFit="1" customWidth="1"/>
  </cols>
  <sheetData>
    <row r="1" spans="1:2">
      <c r="A1" s="17" t="s">
        <v>23</v>
      </c>
      <c r="B1" s="18" t="s">
        <v>24</v>
      </c>
    </row>
    <row r="2" spans="1:2">
      <c r="A2" s="16" t="s">
        <v>25</v>
      </c>
      <c r="B2" s="18">
        <v>15613152</v>
      </c>
    </row>
    <row r="3" spans="1:2">
      <c r="A3" s="19" t="s">
        <v>26</v>
      </c>
      <c r="B3" s="23">
        <v>24813530</v>
      </c>
    </row>
    <row r="4" spans="1:2">
      <c r="A4" s="20" t="s">
        <v>27</v>
      </c>
      <c r="B4" s="24">
        <v>72790683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6BC-85EC-410C-B56C-4E30D99DEF93}">
  <dimension ref="A3:B7"/>
  <sheetViews>
    <sheetView topLeftCell="B1" workbookViewId="0">
      <selection activeCell="A3" sqref="A3"/>
    </sheetView>
  </sheetViews>
  <sheetFormatPr defaultRowHeight="15"/>
  <cols>
    <col min="1" max="1" width="23.85546875" bestFit="1" customWidth="1"/>
    <col min="2" max="3" width="15.140625" bestFit="1" customWidth="1"/>
  </cols>
  <sheetData>
    <row r="3" spans="1:2">
      <c r="A3" s="17" t="s">
        <v>14</v>
      </c>
      <c r="B3" s="18" t="s">
        <v>28</v>
      </c>
    </row>
    <row r="4" spans="1:2">
      <c r="A4" s="16" t="s">
        <v>17</v>
      </c>
      <c r="B4" s="18">
        <v>24.259999999999994</v>
      </c>
    </row>
    <row r="5" spans="1:2">
      <c r="A5" s="19" t="s">
        <v>20</v>
      </c>
      <c r="B5" s="23">
        <v>18.940000000000015</v>
      </c>
    </row>
    <row r="6" spans="1:2">
      <c r="A6" s="19" t="s">
        <v>21</v>
      </c>
      <c r="B6" s="23">
        <v>20.299999999999997</v>
      </c>
    </row>
    <row r="7" spans="1:2">
      <c r="A7" s="20" t="s">
        <v>22</v>
      </c>
      <c r="B7" s="24">
        <v>25.160000000000004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64B-09AA-4A36-B739-1BEAADB38DD8}">
  <dimension ref="A3:B10"/>
  <sheetViews>
    <sheetView workbookViewId="0">
      <selection activeCell="B3" sqref="B3"/>
    </sheetView>
  </sheetViews>
  <sheetFormatPr defaultRowHeight="15"/>
  <cols>
    <col min="1" max="1" width="16.85546875" bestFit="1" customWidth="1"/>
    <col min="2" max="2" width="18.7109375" bestFit="1" customWidth="1"/>
  </cols>
  <sheetData>
    <row r="3" spans="1:2">
      <c r="A3" s="17" t="s">
        <v>1</v>
      </c>
      <c r="B3" s="18" t="s">
        <v>29</v>
      </c>
    </row>
    <row r="4" spans="1:2">
      <c r="A4" s="16" t="s">
        <v>4</v>
      </c>
      <c r="B4" s="18">
        <v>0.1113541666666667</v>
      </c>
    </row>
    <row r="5" spans="1:2">
      <c r="A5" s="19" t="s">
        <v>5</v>
      </c>
      <c r="B5" s="23">
        <v>7.1645569620253161E-2</v>
      </c>
    </row>
    <row r="6" spans="1:2">
      <c r="A6" s="19" t="s">
        <v>6</v>
      </c>
      <c r="B6" s="23">
        <v>0.11158333333333337</v>
      </c>
    </row>
    <row r="7" spans="1:2">
      <c r="A7" s="19" t="s">
        <v>7</v>
      </c>
      <c r="B7" s="23">
        <v>0.10728000000000006</v>
      </c>
    </row>
    <row r="8" spans="1:2">
      <c r="A8" s="19" t="s">
        <v>8</v>
      </c>
      <c r="B8" s="23">
        <v>5.4813278008298758E-2</v>
      </c>
    </row>
    <row r="9" spans="1:2">
      <c r="A9" s="19" t="s">
        <v>9</v>
      </c>
      <c r="B9" s="23">
        <v>0.12424999999999997</v>
      </c>
    </row>
    <row r="10" spans="1:2">
      <c r="A10" s="20" t="s">
        <v>10</v>
      </c>
      <c r="B10" s="24">
        <v>8.3785714285714283E-2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868C-ADBF-429A-9ACB-1AEF7EC686C4}">
  <dimension ref="A1:B36"/>
  <sheetViews>
    <sheetView workbookViewId="0"/>
  </sheetViews>
  <sheetFormatPr defaultRowHeight="15"/>
  <cols>
    <col min="1" max="1" width="27.7109375" bestFit="1" customWidth="1"/>
    <col min="2" max="2" width="15.140625" bestFit="1" customWidth="1"/>
  </cols>
  <sheetData>
    <row r="1" spans="1:2">
      <c r="A1" s="17" t="s">
        <v>30</v>
      </c>
      <c r="B1" s="18" t="s">
        <v>28</v>
      </c>
    </row>
    <row r="2" spans="1:2">
      <c r="A2" s="26" t="s">
        <v>31</v>
      </c>
      <c r="B2" s="18">
        <v>0</v>
      </c>
    </row>
    <row r="3" spans="1:2">
      <c r="A3" s="27" t="s">
        <v>32</v>
      </c>
      <c r="B3" s="28">
        <v>0</v>
      </c>
    </row>
    <row r="4" spans="1:2">
      <c r="A4" s="27" t="s">
        <v>33</v>
      </c>
      <c r="B4" s="28">
        <v>0</v>
      </c>
    </row>
    <row r="5" spans="1:2">
      <c r="A5" s="27" t="s">
        <v>34</v>
      </c>
      <c r="B5" s="28">
        <v>0</v>
      </c>
    </row>
    <row r="6" spans="1:2">
      <c r="A6" s="27" t="s">
        <v>35</v>
      </c>
      <c r="B6" s="28">
        <v>0</v>
      </c>
    </row>
    <row r="7" spans="1:2">
      <c r="A7" s="27" t="s">
        <v>36</v>
      </c>
      <c r="B7" s="28">
        <v>0</v>
      </c>
    </row>
    <row r="8" spans="1:2">
      <c r="A8" s="27" t="s">
        <v>37</v>
      </c>
      <c r="B8" s="28">
        <v>1.5900000000000005</v>
      </c>
    </row>
    <row r="9" spans="1:2">
      <c r="A9" s="27" t="s">
        <v>38</v>
      </c>
      <c r="B9" s="28">
        <v>0</v>
      </c>
    </row>
    <row r="10" spans="1:2">
      <c r="A10" s="27" t="s">
        <v>39</v>
      </c>
      <c r="B10" s="28">
        <v>0</v>
      </c>
    </row>
    <row r="11" spans="1:2">
      <c r="A11" s="27" t="s">
        <v>40</v>
      </c>
      <c r="B11" s="28">
        <v>27.540000000000003</v>
      </c>
    </row>
    <row r="12" spans="1:2">
      <c r="A12" s="27" t="s">
        <v>41</v>
      </c>
      <c r="B12" s="28">
        <v>2.5200000000000009</v>
      </c>
    </row>
    <row r="13" spans="1:2">
      <c r="A13" s="27" t="s">
        <v>42</v>
      </c>
      <c r="B13" s="28">
        <v>0</v>
      </c>
    </row>
    <row r="14" spans="1:2">
      <c r="A14" s="27" t="s">
        <v>43</v>
      </c>
      <c r="B14" s="28">
        <v>0</v>
      </c>
    </row>
    <row r="15" spans="1:2">
      <c r="A15" s="27" t="s">
        <v>44</v>
      </c>
      <c r="B15" s="28">
        <v>0</v>
      </c>
    </row>
    <row r="16" spans="1:2">
      <c r="A16" s="27" t="s">
        <v>45</v>
      </c>
      <c r="B16" s="28">
        <v>0</v>
      </c>
    </row>
    <row r="17" spans="1:2">
      <c r="A17" s="27" t="s">
        <v>46</v>
      </c>
      <c r="B17" s="28">
        <v>0</v>
      </c>
    </row>
    <row r="18" spans="1:2">
      <c r="A18" s="27" t="s">
        <v>47</v>
      </c>
      <c r="B18" s="28">
        <v>7.199999999999994</v>
      </c>
    </row>
    <row r="19" spans="1:2">
      <c r="A19" s="27" t="s">
        <v>48</v>
      </c>
      <c r="B19" s="28">
        <v>0</v>
      </c>
    </row>
    <row r="20" spans="1:2">
      <c r="A20" s="27" t="s">
        <v>49</v>
      </c>
      <c r="B20" s="28">
        <v>0</v>
      </c>
    </row>
    <row r="21" spans="1:2">
      <c r="A21" s="27" t="s">
        <v>50</v>
      </c>
      <c r="B21" s="28">
        <v>0</v>
      </c>
    </row>
    <row r="22" spans="1:2">
      <c r="A22" s="27" t="s">
        <v>51</v>
      </c>
      <c r="B22" s="28">
        <v>0</v>
      </c>
    </row>
    <row r="23" spans="1:2">
      <c r="A23" s="27" t="s">
        <v>52</v>
      </c>
      <c r="B23" s="28">
        <v>0</v>
      </c>
    </row>
    <row r="24" spans="1:2">
      <c r="A24" s="27" t="s">
        <v>53</v>
      </c>
      <c r="B24" s="28">
        <v>0</v>
      </c>
    </row>
    <row r="25" spans="1:2">
      <c r="A25" s="27" t="s">
        <v>54</v>
      </c>
      <c r="B25" s="28">
        <v>0</v>
      </c>
    </row>
    <row r="26" spans="1:2">
      <c r="A26" s="27" t="s">
        <v>55</v>
      </c>
      <c r="B26" s="28">
        <v>0</v>
      </c>
    </row>
    <row r="27" spans="1:2">
      <c r="A27" s="27" t="s">
        <v>56</v>
      </c>
      <c r="B27" s="28">
        <v>0</v>
      </c>
    </row>
    <row r="28" spans="1:2">
      <c r="A28" s="27" t="s">
        <v>57</v>
      </c>
      <c r="B28" s="28">
        <v>0</v>
      </c>
    </row>
    <row r="29" spans="1:2">
      <c r="A29" s="27" t="s">
        <v>58</v>
      </c>
      <c r="B29" s="28">
        <v>13.809999999999997</v>
      </c>
    </row>
    <row r="30" spans="1:2">
      <c r="A30" s="27" t="s">
        <v>59</v>
      </c>
      <c r="B30" s="28">
        <v>0</v>
      </c>
    </row>
    <row r="31" spans="1:2">
      <c r="A31" s="27" t="s">
        <v>60</v>
      </c>
      <c r="B31" s="28">
        <v>0</v>
      </c>
    </row>
    <row r="32" spans="1:2">
      <c r="A32" s="27" t="s">
        <v>61</v>
      </c>
      <c r="B32" s="28">
        <v>0</v>
      </c>
    </row>
    <row r="33" spans="1:2">
      <c r="A33" s="27" t="s">
        <v>62</v>
      </c>
      <c r="B33" s="28">
        <v>0</v>
      </c>
    </row>
    <row r="34" spans="1:2">
      <c r="A34" s="27" t="s">
        <v>63</v>
      </c>
      <c r="B34" s="28">
        <v>35.999999999999993</v>
      </c>
    </row>
    <row r="35" spans="1:2">
      <c r="A35" s="27" t="s">
        <v>64</v>
      </c>
      <c r="B35" s="28"/>
    </row>
    <row r="36" spans="1:2">
      <c r="A36" s="29" t="s">
        <v>65</v>
      </c>
      <c r="B36" s="25">
        <v>88.659999999999982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topLeftCell="A16" zoomScale="70" zoomScaleNormal="70" workbookViewId="0"/>
  </sheetViews>
  <sheetFormatPr defaultRowHeight="15"/>
  <sheetData/>
  <sheetProtection sheet="1" objects="1" selectLockedCells="1" selectUnlockedCell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68E5-9E06-4783-A859-0FDBAA28D417}">
  <dimension ref="A1:B6"/>
  <sheetViews>
    <sheetView workbookViewId="0"/>
  </sheetViews>
  <sheetFormatPr defaultRowHeight="15"/>
  <cols>
    <col min="1" max="1" width="23.85546875" bestFit="1" customWidth="1"/>
    <col min="2" max="2" width="14.5703125" bestFit="1" customWidth="1"/>
  </cols>
  <sheetData>
    <row r="1" spans="1:2">
      <c r="A1" s="17" t="s">
        <v>30</v>
      </c>
      <c r="B1" s="18" t="s">
        <v>66</v>
      </c>
    </row>
    <row r="2" spans="1:2">
      <c r="A2" s="26" t="s">
        <v>17</v>
      </c>
      <c r="B2" s="18">
        <v>44.396624472573841</v>
      </c>
    </row>
    <row r="3" spans="1:2">
      <c r="A3" s="27" t="s">
        <v>20</v>
      </c>
      <c r="B3" s="28">
        <v>44.524163568773233</v>
      </c>
    </row>
    <row r="4" spans="1:2">
      <c r="A4" s="27" t="s">
        <v>21</v>
      </c>
      <c r="B4" s="28">
        <v>45.253275109170303</v>
      </c>
    </row>
    <row r="5" spans="1:2">
      <c r="A5" s="27" t="s">
        <v>22</v>
      </c>
      <c r="B5" s="28">
        <v>43.471698113207545</v>
      </c>
    </row>
    <row r="6" spans="1:2">
      <c r="A6" s="29" t="s">
        <v>65</v>
      </c>
      <c r="B6" s="25">
        <v>44.381999999999998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E28-AEBC-4382-9B34-83DC1CB0963E}">
  <dimension ref="A1:B9"/>
  <sheetViews>
    <sheetView workbookViewId="0">
      <selection activeCell="A9" sqref="A9"/>
    </sheetView>
  </sheetViews>
  <sheetFormatPr defaultRowHeight="15"/>
  <cols>
    <col min="1" max="1" width="16.85546875" bestFit="1" customWidth="1"/>
    <col min="2" max="2" width="32.140625" bestFit="1" customWidth="1"/>
  </cols>
  <sheetData>
    <row r="1" spans="1:2">
      <c r="A1" s="17" t="s">
        <v>30</v>
      </c>
      <c r="B1" s="18" t="s">
        <v>67</v>
      </c>
    </row>
    <row r="2" spans="1:2">
      <c r="A2" s="26" t="s">
        <v>4</v>
      </c>
      <c r="B2" s="18">
        <v>123146.94791666667</v>
      </c>
    </row>
    <row r="3" spans="1:2">
      <c r="A3" s="27" t="s">
        <v>5</v>
      </c>
      <c r="B3" s="28">
        <v>109035.20886075949</v>
      </c>
    </row>
    <row r="4" spans="1:2">
      <c r="A4" s="27" t="s">
        <v>6</v>
      </c>
      <c r="B4" s="28">
        <v>122802.89166666666</v>
      </c>
    </row>
    <row r="5" spans="1:2">
      <c r="A5" s="27" t="s">
        <v>7</v>
      </c>
      <c r="B5" s="28">
        <v>118058.44</v>
      </c>
    </row>
    <row r="6" spans="1:2">
      <c r="A6" s="27" t="s">
        <v>8</v>
      </c>
      <c r="B6" s="28">
        <v>97790.452282157683</v>
      </c>
    </row>
    <row r="7" spans="1:2">
      <c r="A7" s="27" t="s">
        <v>9</v>
      </c>
      <c r="B7" s="28">
        <v>129663.03333333334</v>
      </c>
    </row>
    <row r="8" spans="1:2">
      <c r="A8" s="27" t="s">
        <v>10</v>
      </c>
      <c r="B8" s="28">
        <v>111049.85714285714</v>
      </c>
    </row>
    <row r="9" spans="1:2">
      <c r="A9" s="29" t="s">
        <v>65</v>
      </c>
      <c r="B9" s="25">
        <v>113217.36500000001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D50E-4F94-44E5-A6B2-01C64DF7AE35}">
  <dimension ref="A1:B18"/>
  <sheetViews>
    <sheetView tabSelected="1" workbookViewId="0">
      <selection activeCell="B1" sqref="B1"/>
    </sheetView>
  </sheetViews>
  <sheetFormatPr defaultRowHeight="15"/>
  <cols>
    <col min="1" max="1" width="20.7109375" bestFit="1" customWidth="1"/>
    <col min="2" max="2" width="18.7109375" bestFit="1" customWidth="1"/>
  </cols>
  <sheetData>
    <row r="1" spans="1:2">
      <c r="A1" s="17" t="s">
        <v>30</v>
      </c>
      <c r="B1" s="18" t="s">
        <v>29</v>
      </c>
    </row>
    <row r="2" spans="1:2">
      <c r="A2" s="26" t="s">
        <v>18</v>
      </c>
      <c r="B2" s="18">
        <v>8.5984555984555955E-2</v>
      </c>
    </row>
    <row r="3" spans="1:2">
      <c r="A3" s="31" t="s">
        <v>4</v>
      </c>
      <c r="B3" s="28">
        <v>0.12924528301886792</v>
      </c>
    </row>
    <row r="4" spans="1:2">
      <c r="A4" s="31" t="s">
        <v>5</v>
      </c>
      <c r="B4" s="28">
        <v>5.6875000000000009E-2</v>
      </c>
    </row>
    <row r="5" spans="1:2">
      <c r="A5" s="31" t="s">
        <v>6</v>
      </c>
      <c r="B5" s="28">
        <v>0.10840579710144926</v>
      </c>
    </row>
    <row r="6" spans="1:2">
      <c r="A6" s="31" t="s">
        <v>7</v>
      </c>
      <c r="B6" s="28">
        <v>0.11046874999999995</v>
      </c>
    </row>
    <row r="7" spans="1:2">
      <c r="A7" s="31" t="s">
        <v>8</v>
      </c>
      <c r="B7" s="28">
        <v>4.9075630252100842E-2</v>
      </c>
    </row>
    <row r="8" spans="1:2">
      <c r="A8" s="31" t="s">
        <v>9</v>
      </c>
      <c r="B8" s="28">
        <v>0.11438596491228069</v>
      </c>
    </row>
    <row r="9" spans="1:2">
      <c r="A9" s="31" t="s">
        <v>10</v>
      </c>
      <c r="B9" s="28">
        <v>8.1973684210526337E-2</v>
      </c>
    </row>
    <row r="10" spans="1:2">
      <c r="A10" s="27" t="s">
        <v>19</v>
      </c>
      <c r="B10" s="28">
        <v>9.1535269709543551E-2</v>
      </c>
    </row>
    <row r="11" spans="1:2">
      <c r="A11" s="31" t="s">
        <v>4</v>
      </c>
      <c r="B11" s="28">
        <v>8.930232558139535E-2</v>
      </c>
    </row>
    <row r="12" spans="1:2">
      <c r="A12" s="31" t="s">
        <v>5</v>
      </c>
      <c r="B12" s="28">
        <v>8.6794871794871803E-2</v>
      </c>
    </row>
    <row r="13" spans="1:2">
      <c r="A13" s="31" t="s">
        <v>6</v>
      </c>
      <c r="B13" s="28">
        <v>0.11588235294117644</v>
      </c>
    </row>
    <row r="14" spans="1:2">
      <c r="A14" s="31" t="s">
        <v>7</v>
      </c>
      <c r="B14" s="28">
        <v>0.1039344262295082</v>
      </c>
    </row>
    <row r="15" spans="1:2">
      <c r="A15" s="31" t="s">
        <v>8</v>
      </c>
      <c r="B15" s="28">
        <v>6.0409836065573763E-2</v>
      </c>
    </row>
    <row r="16" spans="1:2">
      <c r="A16" s="31" t="s">
        <v>9</v>
      </c>
      <c r="B16" s="28">
        <v>0.13317460317460317</v>
      </c>
    </row>
    <row r="17" spans="1:2">
      <c r="A17" s="31" t="s">
        <v>10</v>
      </c>
      <c r="B17" s="28">
        <v>8.5937500000000014E-2</v>
      </c>
    </row>
    <row r="18" spans="1:2">
      <c r="A18" s="29" t="s">
        <v>65</v>
      </c>
      <c r="B18" s="25">
        <v>8.8659999999999878E-2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4"/>
  <sheetViews>
    <sheetView topLeftCell="A2" zoomScale="70" zoomScaleNormal="70" workbookViewId="0">
      <selection activeCell="J5" sqref="J5"/>
    </sheetView>
  </sheetViews>
  <sheetFormatPr defaultColWidth="14.42578125" defaultRowHeight="15" customHeight="1"/>
  <cols>
    <col min="1" max="1" width="7.140625" customWidth="1"/>
    <col min="2" max="2" width="20.42578125" customWidth="1"/>
    <col min="3" max="3" width="27.7109375" customWidth="1"/>
    <col min="4" max="4" width="16.85546875" customWidth="1"/>
    <col min="5" max="5" width="23.85546875" customWidth="1"/>
    <col min="6" max="6" width="10" customWidth="1"/>
    <col min="7" max="7" width="11" customWidth="1"/>
    <col min="8" max="8" width="6.7109375" customWidth="1"/>
    <col min="9" max="9" width="11.42578125" customWidth="1"/>
    <col min="10" max="10" width="15.42578125" customWidth="1"/>
    <col min="11" max="11" width="10.7109375" customWidth="1"/>
    <col min="12" max="12" width="12.85546875" customWidth="1"/>
    <col min="13" max="13" width="13.42578125" customWidth="1"/>
    <col min="14" max="14" width="11.140625" customWidth="1"/>
    <col min="15" max="15" width="27.140625" customWidth="1"/>
    <col min="16" max="17" width="22" customWidth="1"/>
    <col min="18" max="21" width="40.28515625" customWidth="1"/>
    <col min="22" max="22" width="24.140625" customWidth="1"/>
    <col min="23" max="23" width="8.85546875" customWidth="1"/>
    <col min="24" max="24" width="82.5703125" customWidth="1"/>
    <col min="25" max="25" width="17.28515625" customWidth="1"/>
    <col min="26" max="26" width="8.85546875" customWidth="1"/>
  </cols>
  <sheetData>
    <row r="1" spans="1:26">
      <c r="A1" s="3" t="s">
        <v>68</v>
      </c>
      <c r="B1" s="4" t="s">
        <v>69</v>
      </c>
      <c r="C1" s="4" t="s">
        <v>70</v>
      </c>
      <c r="D1" s="4" t="s">
        <v>1</v>
      </c>
      <c r="E1" s="4" t="s">
        <v>14</v>
      </c>
      <c r="F1" s="4" t="s">
        <v>15</v>
      </c>
      <c r="G1" s="4" t="s">
        <v>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23</v>
      </c>
      <c r="M1" s="4" t="s">
        <v>75</v>
      </c>
      <c r="N1" s="5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6"/>
      <c r="T1" s="6"/>
      <c r="U1" s="6"/>
      <c r="V1" s="32"/>
      <c r="X1" s="7"/>
      <c r="Y1" s="7"/>
      <c r="Z1" s="7"/>
    </row>
    <row r="2" spans="1:26">
      <c r="A2" s="2" t="s">
        <v>81</v>
      </c>
      <c r="B2" s="2" t="s">
        <v>82</v>
      </c>
      <c r="C2" s="2" t="s">
        <v>58</v>
      </c>
      <c r="D2" s="2" t="s">
        <v>8</v>
      </c>
      <c r="E2" s="2" t="s">
        <v>21</v>
      </c>
      <c r="F2" s="2" t="s">
        <v>18</v>
      </c>
      <c r="G2" s="2" t="s">
        <v>11</v>
      </c>
      <c r="H2" s="2">
        <v>55</v>
      </c>
      <c r="I2" s="8">
        <v>42468</v>
      </c>
      <c r="J2" s="9">
        <v>141604</v>
      </c>
      <c r="K2" s="10">
        <v>0.15</v>
      </c>
      <c r="L2" s="2" t="s">
        <v>27</v>
      </c>
      <c r="M2" s="2" t="s">
        <v>83</v>
      </c>
      <c r="N2" s="8">
        <v>44485</v>
      </c>
      <c r="O2" s="2" t="str">
        <f t="shared" ref="O2:O253" si="0">CONCATENATE(L2,", ",M2)</f>
        <v>United States, Seattle</v>
      </c>
      <c r="P2" s="2">
        <f>_xlfn.DAYS(N2,I2)</f>
        <v>2017</v>
      </c>
      <c r="Q2" s="2">
        <f>NETWORKDAYS(Data!$I2,Data!$N2,)</f>
        <v>1441</v>
      </c>
      <c r="R2" s="2" t="str">
        <f>CONCATENATE(Data!$C2,"- ",Data!$B2)</f>
        <v>Sr. Manger- Emily Davis</v>
      </c>
      <c r="V2" s="34"/>
      <c r="X2" s="11" t="s">
        <v>84</v>
      </c>
    </row>
    <row r="3" spans="1:26">
      <c r="A3" s="2" t="s">
        <v>85</v>
      </c>
      <c r="B3" s="2" t="s">
        <v>86</v>
      </c>
      <c r="C3" s="2" t="s">
        <v>61</v>
      </c>
      <c r="D3" s="2" t="s">
        <v>8</v>
      </c>
      <c r="E3" s="2" t="s">
        <v>20</v>
      </c>
      <c r="F3" s="2" t="s">
        <v>19</v>
      </c>
      <c r="G3" s="2" t="s">
        <v>3</v>
      </c>
      <c r="H3" s="2">
        <v>59</v>
      </c>
      <c r="I3" s="8">
        <v>35763</v>
      </c>
      <c r="J3" s="9">
        <v>99975</v>
      </c>
      <c r="K3" s="10">
        <v>0</v>
      </c>
      <c r="L3" s="2" t="s">
        <v>26</v>
      </c>
      <c r="M3" s="2" t="s">
        <v>87</v>
      </c>
      <c r="N3" s="8" t="s">
        <v>88</v>
      </c>
      <c r="O3" s="2" t="str">
        <f t="shared" si="0"/>
        <v>China, Chongqing</v>
      </c>
      <c r="P3" s="2" t="e">
        <f>_xlfn.DAYS(N3,I3)</f>
        <v>#VALUE!</v>
      </c>
      <c r="Q3" s="2" t="e">
        <f>NETWORKDAYS(Data!$I3,Data!$N3,)</f>
        <v>#VALUE!</v>
      </c>
      <c r="R3" s="2" t="str">
        <f>CONCATENATE(Data!$C3," ",Data!$B3)</f>
        <v>Technical Architect Theodore Dinh</v>
      </c>
      <c r="V3" s="34"/>
    </row>
    <row r="4" spans="1:26">
      <c r="A4" s="2" t="s">
        <v>89</v>
      </c>
      <c r="B4" s="2" t="s">
        <v>90</v>
      </c>
      <c r="C4" s="2" t="s">
        <v>40</v>
      </c>
      <c r="D4" s="2" t="s">
        <v>6</v>
      </c>
      <c r="E4" s="2" t="s">
        <v>22</v>
      </c>
      <c r="F4" s="2" t="s">
        <v>18</v>
      </c>
      <c r="G4" s="2" t="s">
        <v>12</v>
      </c>
      <c r="H4" s="2">
        <v>50</v>
      </c>
      <c r="I4" s="8">
        <v>39016</v>
      </c>
      <c r="J4" s="9">
        <v>163099</v>
      </c>
      <c r="K4" s="10">
        <v>0.2</v>
      </c>
      <c r="L4" s="2" t="s">
        <v>27</v>
      </c>
      <c r="M4" s="2" t="s">
        <v>91</v>
      </c>
      <c r="N4" s="8" t="s">
        <v>88</v>
      </c>
      <c r="O4" s="2" t="str">
        <f t="shared" si="0"/>
        <v>United States, Chicago</v>
      </c>
      <c r="P4" s="2" t="e">
        <f t="shared" ref="P4:P253" ca="1" si="1">_xludf.DAYS(N4,I4)</f>
        <v>#NAME?</v>
      </c>
      <c r="Q4" s="2" t="e">
        <f>NETWORKDAYS(Data!$N4,Data!$I4,)</f>
        <v>#VALUE!</v>
      </c>
      <c r="R4" s="2" t="str">
        <f>CONCATENATE(Data!$C4," ",Data!$B4)</f>
        <v>Director Luna Sanders</v>
      </c>
      <c r="V4" s="34"/>
      <c r="X4" s="11" t="s">
        <v>92</v>
      </c>
      <c r="Y4" s="2">
        <f>COUNT(N:N)</f>
        <v>85</v>
      </c>
    </row>
    <row r="5" spans="1:26">
      <c r="A5" s="2" t="s">
        <v>93</v>
      </c>
      <c r="B5" s="2" t="s">
        <v>94</v>
      </c>
      <c r="C5" s="2" t="s">
        <v>37</v>
      </c>
      <c r="D5" s="2" t="s">
        <v>8</v>
      </c>
      <c r="E5" s="2" t="s">
        <v>20</v>
      </c>
      <c r="F5" s="2" t="s">
        <v>18</v>
      </c>
      <c r="G5" s="2" t="s">
        <v>12</v>
      </c>
      <c r="H5" s="2">
        <v>26</v>
      </c>
      <c r="I5" s="8">
        <v>43735</v>
      </c>
      <c r="J5" s="9">
        <v>84913</v>
      </c>
      <c r="K5" s="10">
        <v>7.0000000000000007E-2</v>
      </c>
      <c r="L5" s="2" t="s">
        <v>27</v>
      </c>
      <c r="M5" s="2" t="s">
        <v>91</v>
      </c>
      <c r="N5" s="8" t="s">
        <v>88</v>
      </c>
      <c r="O5" s="2" t="str">
        <f t="shared" si="0"/>
        <v>United States, Chicago</v>
      </c>
      <c r="P5" s="2" t="e">
        <f t="shared" ca="1" si="1"/>
        <v>#NAME?</v>
      </c>
      <c r="Q5" s="2" t="e">
        <f>NETWORKDAYS(Data!$N5,Data!$I5,)</f>
        <v>#VALUE!</v>
      </c>
      <c r="R5" s="2" t="str">
        <f>CONCATENATE(Data!$C5," ",Data!$B5)</f>
        <v>Computer Systems Manager Penelope Jordan</v>
      </c>
      <c r="V5" s="34"/>
    </row>
    <row r="6" spans="1:26">
      <c r="A6" s="2" t="s">
        <v>95</v>
      </c>
      <c r="B6" s="2" t="s">
        <v>96</v>
      </c>
      <c r="C6" s="2" t="s">
        <v>56</v>
      </c>
      <c r="D6" s="2" t="s">
        <v>6</v>
      </c>
      <c r="E6" s="2" t="s">
        <v>20</v>
      </c>
      <c r="F6" s="2" t="s">
        <v>19</v>
      </c>
      <c r="G6" s="2" t="s">
        <v>3</v>
      </c>
      <c r="H6" s="2">
        <v>55</v>
      </c>
      <c r="I6" s="8">
        <v>35023</v>
      </c>
      <c r="J6" s="9">
        <v>95409</v>
      </c>
      <c r="K6" s="10">
        <v>0</v>
      </c>
      <c r="L6" s="2" t="s">
        <v>27</v>
      </c>
      <c r="M6" s="2" t="s">
        <v>97</v>
      </c>
      <c r="N6" s="8" t="s">
        <v>88</v>
      </c>
      <c r="O6" s="2" t="str">
        <f t="shared" si="0"/>
        <v>United States, Phoenix</v>
      </c>
      <c r="P6" s="2" t="e">
        <f t="shared" ca="1" si="1"/>
        <v>#NAME?</v>
      </c>
      <c r="Q6" s="2" t="e">
        <f>NETWORKDAYS(Data!$N6,Data!$I6,)</f>
        <v>#VALUE!</v>
      </c>
      <c r="R6" s="2" t="str">
        <f>CONCATENATE(Data!$C6," ",Data!$B6)</f>
        <v>Sr. Analyst Austin Vo</v>
      </c>
      <c r="V6" s="34"/>
      <c r="X6" s="11" t="s">
        <v>98</v>
      </c>
      <c r="Y6" s="9">
        <f>SUM(Data!$J$2:$J$1001)</f>
        <v>113217365</v>
      </c>
    </row>
    <row r="7" spans="1:26">
      <c r="A7" s="2" t="s">
        <v>99</v>
      </c>
      <c r="B7" s="2" t="s">
        <v>100</v>
      </c>
      <c r="C7" s="2" t="s">
        <v>31</v>
      </c>
      <c r="D7" s="2" t="s">
        <v>10</v>
      </c>
      <c r="E7" s="2" t="s">
        <v>17</v>
      </c>
      <c r="F7" s="2" t="s">
        <v>19</v>
      </c>
      <c r="G7" s="2" t="s">
        <v>3</v>
      </c>
      <c r="H7" s="2">
        <v>57</v>
      </c>
      <c r="I7" s="8">
        <v>42759</v>
      </c>
      <c r="J7" s="9">
        <v>50994</v>
      </c>
      <c r="K7" s="10">
        <v>0</v>
      </c>
      <c r="L7" s="2" t="s">
        <v>26</v>
      </c>
      <c r="M7" s="2" t="s">
        <v>87</v>
      </c>
      <c r="N7" s="8" t="s">
        <v>88</v>
      </c>
      <c r="O7" s="2" t="str">
        <f t="shared" si="0"/>
        <v>China, Chongqing</v>
      </c>
      <c r="P7" s="2" t="e">
        <f t="shared" ca="1" si="1"/>
        <v>#NAME?</v>
      </c>
      <c r="Q7" s="2" t="e">
        <f>NETWORKDAYS(Data!$N7,Data!$I7,)</f>
        <v>#VALUE!</v>
      </c>
      <c r="R7" s="2" t="str">
        <f>CONCATENATE(Data!$C7," ",Data!$B7)</f>
        <v>Account Representative Joshua Gupta</v>
      </c>
      <c r="V7" s="34"/>
    </row>
    <row r="8" spans="1:26">
      <c r="A8" s="2" t="s">
        <v>101</v>
      </c>
      <c r="B8" s="2" t="s">
        <v>102</v>
      </c>
      <c r="C8" s="2" t="s">
        <v>47</v>
      </c>
      <c r="D8" s="2" t="s">
        <v>8</v>
      </c>
      <c r="E8" s="2" t="s">
        <v>17</v>
      </c>
      <c r="F8" s="2" t="s">
        <v>18</v>
      </c>
      <c r="G8" s="2" t="s">
        <v>12</v>
      </c>
      <c r="H8" s="2">
        <v>27</v>
      </c>
      <c r="I8" s="8">
        <v>44013</v>
      </c>
      <c r="J8" s="9">
        <v>119746</v>
      </c>
      <c r="K8" s="10">
        <v>0.1</v>
      </c>
      <c r="L8" s="2" t="s">
        <v>27</v>
      </c>
      <c r="M8" s="2" t="s">
        <v>97</v>
      </c>
      <c r="N8" s="8" t="s">
        <v>88</v>
      </c>
      <c r="O8" s="2" t="str">
        <f t="shared" si="0"/>
        <v>United States, Phoenix</v>
      </c>
      <c r="P8" s="2" t="e">
        <f t="shared" ca="1" si="1"/>
        <v>#NAME?</v>
      </c>
      <c r="Q8" s="2" t="e">
        <f>NETWORKDAYS(Data!$N8,Data!$I8,)</f>
        <v>#VALUE!</v>
      </c>
      <c r="R8" s="2" t="str">
        <f>CONCATENATE(Data!$C8," ",Data!$B8)</f>
        <v>Manager Ruby Barnes</v>
      </c>
      <c r="V8" s="34"/>
      <c r="X8" s="11" t="s">
        <v>103</v>
      </c>
      <c r="Y8" s="9">
        <f>J27*K27</f>
        <v>35014.97</v>
      </c>
    </row>
    <row r="9" spans="1:26">
      <c r="A9" s="2" t="s">
        <v>104</v>
      </c>
      <c r="B9" s="2" t="s">
        <v>105</v>
      </c>
      <c r="C9" s="2" t="s">
        <v>32</v>
      </c>
      <c r="D9" s="2" t="s">
        <v>6</v>
      </c>
      <c r="E9" s="2" t="s">
        <v>20</v>
      </c>
      <c r="F9" s="2" t="s">
        <v>19</v>
      </c>
      <c r="G9" s="2" t="s">
        <v>11</v>
      </c>
      <c r="H9" s="2">
        <v>25</v>
      </c>
      <c r="I9" s="8">
        <v>43967</v>
      </c>
      <c r="J9" s="9">
        <v>41336</v>
      </c>
      <c r="K9" s="10">
        <v>0</v>
      </c>
      <c r="L9" s="2" t="s">
        <v>27</v>
      </c>
      <c r="M9" s="2" t="s">
        <v>106</v>
      </c>
      <c r="N9" s="8">
        <v>44336</v>
      </c>
      <c r="O9" s="2" t="str">
        <f t="shared" si="0"/>
        <v>United States, Miami</v>
      </c>
      <c r="P9" s="2">
        <f>_xlfn.DAYS(N9,I9)</f>
        <v>369</v>
      </c>
      <c r="Q9" s="2">
        <f>NETWORKDAYS(Data!$N9,Data!$I9,)</f>
        <v>-264</v>
      </c>
      <c r="R9" s="2" t="str">
        <f>CONCATENATE(Data!$C9," ",Data!$B9)</f>
        <v>Analyst Luke Martin</v>
      </c>
      <c r="V9" s="34"/>
    </row>
    <row r="10" spans="1:26">
      <c r="A10" s="2" t="s">
        <v>107</v>
      </c>
      <c r="B10" s="2" t="s">
        <v>108</v>
      </c>
      <c r="C10" s="2" t="s">
        <v>47</v>
      </c>
      <c r="D10" s="2" t="s">
        <v>4</v>
      </c>
      <c r="E10" s="2" t="s">
        <v>20</v>
      </c>
      <c r="F10" s="2" t="s">
        <v>19</v>
      </c>
      <c r="G10" s="2" t="s">
        <v>12</v>
      </c>
      <c r="H10" s="2">
        <v>29</v>
      </c>
      <c r="I10" s="8">
        <v>43490</v>
      </c>
      <c r="J10" s="9">
        <v>113527</v>
      </c>
      <c r="K10" s="10">
        <v>0.06</v>
      </c>
      <c r="L10" s="2" t="s">
        <v>27</v>
      </c>
      <c r="M10" s="2" t="s">
        <v>109</v>
      </c>
      <c r="N10" s="8" t="s">
        <v>88</v>
      </c>
      <c r="O10" s="2" t="str">
        <f t="shared" si="0"/>
        <v>United States, Austin</v>
      </c>
      <c r="P10" s="2" t="e">
        <f t="shared" ca="1" si="1"/>
        <v>#NAME?</v>
      </c>
      <c r="Q10" s="2" t="e">
        <f>NETWORKDAYS(Data!$N10,Data!$I10,)</f>
        <v>#VALUE!</v>
      </c>
      <c r="R10" s="2" t="str">
        <f>CONCATENATE(Data!$C10," ",Data!$B10)</f>
        <v>Manager Easton Bailey</v>
      </c>
      <c r="V10" s="34"/>
      <c r="X10" s="11" t="s">
        <v>110</v>
      </c>
      <c r="Y10" s="9">
        <f>Y14/J27</f>
        <v>9.4653800931430183E-3</v>
      </c>
    </row>
    <row r="11" spans="1:26">
      <c r="A11" s="2" t="s">
        <v>111</v>
      </c>
      <c r="B11" s="2" t="s">
        <v>112</v>
      </c>
      <c r="C11" s="2" t="s">
        <v>56</v>
      </c>
      <c r="D11" s="2" t="s">
        <v>6</v>
      </c>
      <c r="E11" s="2" t="s">
        <v>22</v>
      </c>
      <c r="F11" s="2" t="s">
        <v>18</v>
      </c>
      <c r="G11" s="2" t="s">
        <v>12</v>
      </c>
      <c r="H11" s="2">
        <v>34</v>
      </c>
      <c r="I11" s="8">
        <v>43264</v>
      </c>
      <c r="J11" s="9">
        <v>77203</v>
      </c>
      <c r="K11" s="10">
        <v>0</v>
      </c>
      <c r="L11" s="2" t="s">
        <v>27</v>
      </c>
      <c r="M11" s="2" t="s">
        <v>91</v>
      </c>
      <c r="N11" s="8" t="s">
        <v>88</v>
      </c>
      <c r="O11" s="2" t="str">
        <f t="shared" si="0"/>
        <v>United States, Chicago</v>
      </c>
      <c r="P11" s="2" t="e">
        <f t="shared" ca="1" si="1"/>
        <v>#NAME?</v>
      </c>
      <c r="Q11" s="2" t="e">
        <f>NETWORKDAYS(Data!$N11,Data!$I11,)</f>
        <v>#VALUE!</v>
      </c>
      <c r="R11" s="2" t="str">
        <f>CONCATENATE(Data!$C11," ",Data!$B11)</f>
        <v>Sr. Analyst Madeline Walker</v>
      </c>
      <c r="V11" s="34"/>
    </row>
    <row r="12" spans="1:26">
      <c r="A12" s="2" t="s">
        <v>113</v>
      </c>
      <c r="B12" s="2" t="s">
        <v>114</v>
      </c>
      <c r="C12" s="2" t="s">
        <v>58</v>
      </c>
      <c r="D12" s="2" t="s">
        <v>7</v>
      </c>
      <c r="E12" s="2" t="s">
        <v>20</v>
      </c>
      <c r="F12" s="2" t="s">
        <v>18</v>
      </c>
      <c r="G12" s="2" t="s">
        <v>3</v>
      </c>
      <c r="H12" s="2">
        <v>36</v>
      </c>
      <c r="I12" s="8">
        <v>39855</v>
      </c>
      <c r="J12" s="9">
        <v>157333</v>
      </c>
      <c r="K12" s="10">
        <v>0.15</v>
      </c>
      <c r="L12" s="2" t="s">
        <v>27</v>
      </c>
      <c r="M12" s="2" t="s">
        <v>106</v>
      </c>
      <c r="N12" s="8" t="s">
        <v>88</v>
      </c>
      <c r="O12" s="2" t="str">
        <f t="shared" si="0"/>
        <v>United States, Miami</v>
      </c>
      <c r="P12" s="2" t="e">
        <f t="shared" ca="1" si="1"/>
        <v>#NAME?</v>
      </c>
      <c r="Q12" s="2" t="e">
        <f>NETWORKDAYS(Data!$N12,Data!$I12,)</f>
        <v>#VALUE!</v>
      </c>
      <c r="R12" s="2" t="str">
        <f>CONCATENATE(Data!$C12," ",Data!$B12)</f>
        <v>Sr. Manger Savannah Ali</v>
      </c>
      <c r="V12" s="34"/>
      <c r="X12" s="11" t="s">
        <v>115</v>
      </c>
      <c r="Y12" s="9">
        <f>AVERAGE(Data!$J$2:$J$1001)</f>
        <v>113217.36500000001</v>
      </c>
    </row>
    <row r="13" spans="1:26">
      <c r="A13" s="2" t="s">
        <v>116</v>
      </c>
      <c r="B13" s="2" t="s">
        <v>117</v>
      </c>
      <c r="C13" s="2" t="s">
        <v>38</v>
      </c>
      <c r="D13" s="2" t="s">
        <v>5</v>
      </c>
      <c r="E13" s="2" t="s">
        <v>22</v>
      </c>
      <c r="F13" s="2" t="s">
        <v>18</v>
      </c>
      <c r="G13" s="2" t="s">
        <v>12</v>
      </c>
      <c r="H13" s="2">
        <v>27</v>
      </c>
      <c r="I13" s="8">
        <v>44490</v>
      </c>
      <c r="J13" s="9">
        <v>109851</v>
      </c>
      <c r="K13" s="10">
        <v>0</v>
      </c>
      <c r="L13" s="2" t="s">
        <v>27</v>
      </c>
      <c r="M13" s="2" t="s">
        <v>83</v>
      </c>
      <c r="N13" s="8" t="s">
        <v>88</v>
      </c>
      <c r="O13" s="2" t="str">
        <f t="shared" si="0"/>
        <v>United States, Seattle</v>
      </c>
      <c r="P13" s="2" t="e">
        <f t="shared" ca="1" si="1"/>
        <v>#NAME?</v>
      </c>
      <c r="Q13" s="2" t="e">
        <f>NETWORKDAYS(Data!$N13,Data!$I13,)</f>
        <v>#VALUE!</v>
      </c>
      <c r="R13" s="2" t="str">
        <f>CONCATENATE(Data!$C13," ",Data!$B13)</f>
        <v>Controls Engineer Camila Rogers</v>
      </c>
      <c r="V13" s="34"/>
    </row>
    <row r="14" spans="1:26">
      <c r="A14" s="2" t="s">
        <v>118</v>
      </c>
      <c r="B14" s="2" t="s">
        <v>119</v>
      </c>
      <c r="C14" s="2" t="s">
        <v>47</v>
      </c>
      <c r="D14" s="2" t="s">
        <v>7</v>
      </c>
      <c r="E14" s="2" t="s">
        <v>20</v>
      </c>
      <c r="F14" s="2" t="s">
        <v>19</v>
      </c>
      <c r="G14" s="2" t="s">
        <v>12</v>
      </c>
      <c r="H14" s="2">
        <v>59</v>
      </c>
      <c r="I14" s="8">
        <v>36233</v>
      </c>
      <c r="J14" s="9">
        <v>105086</v>
      </c>
      <c r="K14" s="10">
        <v>0.09</v>
      </c>
      <c r="L14" s="2" t="s">
        <v>27</v>
      </c>
      <c r="M14" s="2" t="s">
        <v>109</v>
      </c>
      <c r="N14" s="8" t="s">
        <v>88</v>
      </c>
      <c r="O14" s="2" t="str">
        <f t="shared" si="0"/>
        <v>United States, Austin</v>
      </c>
      <c r="P14" s="2" t="e">
        <f t="shared" ca="1" si="1"/>
        <v>#NAME?</v>
      </c>
      <c r="Q14" s="2" t="e">
        <f>NETWORKDAYS(Data!$N14,Data!$I14,)</f>
        <v>#VALUE!</v>
      </c>
      <c r="R14" s="2" t="str">
        <f>CONCATENATE(Data!$C14," ",Data!$B14)</f>
        <v>Manager Eli Jones</v>
      </c>
      <c r="V14" s="34"/>
      <c r="X14" s="11" t="s">
        <v>120</v>
      </c>
      <c r="Y14" s="12">
        <f>ROUND(Y18,)</f>
        <v>1441</v>
      </c>
    </row>
    <row r="15" spans="1:26">
      <c r="A15" s="2" t="s">
        <v>121</v>
      </c>
      <c r="B15" s="2" t="s">
        <v>122</v>
      </c>
      <c r="C15" s="2" t="s">
        <v>58</v>
      </c>
      <c r="D15" s="2" t="s">
        <v>6</v>
      </c>
      <c r="E15" s="2" t="s">
        <v>21</v>
      </c>
      <c r="F15" s="2" t="s">
        <v>18</v>
      </c>
      <c r="G15" s="2" t="s">
        <v>3</v>
      </c>
      <c r="H15" s="2">
        <v>51</v>
      </c>
      <c r="I15" s="8">
        <v>44357</v>
      </c>
      <c r="J15" s="9">
        <v>146742</v>
      </c>
      <c r="K15" s="10">
        <v>0.1</v>
      </c>
      <c r="L15" s="2" t="s">
        <v>26</v>
      </c>
      <c r="M15" s="2" t="s">
        <v>123</v>
      </c>
      <c r="N15" s="8" t="s">
        <v>88</v>
      </c>
      <c r="O15" s="2" t="str">
        <f t="shared" si="0"/>
        <v>China, Shanghai</v>
      </c>
      <c r="P15" s="2" t="e">
        <f t="shared" ca="1" si="1"/>
        <v>#NAME?</v>
      </c>
      <c r="Q15" s="2" t="e">
        <f>NETWORKDAYS(Data!$N15,Data!$I15,)</f>
        <v>#VALUE!</v>
      </c>
      <c r="R15" s="2" t="str">
        <f>CONCATENATE(Data!$C15," ",Data!$B15)</f>
        <v>Sr. Manger Everleigh Ng</v>
      </c>
      <c r="V15" s="34"/>
    </row>
    <row r="16" spans="1:26">
      <c r="A16" s="2" t="s">
        <v>124</v>
      </c>
      <c r="B16" s="2" t="s">
        <v>125</v>
      </c>
      <c r="C16" s="2" t="s">
        <v>56</v>
      </c>
      <c r="D16" s="2" t="s">
        <v>4</v>
      </c>
      <c r="E16" s="2" t="s">
        <v>22</v>
      </c>
      <c r="F16" s="2" t="s">
        <v>19</v>
      </c>
      <c r="G16" s="2" t="s">
        <v>3</v>
      </c>
      <c r="H16" s="2">
        <v>31</v>
      </c>
      <c r="I16" s="8">
        <v>43043</v>
      </c>
      <c r="J16" s="9">
        <v>97078</v>
      </c>
      <c r="K16" s="10">
        <v>0</v>
      </c>
      <c r="L16" s="2" t="s">
        <v>27</v>
      </c>
      <c r="M16" s="2" t="s">
        <v>109</v>
      </c>
      <c r="N16" s="8">
        <v>43899</v>
      </c>
      <c r="O16" s="2" t="str">
        <f t="shared" si="0"/>
        <v>United States, Austin</v>
      </c>
      <c r="P16" s="2">
        <f>_xlfn.DAYS(N16,I16)</f>
        <v>856</v>
      </c>
      <c r="Q16" s="2">
        <f>NETWORKDAYS(Data!$N16,Data!$I16,)</f>
        <v>-611</v>
      </c>
      <c r="R16" s="2" t="str">
        <f>CONCATENATE(Data!$C16," ",Data!$B16)</f>
        <v>Sr. Analyst Robert Yang</v>
      </c>
      <c r="V16" s="34"/>
      <c r="X16" s="11" t="s">
        <v>126</v>
      </c>
      <c r="Y16" s="13" t="e">
        <f ca="1">_xludf.DAYS(N2,I2)</f>
        <v>#NAME?</v>
      </c>
    </row>
    <row r="17" spans="1:25">
      <c r="A17" s="2" t="s">
        <v>127</v>
      </c>
      <c r="B17" s="2" t="s">
        <v>128</v>
      </c>
      <c r="C17" s="2" t="s">
        <v>63</v>
      </c>
      <c r="D17" s="2" t="s">
        <v>9</v>
      </c>
      <c r="E17" s="2" t="s">
        <v>21</v>
      </c>
      <c r="F17" s="2" t="s">
        <v>18</v>
      </c>
      <c r="G17" s="2" t="s">
        <v>3</v>
      </c>
      <c r="H17" s="2">
        <v>41</v>
      </c>
      <c r="I17" s="8">
        <v>41346</v>
      </c>
      <c r="J17" s="9">
        <v>249270</v>
      </c>
      <c r="K17" s="10">
        <v>0.3</v>
      </c>
      <c r="L17" s="2" t="s">
        <v>27</v>
      </c>
      <c r="M17" s="2" t="s">
        <v>83</v>
      </c>
      <c r="N17" s="8" t="s">
        <v>88</v>
      </c>
      <c r="O17" s="2" t="str">
        <f t="shared" si="0"/>
        <v>United States, Seattle</v>
      </c>
      <c r="P17" s="2" t="e">
        <f t="shared" ca="1" si="1"/>
        <v>#NAME?</v>
      </c>
      <c r="Q17" s="2" t="e">
        <f>NETWORKDAYS(Data!$N17,Data!$I17,)</f>
        <v>#VALUE!</v>
      </c>
      <c r="R17" s="2" t="str">
        <f>CONCATENATE(Data!$C17," ",Data!$B17)</f>
        <v>Vice President Isabella Xi</v>
      </c>
      <c r="V17" s="34"/>
    </row>
    <row r="18" spans="1:25">
      <c r="A18" s="2" t="s">
        <v>129</v>
      </c>
      <c r="B18" s="2" t="s">
        <v>130</v>
      </c>
      <c r="C18" s="2" t="s">
        <v>40</v>
      </c>
      <c r="D18" s="2" t="s">
        <v>6</v>
      </c>
      <c r="E18" s="2" t="s">
        <v>21</v>
      </c>
      <c r="F18" s="2" t="s">
        <v>18</v>
      </c>
      <c r="G18" s="2" t="s">
        <v>11</v>
      </c>
      <c r="H18" s="2">
        <v>65</v>
      </c>
      <c r="I18" s="8">
        <v>37319</v>
      </c>
      <c r="J18" s="9">
        <v>175837</v>
      </c>
      <c r="K18" s="10">
        <v>0.2</v>
      </c>
      <c r="L18" s="2" t="s">
        <v>27</v>
      </c>
      <c r="M18" s="2" t="s">
        <v>97</v>
      </c>
      <c r="N18" s="8" t="s">
        <v>88</v>
      </c>
      <c r="O18" s="2" t="str">
        <f t="shared" si="0"/>
        <v>United States, Phoenix</v>
      </c>
      <c r="P18" s="2" t="e">
        <f t="shared" ca="1" si="1"/>
        <v>#NAME?</v>
      </c>
      <c r="Q18" s="2" t="e">
        <f>NETWORKDAYS(Data!$N18,Data!$I18,)</f>
        <v>#VALUE!</v>
      </c>
      <c r="R18" s="2" t="str">
        <f>CONCATENATE(Data!$C18," ",Data!$B18)</f>
        <v>Director Bella Powell</v>
      </c>
      <c r="V18" s="34"/>
      <c r="X18" s="11" t="s">
        <v>131</v>
      </c>
      <c r="Y18" s="13">
        <f>NETWORKDAYS(I2,N2,)</f>
        <v>1441</v>
      </c>
    </row>
    <row r="19" spans="1:25">
      <c r="A19" s="2" t="s">
        <v>132</v>
      </c>
      <c r="B19" s="2" t="s">
        <v>133</v>
      </c>
      <c r="C19" s="2" t="s">
        <v>58</v>
      </c>
      <c r="D19" s="2" t="s">
        <v>9</v>
      </c>
      <c r="E19" s="2" t="s">
        <v>22</v>
      </c>
      <c r="F19" s="2" t="s">
        <v>18</v>
      </c>
      <c r="G19" s="2" t="s">
        <v>13</v>
      </c>
      <c r="H19" s="2">
        <v>64</v>
      </c>
      <c r="I19" s="8">
        <v>37956</v>
      </c>
      <c r="J19" s="9">
        <v>154828</v>
      </c>
      <c r="K19" s="10">
        <v>0.13</v>
      </c>
      <c r="L19" s="2" t="s">
        <v>27</v>
      </c>
      <c r="M19" s="2" t="s">
        <v>83</v>
      </c>
      <c r="N19" s="8" t="s">
        <v>88</v>
      </c>
      <c r="O19" s="2" t="str">
        <f t="shared" si="0"/>
        <v>United States, Seattle</v>
      </c>
      <c r="P19" s="2" t="e">
        <f t="shared" ca="1" si="1"/>
        <v>#NAME?</v>
      </c>
      <c r="Q19" s="2" t="e">
        <f>NETWORKDAYS(Data!$N19,Data!$I19,)</f>
        <v>#VALUE!</v>
      </c>
      <c r="R19" s="2" t="str">
        <f>CONCATENATE(Data!$C19," ",Data!$B19)</f>
        <v>Sr. Manger Camila Silva</v>
      </c>
      <c r="V19" s="34"/>
    </row>
    <row r="20" spans="1:25">
      <c r="A20" s="2" t="s">
        <v>134</v>
      </c>
      <c r="B20" s="2" t="s">
        <v>135</v>
      </c>
      <c r="C20" s="2" t="s">
        <v>40</v>
      </c>
      <c r="D20" s="2" t="s">
        <v>8</v>
      </c>
      <c r="E20" s="2" t="s">
        <v>17</v>
      </c>
      <c r="F20" s="2" t="s">
        <v>19</v>
      </c>
      <c r="G20" s="2" t="s">
        <v>12</v>
      </c>
      <c r="H20" s="2">
        <v>64</v>
      </c>
      <c r="I20" s="8">
        <v>41581</v>
      </c>
      <c r="J20" s="9">
        <v>186503</v>
      </c>
      <c r="K20" s="10">
        <v>0.24</v>
      </c>
      <c r="L20" s="2" t="s">
        <v>27</v>
      </c>
      <c r="M20" s="2" t="s">
        <v>136</v>
      </c>
      <c r="N20" s="8" t="s">
        <v>88</v>
      </c>
      <c r="O20" s="2" t="str">
        <f t="shared" si="0"/>
        <v>United States, Columbus</v>
      </c>
      <c r="P20" s="2" t="e">
        <f t="shared" ca="1" si="1"/>
        <v>#NAME?</v>
      </c>
      <c r="Q20" s="2" t="e">
        <f>NETWORKDAYS(Data!$N20,Data!$I20,)</f>
        <v>#VALUE!</v>
      </c>
      <c r="R20" s="2" t="str">
        <f>CONCATENATE(Data!$C20," ",Data!$B20)</f>
        <v>Director David Barnes</v>
      </c>
      <c r="V20" s="34"/>
      <c r="X20" s="11" t="s">
        <v>137</v>
      </c>
      <c r="Y20" s="14" t="str">
        <f>VLOOKUP("E02206",Data!$A$2:$R$1001,2,1)</f>
        <v>Carson Chau</v>
      </c>
    </row>
    <row r="21" spans="1:25" ht="15.75" customHeight="1">
      <c r="A21" s="2" t="s">
        <v>138</v>
      </c>
      <c r="B21" s="2" t="s">
        <v>139</v>
      </c>
      <c r="C21" s="2" t="s">
        <v>40</v>
      </c>
      <c r="D21" s="2" t="s">
        <v>10</v>
      </c>
      <c r="E21" s="2" t="s">
        <v>21</v>
      </c>
      <c r="F21" s="2" t="s">
        <v>19</v>
      </c>
      <c r="G21" s="2" t="s">
        <v>3</v>
      </c>
      <c r="H21" s="2">
        <v>45</v>
      </c>
      <c r="I21" s="8">
        <v>37446</v>
      </c>
      <c r="J21" s="9">
        <v>166331</v>
      </c>
      <c r="K21" s="10">
        <v>0.18</v>
      </c>
      <c r="L21" s="2" t="s">
        <v>26</v>
      </c>
      <c r="M21" s="2" t="s">
        <v>87</v>
      </c>
      <c r="N21" s="8" t="s">
        <v>88</v>
      </c>
      <c r="O21" s="2" t="str">
        <f t="shared" si="0"/>
        <v>China, Chongqing</v>
      </c>
      <c r="P21" s="2" t="e">
        <f t="shared" ca="1" si="1"/>
        <v>#NAME?</v>
      </c>
      <c r="Q21" s="2" t="e">
        <f>NETWORKDAYS(Data!$N21,Data!$I21,)</f>
        <v>#VALUE!</v>
      </c>
      <c r="R21" s="2" t="str">
        <f>CONCATENATE(Data!$C21," ",Data!$B21)</f>
        <v>Director Adam Dang</v>
      </c>
      <c r="V21" s="34"/>
    </row>
    <row r="22" spans="1:25" ht="15.75" customHeight="1">
      <c r="A22" s="2" t="s">
        <v>140</v>
      </c>
      <c r="B22" s="2" t="s">
        <v>141</v>
      </c>
      <c r="C22" s="2" t="s">
        <v>58</v>
      </c>
      <c r="D22" s="2" t="s">
        <v>8</v>
      </c>
      <c r="E22" s="2" t="s">
        <v>20</v>
      </c>
      <c r="F22" s="2" t="s">
        <v>19</v>
      </c>
      <c r="G22" s="2" t="s">
        <v>13</v>
      </c>
      <c r="H22" s="2">
        <v>56</v>
      </c>
      <c r="I22" s="8">
        <v>40917</v>
      </c>
      <c r="J22" s="9">
        <v>146140</v>
      </c>
      <c r="K22" s="10">
        <v>0.1</v>
      </c>
      <c r="L22" s="2" t="s">
        <v>25</v>
      </c>
      <c r="M22" s="2" t="s">
        <v>142</v>
      </c>
      <c r="N22" s="8" t="s">
        <v>88</v>
      </c>
      <c r="O22" s="2" t="str">
        <f t="shared" si="0"/>
        <v>Brazil, Manaus</v>
      </c>
      <c r="P22" s="2" t="e">
        <f t="shared" ca="1" si="1"/>
        <v>#NAME?</v>
      </c>
      <c r="Q22" s="2" t="e">
        <f>NETWORKDAYS(Data!$N22,Data!$I22,)</f>
        <v>#VALUE!</v>
      </c>
      <c r="R22" s="2" t="str">
        <f>CONCATENATE(Data!$C22," ",Data!$B22)</f>
        <v>Sr. Manger Elias Alvarado</v>
      </c>
      <c r="V22" s="34"/>
      <c r="X22" s="11" t="s">
        <v>143</v>
      </c>
      <c r="Y22" s="2" t="str">
        <f>VLOOKUP("Phoenix",Data!$A$2:$R$1001,13,1)</f>
        <v>Miami</v>
      </c>
    </row>
    <row r="23" spans="1:25" ht="15.75" customHeight="1">
      <c r="A23" s="2" t="s">
        <v>144</v>
      </c>
      <c r="B23" s="2" t="s">
        <v>145</v>
      </c>
      <c r="C23" s="2" t="s">
        <v>40</v>
      </c>
      <c r="D23" s="2" t="s">
        <v>10</v>
      </c>
      <c r="E23" s="2" t="s">
        <v>20</v>
      </c>
      <c r="F23" s="2" t="s">
        <v>18</v>
      </c>
      <c r="G23" s="2" t="s">
        <v>13</v>
      </c>
      <c r="H23" s="2">
        <v>36</v>
      </c>
      <c r="I23" s="8">
        <v>44288</v>
      </c>
      <c r="J23" s="9">
        <v>151703</v>
      </c>
      <c r="K23" s="10">
        <v>0.21</v>
      </c>
      <c r="L23" s="2" t="s">
        <v>27</v>
      </c>
      <c r="M23" s="2" t="s">
        <v>106</v>
      </c>
      <c r="N23" s="8" t="s">
        <v>88</v>
      </c>
      <c r="O23" s="2" t="str">
        <f t="shared" si="0"/>
        <v>United States, Miami</v>
      </c>
      <c r="P23" s="2" t="e">
        <f t="shared" ca="1" si="1"/>
        <v>#NAME?</v>
      </c>
      <c r="Q23" s="2" t="e">
        <f>NETWORKDAYS(Data!$N23,Data!$I23,)</f>
        <v>#VALUE!</v>
      </c>
      <c r="R23" s="2" t="str">
        <f>CONCATENATE(Data!$C23," ",Data!$B23)</f>
        <v>Director Eva Rivera</v>
      </c>
      <c r="V23" s="34"/>
    </row>
    <row r="24" spans="1:25" ht="15.75" customHeight="1">
      <c r="A24" s="2" t="s">
        <v>146</v>
      </c>
      <c r="B24" s="2" t="s">
        <v>147</v>
      </c>
      <c r="C24" s="2" t="s">
        <v>40</v>
      </c>
      <c r="D24" s="2" t="s">
        <v>8</v>
      </c>
      <c r="E24" s="2" t="s">
        <v>21</v>
      </c>
      <c r="F24" s="2" t="s">
        <v>19</v>
      </c>
      <c r="G24" s="2" t="s">
        <v>13</v>
      </c>
      <c r="H24" s="2">
        <v>59</v>
      </c>
      <c r="I24" s="8">
        <v>37400</v>
      </c>
      <c r="J24" s="9">
        <v>172787</v>
      </c>
      <c r="K24" s="10">
        <v>0.28000000000000003</v>
      </c>
      <c r="L24" s="2" t="s">
        <v>25</v>
      </c>
      <c r="M24" s="2" t="s">
        <v>148</v>
      </c>
      <c r="N24" s="8" t="s">
        <v>88</v>
      </c>
      <c r="O24" s="2" t="str">
        <f t="shared" si="0"/>
        <v>Brazil, Rio de Janerio</v>
      </c>
      <c r="P24" s="2" t="e">
        <f t="shared" ca="1" si="1"/>
        <v>#NAME?</v>
      </c>
      <c r="Q24" s="2" t="e">
        <f>NETWORKDAYS(Data!$N24,Data!$I24,)</f>
        <v>#VALUE!</v>
      </c>
      <c r="R24" s="2" t="str">
        <f>CONCATENATE(Data!$C24," ",Data!$B24)</f>
        <v>Director Logan Rivera</v>
      </c>
      <c r="V24" s="34"/>
      <c r="X24" s="11" t="s">
        <v>149</v>
      </c>
      <c r="Y24" s="2">
        <f>COUNTA(Data!$I$2:$I$1001,Data!$N$2:$N$1001)</f>
        <v>2000</v>
      </c>
    </row>
    <row r="25" spans="1:25" ht="15.75" customHeight="1">
      <c r="A25" s="2" t="s">
        <v>150</v>
      </c>
      <c r="B25" s="2" t="s">
        <v>151</v>
      </c>
      <c r="C25" s="2" t="s">
        <v>32</v>
      </c>
      <c r="D25" s="2" t="s">
        <v>10</v>
      </c>
      <c r="E25" s="2" t="s">
        <v>22</v>
      </c>
      <c r="F25" s="2" t="s">
        <v>19</v>
      </c>
      <c r="G25" s="2" t="s">
        <v>12</v>
      </c>
      <c r="H25" s="2">
        <v>37</v>
      </c>
      <c r="I25" s="8">
        <v>43713</v>
      </c>
      <c r="J25" s="9">
        <v>49998</v>
      </c>
      <c r="K25" s="10">
        <v>0</v>
      </c>
      <c r="L25" s="2" t="s">
        <v>27</v>
      </c>
      <c r="M25" s="2" t="s">
        <v>83</v>
      </c>
      <c r="N25" s="8" t="s">
        <v>88</v>
      </c>
      <c r="O25" s="2" t="str">
        <f t="shared" si="0"/>
        <v>United States, Seattle</v>
      </c>
      <c r="P25" s="2" t="e">
        <f t="shared" ca="1" si="1"/>
        <v>#NAME?</v>
      </c>
      <c r="Q25" s="2" t="e">
        <f>NETWORKDAYS(Data!$N25,Data!$I25,)</f>
        <v>#VALUE!</v>
      </c>
      <c r="R25" s="2" t="str">
        <f>CONCATENATE(Data!$C25," ",Data!$B25)</f>
        <v>Analyst Leonardo Dixon</v>
      </c>
      <c r="V25" s="34"/>
    </row>
    <row r="26" spans="1:25" ht="15.75" customHeight="1">
      <c r="A26" s="2" t="s">
        <v>152</v>
      </c>
      <c r="B26" s="2" t="s">
        <v>153</v>
      </c>
      <c r="C26" s="2" t="s">
        <v>63</v>
      </c>
      <c r="D26" s="2" t="s">
        <v>10</v>
      </c>
      <c r="E26" s="2" t="s">
        <v>22</v>
      </c>
      <c r="F26" s="2" t="s">
        <v>19</v>
      </c>
      <c r="G26" s="2" t="s">
        <v>3</v>
      </c>
      <c r="H26" s="2">
        <v>44</v>
      </c>
      <c r="I26" s="8">
        <v>41700</v>
      </c>
      <c r="J26" s="9">
        <v>207172</v>
      </c>
      <c r="K26" s="10">
        <v>0.31</v>
      </c>
      <c r="L26" s="2" t="s">
        <v>26</v>
      </c>
      <c r="M26" s="2" t="s">
        <v>87</v>
      </c>
      <c r="N26" s="8" t="s">
        <v>88</v>
      </c>
      <c r="O26" s="2" t="str">
        <f t="shared" si="0"/>
        <v>China, Chongqing</v>
      </c>
      <c r="P26" s="2" t="e">
        <f t="shared" ca="1" si="1"/>
        <v>#NAME?</v>
      </c>
      <c r="Q26" s="2" t="e">
        <f>NETWORKDAYS(Data!$N26,Data!$I26,)</f>
        <v>#VALUE!</v>
      </c>
      <c r="R26" s="2" t="str">
        <f>CONCATENATE(Data!$C26," ",Data!$B26)</f>
        <v>Vice President Mateo Her</v>
      </c>
      <c r="V26" s="34"/>
      <c r="X26" s="11"/>
    </row>
    <row r="27" spans="1:25" ht="15.75" customHeight="1">
      <c r="A27" s="2" t="s">
        <v>154</v>
      </c>
      <c r="B27" s="2" t="s">
        <v>155</v>
      </c>
      <c r="C27" s="2" t="s">
        <v>40</v>
      </c>
      <c r="D27" s="2" t="s">
        <v>7</v>
      </c>
      <c r="E27" s="2" t="s">
        <v>22</v>
      </c>
      <c r="F27" s="2" t="s">
        <v>19</v>
      </c>
      <c r="G27" s="2" t="s">
        <v>11</v>
      </c>
      <c r="H27" s="2">
        <v>41</v>
      </c>
      <c r="I27" s="8">
        <v>42111</v>
      </c>
      <c r="J27" s="9">
        <v>152239</v>
      </c>
      <c r="K27" s="10">
        <v>0.23</v>
      </c>
      <c r="L27" s="2" t="s">
        <v>27</v>
      </c>
      <c r="M27" s="2" t="s">
        <v>136</v>
      </c>
      <c r="N27" s="8" t="s">
        <v>88</v>
      </c>
      <c r="O27" s="2" t="str">
        <f t="shared" si="0"/>
        <v>United States, Columbus</v>
      </c>
      <c r="P27" s="2" t="e">
        <f t="shared" ca="1" si="1"/>
        <v>#NAME?</v>
      </c>
      <c r="Q27" s="2" t="e">
        <f>NETWORKDAYS(Data!$N27,Data!$I27,)</f>
        <v>#VALUE!</v>
      </c>
      <c r="R27" s="2" t="str">
        <f>CONCATENATE(Data!$C27," ",Data!$B27)</f>
        <v>Director Jose Henderson</v>
      </c>
      <c r="V27" s="34"/>
    </row>
    <row r="28" spans="1:25" ht="15.75" customHeight="1">
      <c r="A28" s="2" t="s">
        <v>156</v>
      </c>
      <c r="B28" s="2" t="s">
        <v>157</v>
      </c>
      <c r="C28" s="2" t="s">
        <v>52</v>
      </c>
      <c r="D28" s="2" t="s">
        <v>5</v>
      </c>
      <c r="E28" s="2" t="s">
        <v>17</v>
      </c>
      <c r="F28" s="2" t="s">
        <v>18</v>
      </c>
      <c r="G28" s="2" t="s">
        <v>13</v>
      </c>
      <c r="H28" s="2">
        <v>56</v>
      </c>
      <c r="I28" s="8">
        <v>38388</v>
      </c>
      <c r="J28" s="9">
        <v>98581</v>
      </c>
      <c r="K28" s="10">
        <v>0</v>
      </c>
      <c r="L28" s="2" t="s">
        <v>25</v>
      </c>
      <c r="M28" s="2" t="s">
        <v>148</v>
      </c>
      <c r="N28" s="8" t="s">
        <v>88</v>
      </c>
      <c r="O28" s="2" t="str">
        <f t="shared" si="0"/>
        <v>Brazil, Rio de Janerio</v>
      </c>
      <c r="P28" s="2" t="e">
        <f t="shared" ca="1" si="1"/>
        <v>#NAME?</v>
      </c>
      <c r="Q28" s="2" t="e">
        <f>NETWORKDAYS(Data!$N28,Data!$I28,)</f>
        <v>#VALUE!</v>
      </c>
      <c r="R28" s="2" t="str">
        <f>CONCATENATE(Data!$C28," ",Data!$B28)</f>
        <v>Quality Engineer Abigail Mejia</v>
      </c>
      <c r="V28" s="34"/>
      <c r="X28" s="11"/>
    </row>
    <row r="29" spans="1:25" ht="15.75" customHeight="1">
      <c r="A29" s="2" t="s">
        <v>158</v>
      </c>
      <c r="B29" s="2" t="s">
        <v>159</v>
      </c>
      <c r="C29" s="2" t="s">
        <v>63</v>
      </c>
      <c r="D29" s="2" t="s">
        <v>5</v>
      </c>
      <c r="E29" s="2" t="s">
        <v>22</v>
      </c>
      <c r="F29" s="2" t="s">
        <v>19</v>
      </c>
      <c r="G29" s="2" t="s">
        <v>3</v>
      </c>
      <c r="H29" s="2">
        <v>43</v>
      </c>
      <c r="I29" s="8">
        <v>38145</v>
      </c>
      <c r="J29" s="9">
        <v>246231</v>
      </c>
      <c r="K29" s="10">
        <v>0.31</v>
      </c>
      <c r="L29" s="2" t="s">
        <v>27</v>
      </c>
      <c r="M29" s="2" t="s">
        <v>83</v>
      </c>
      <c r="N29" s="8" t="s">
        <v>88</v>
      </c>
      <c r="O29" s="2" t="str">
        <f t="shared" si="0"/>
        <v>United States, Seattle</v>
      </c>
      <c r="P29" s="2" t="e">
        <f t="shared" ca="1" si="1"/>
        <v>#NAME?</v>
      </c>
      <c r="Q29" s="2" t="e">
        <f>NETWORKDAYS(Data!$N29,Data!$I29,)</f>
        <v>#VALUE!</v>
      </c>
      <c r="R29" s="2" t="str">
        <f>CONCATENATE(Data!$C29," ",Data!$B29)</f>
        <v>Vice President Wyatt Chin</v>
      </c>
      <c r="V29" s="34"/>
    </row>
    <row r="30" spans="1:25" ht="15.75" customHeight="1">
      <c r="A30" s="2" t="s">
        <v>160</v>
      </c>
      <c r="B30" s="2" t="s">
        <v>161</v>
      </c>
      <c r="C30" s="2" t="s">
        <v>41</v>
      </c>
      <c r="D30" s="2" t="s">
        <v>5</v>
      </c>
      <c r="E30" s="2" t="s">
        <v>22</v>
      </c>
      <c r="F30" s="2" t="s">
        <v>19</v>
      </c>
      <c r="G30" s="2" t="s">
        <v>3</v>
      </c>
      <c r="H30" s="2">
        <v>64</v>
      </c>
      <c r="I30" s="8">
        <v>35403</v>
      </c>
      <c r="J30" s="9">
        <v>99354</v>
      </c>
      <c r="K30" s="10">
        <v>0.12</v>
      </c>
      <c r="L30" s="2" t="s">
        <v>26</v>
      </c>
      <c r="M30" s="2" t="s">
        <v>162</v>
      </c>
      <c r="N30" s="8" t="s">
        <v>88</v>
      </c>
      <c r="O30" s="2" t="str">
        <f t="shared" si="0"/>
        <v>China, Beijing</v>
      </c>
      <c r="P30" s="2" t="e">
        <f t="shared" ca="1" si="1"/>
        <v>#NAME?</v>
      </c>
      <c r="Q30" s="2" t="e">
        <f>NETWORKDAYS(Data!$N30,Data!$I30,)</f>
        <v>#VALUE!</v>
      </c>
      <c r="R30" s="2" t="str">
        <f>CONCATENATE(Data!$C30," ",Data!$B30)</f>
        <v>Engineering Manager Carson Lu</v>
      </c>
      <c r="V30" s="34"/>
      <c r="X30" s="11"/>
    </row>
    <row r="31" spans="1:25" ht="15.75" customHeight="1">
      <c r="A31" s="2" t="s">
        <v>163</v>
      </c>
      <c r="B31" s="2" t="s">
        <v>164</v>
      </c>
      <c r="C31" s="2" t="s">
        <v>63</v>
      </c>
      <c r="D31" s="2" t="s">
        <v>8</v>
      </c>
      <c r="E31" s="2" t="s">
        <v>17</v>
      </c>
      <c r="F31" s="2" t="s">
        <v>19</v>
      </c>
      <c r="G31" s="2" t="s">
        <v>3</v>
      </c>
      <c r="H31" s="2">
        <v>63</v>
      </c>
      <c r="I31" s="8">
        <v>41040</v>
      </c>
      <c r="J31" s="9">
        <v>231141</v>
      </c>
      <c r="K31" s="10">
        <v>0.34</v>
      </c>
      <c r="L31" s="2" t="s">
        <v>26</v>
      </c>
      <c r="M31" s="2" t="s">
        <v>162</v>
      </c>
      <c r="N31" s="8" t="s">
        <v>88</v>
      </c>
      <c r="O31" s="2" t="str">
        <f t="shared" si="0"/>
        <v>China, Beijing</v>
      </c>
      <c r="P31" s="2" t="e">
        <f t="shared" ca="1" si="1"/>
        <v>#NAME?</v>
      </c>
      <c r="Q31" s="2" t="e">
        <f>NETWORKDAYS(Data!$N31,Data!$I31,)</f>
        <v>#VALUE!</v>
      </c>
      <c r="R31" s="2" t="str">
        <f>CONCATENATE(Data!$C31," ",Data!$B31)</f>
        <v>Vice President Dylan Choi</v>
      </c>
      <c r="V31" s="34"/>
    </row>
    <row r="32" spans="1:25" ht="15.75" customHeight="1">
      <c r="A32" s="2" t="s">
        <v>165</v>
      </c>
      <c r="B32" s="2" t="s">
        <v>166</v>
      </c>
      <c r="C32" s="2" t="s">
        <v>45</v>
      </c>
      <c r="D32" s="2" t="s">
        <v>8</v>
      </c>
      <c r="E32" s="2" t="s">
        <v>21</v>
      </c>
      <c r="F32" s="2" t="s">
        <v>19</v>
      </c>
      <c r="G32" s="2" t="s">
        <v>3</v>
      </c>
      <c r="H32" s="2">
        <v>28</v>
      </c>
      <c r="I32" s="8">
        <v>42911</v>
      </c>
      <c r="J32" s="9">
        <v>54775</v>
      </c>
      <c r="K32" s="10">
        <v>0</v>
      </c>
      <c r="L32" s="2" t="s">
        <v>27</v>
      </c>
      <c r="M32" s="2" t="s">
        <v>136</v>
      </c>
      <c r="N32" s="8" t="s">
        <v>88</v>
      </c>
      <c r="O32" s="2" t="str">
        <f t="shared" si="0"/>
        <v>United States, Columbus</v>
      </c>
      <c r="P32" s="2" t="e">
        <f t="shared" ca="1" si="1"/>
        <v>#NAME?</v>
      </c>
      <c r="Q32" s="2" t="e">
        <f>NETWORKDAYS(Data!$N32,Data!$I32,)</f>
        <v>#VALUE!</v>
      </c>
      <c r="R32" s="2" t="str">
        <f>CONCATENATE(Data!$C32," ",Data!$B32)</f>
        <v>IT Coordinator Ezekiel Kumar</v>
      </c>
      <c r="V32" s="34"/>
    </row>
    <row r="33" spans="1:25" ht="15.75" customHeight="1">
      <c r="A33" s="2" t="s">
        <v>167</v>
      </c>
      <c r="B33" s="2" t="s">
        <v>168</v>
      </c>
      <c r="C33" s="2" t="s">
        <v>32</v>
      </c>
      <c r="D33" s="2" t="s">
        <v>6</v>
      </c>
      <c r="E33" s="2" t="s">
        <v>20</v>
      </c>
      <c r="F33" s="2" t="s">
        <v>19</v>
      </c>
      <c r="G33" s="2" t="s">
        <v>13</v>
      </c>
      <c r="H33" s="2">
        <v>65</v>
      </c>
      <c r="I33" s="8">
        <v>38123</v>
      </c>
      <c r="J33" s="9">
        <v>55499</v>
      </c>
      <c r="K33" s="10">
        <v>0</v>
      </c>
      <c r="L33" s="2" t="s">
        <v>25</v>
      </c>
      <c r="M33" s="2" t="s">
        <v>142</v>
      </c>
      <c r="N33" s="8" t="s">
        <v>88</v>
      </c>
      <c r="O33" s="2" t="str">
        <f t="shared" si="0"/>
        <v>Brazil, Manaus</v>
      </c>
      <c r="P33" s="2" t="e">
        <f t="shared" ca="1" si="1"/>
        <v>#NAME?</v>
      </c>
      <c r="Q33" s="2" t="e">
        <f>NETWORKDAYS(Data!$N33,Data!$I33,)</f>
        <v>#VALUE!</v>
      </c>
      <c r="R33" s="2" t="str">
        <f>CONCATENATE(Data!$C33," ",Data!$B33)</f>
        <v>Analyst Dominic Guzman</v>
      </c>
      <c r="V33" s="34"/>
    </row>
    <row r="34" spans="1:25" ht="15.75" customHeight="1">
      <c r="A34" s="2" t="s">
        <v>169</v>
      </c>
      <c r="B34" s="2" t="s">
        <v>170</v>
      </c>
      <c r="C34" s="2" t="s">
        <v>33</v>
      </c>
      <c r="D34" s="2" t="s">
        <v>10</v>
      </c>
      <c r="E34" s="2" t="s">
        <v>21</v>
      </c>
      <c r="F34" s="2" t="s">
        <v>19</v>
      </c>
      <c r="G34" s="2" t="s">
        <v>12</v>
      </c>
      <c r="H34" s="2">
        <v>61</v>
      </c>
      <c r="I34" s="8">
        <v>39640</v>
      </c>
      <c r="J34" s="9">
        <v>66521</v>
      </c>
      <c r="K34" s="10">
        <v>0</v>
      </c>
      <c r="L34" s="2" t="s">
        <v>27</v>
      </c>
      <c r="M34" s="2" t="s">
        <v>83</v>
      </c>
      <c r="N34" s="8" t="s">
        <v>88</v>
      </c>
      <c r="O34" s="2" t="str">
        <f t="shared" si="0"/>
        <v>United States, Seattle</v>
      </c>
      <c r="P34" s="2" t="e">
        <f t="shared" ca="1" si="1"/>
        <v>#NAME?</v>
      </c>
      <c r="Q34" s="2" t="e">
        <f>NETWORKDAYS(Data!$N34,Data!$I34,)</f>
        <v>#VALUE!</v>
      </c>
      <c r="R34" s="2" t="str">
        <f>CONCATENATE(Data!$C34," ",Data!$B34)</f>
        <v>Analyst II Angel Powell</v>
      </c>
      <c r="V34" s="34"/>
    </row>
    <row r="35" spans="1:25" ht="15.75" customHeight="1">
      <c r="A35" s="2" t="s">
        <v>171</v>
      </c>
      <c r="B35" s="2" t="s">
        <v>172</v>
      </c>
      <c r="C35" s="2" t="s">
        <v>31</v>
      </c>
      <c r="D35" s="2" t="s">
        <v>10</v>
      </c>
      <c r="E35" s="2" t="s">
        <v>22</v>
      </c>
      <c r="F35" s="2" t="s">
        <v>19</v>
      </c>
      <c r="G35" s="2" t="s">
        <v>3</v>
      </c>
      <c r="H35" s="2">
        <v>30</v>
      </c>
      <c r="I35" s="8">
        <v>42642</v>
      </c>
      <c r="J35" s="9">
        <v>59100</v>
      </c>
      <c r="K35" s="10">
        <v>0</v>
      </c>
      <c r="L35" s="2" t="s">
        <v>26</v>
      </c>
      <c r="M35" s="2" t="s">
        <v>87</v>
      </c>
      <c r="N35" s="8" t="s">
        <v>88</v>
      </c>
      <c r="O35" s="2" t="str">
        <f t="shared" si="0"/>
        <v>China, Chongqing</v>
      </c>
      <c r="P35" s="2" t="e">
        <f t="shared" ca="1" si="1"/>
        <v>#NAME?</v>
      </c>
      <c r="Q35" s="2" t="e">
        <f>NETWORKDAYS(Data!$N35,Data!$I35,)</f>
        <v>#VALUE!</v>
      </c>
      <c r="R35" s="2" t="str">
        <f>CONCATENATE(Data!$C35," ",Data!$B35)</f>
        <v>Account Representative Mateo Vu</v>
      </c>
      <c r="V35" s="34"/>
    </row>
    <row r="36" spans="1:25" ht="15.75" customHeight="1">
      <c r="A36" s="2" t="s">
        <v>173</v>
      </c>
      <c r="B36" s="2" t="s">
        <v>174</v>
      </c>
      <c r="C36" s="2" t="s">
        <v>32</v>
      </c>
      <c r="D36" s="2" t="s">
        <v>6</v>
      </c>
      <c r="E36" s="2" t="s">
        <v>21</v>
      </c>
      <c r="F36" s="2" t="s">
        <v>18</v>
      </c>
      <c r="G36" s="2" t="s">
        <v>12</v>
      </c>
      <c r="H36" s="2">
        <v>27</v>
      </c>
      <c r="I36" s="8">
        <v>43226</v>
      </c>
      <c r="J36" s="9">
        <v>49011</v>
      </c>
      <c r="K36" s="10">
        <v>0</v>
      </c>
      <c r="L36" s="2" t="s">
        <v>27</v>
      </c>
      <c r="M36" s="2" t="s">
        <v>91</v>
      </c>
      <c r="N36" s="8" t="s">
        <v>88</v>
      </c>
      <c r="O36" s="2" t="str">
        <f t="shared" si="0"/>
        <v>United States, Chicago</v>
      </c>
      <c r="P36" s="2" t="e">
        <f t="shared" ca="1" si="1"/>
        <v>#NAME?</v>
      </c>
      <c r="Q36" s="2" t="e">
        <f>NETWORKDAYS(Data!$N36,Data!$I36,)</f>
        <v>#VALUE!</v>
      </c>
      <c r="R36" s="2" t="str">
        <f>CONCATENATE(Data!$C36," ",Data!$B36)</f>
        <v>Analyst Caroline Jenkins</v>
      </c>
      <c r="V36" s="34"/>
      <c r="X36" s="11" t="s">
        <v>175</v>
      </c>
    </row>
    <row r="37" spans="1:25" ht="15.75" customHeight="1">
      <c r="A37" s="2" t="s">
        <v>176</v>
      </c>
      <c r="B37" s="2" t="s">
        <v>177</v>
      </c>
      <c r="C37" s="2" t="s">
        <v>42</v>
      </c>
      <c r="D37" s="2" t="s">
        <v>8</v>
      </c>
      <c r="E37" s="2" t="s">
        <v>20</v>
      </c>
      <c r="F37" s="2" t="s">
        <v>18</v>
      </c>
      <c r="G37" s="2" t="s">
        <v>12</v>
      </c>
      <c r="H37" s="2">
        <v>32</v>
      </c>
      <c r="I37" s="8">
        <v>41681</v>
      </c>
      <c r="J37" s="9">
        <v>99575</v>
      </c>
      <c r="K37" s="10">
        <v>0</v>
      </c>
      <c r="L37" s="2" t="s">
        <v>27</v>
      </c>
      <c r="M37" s="2" t="s">
        <v>109</v>
      </c>
      <c r="N37" s="8" t="s">
        <v>88</v>
      </c>
      <c r="O37" s="2" t="str">
        <f t="shared" si="0"/>
        <v>United States, Austin</v>
      </c>
      <c r="P37" s="2" t="e">
        <f t="shared" ca="1" si="1"/>
        <v>#NAME?</v>
      </c>
      <c r="Q37" s="2" t="e">
        <f>NETWORKDAYS(Data!$N37,Data!$I37,)</f>
        <v>#VALUE!</v>
      </c>
      <c r="R37" s="2" t="str">
        <f>CONCATENATE(Data!$C37," ",Data!$B37)</f>
        <v>Enterprise Architect Nora Brown</v>
      </c>
      <c r="V37" s="34"/>
      <c r="X37" s="33" t="s">
        <v>71</v>
      </c>
      <c r="Y37" s="35"/>
    </row>
    <row r="38" spans="1:25" ht="15.75" customHeight="1">
      <c r="A38" s="2" t="s">
        <v>178</v>
      </c>
      <c r="B38" s="2" t="s">
        <v>179</v>
      </c>
      <c r="C38" s="2" t="s">
        <v>38</v>
      </c>
      <c r="D38" s="2" t="s">
        <v>5</v>
      </c>
      <c r="E38" s="2" t="s">
        <v>20</v>
      </c>
      <c r="F38" s="2" t="s">
        <v>18</v>
      </c>
      <c r="G38" s="2" t="s">
        <v>3</v>
      </c>
      <c r="H38" s="2">
        <v>34</v>
      </c>
      <c r="I38" s="8">
        <v>43815</v>
      </c>
      <c r="J38" s="9">
        <v>99989</v>
      </c>
      <c r="K38" s="10">
        <v>0</v>
      </c>
      <c r="L38" s="2" t="s">
        <v>26</v>
      </c>
      <c r="M38" s="2" t="s">
        <v>180</v>
      </c>
      <c r="N38" s="8" t="s">
        <v>88</v>
      </c>
      <c r="O38" s="2" t="str">
        <f t="shared" si="0"/>
        <v>China, Chengdu</v>
      </c>
      <c r="P38" s="2" t="e">
        <f t="shared" ca="1" si="1"/>
        <v>#NAME?</v>
      </c>
      <c r="Q38" s="2" t="e">
        <f>NETWORKDAYS(Data!$N38,Data!$I38,)</f>
        <v>#VALUE!</v>
      </c>
      <c r="R38" s="2" t="str">
        <f>CONCATENATE(Data!$C38," ",Data!$B38)</f>
        <v>Controls Engineer Adeline Huang</v>
      </c>
      <c r="V38" s="34"/>
    </row>
    <row r="39" spans="1:25" ht="15.75" customHeight="1">
      <c r="A39" s="2" t="s">
        <v>181</v>
      </c>
      <c r="B39" s="2" t="s">
        <v>182</v>
      </c>
      <c r="C39" s="2" t="s">
        <v>63</v>
      </c>
      <c r="D39" s="2" t="s">
        <v>9</v>
      </c>
      <c r="E39" s="2" t="s">
        <v>21</v>
      </c>
      <c r="F39" s="2" t="s">
        <v>19</v>
      </c>
      <c r="G39" s="2" t="s">
        <v>12</v>
      </c>
      <c r="H39" s="2">
        <v>27</v>
      </c>
      <c r="I39" s="8">
        <v>43758</v>
      </c>
      <c r="J39" s="9">
        <v>256420</v>
      </c>
      <c r="K39" s="10">
        <v>0.3</v>
      </c>
      <c r="L39" s="2" t="s">
        <v>27</v>
      </c>
      <c r="M39" s="2" t="s">
        <v>97</v>
      </c>
      <c r="N39" s="8" t="s">
        <v>88</v>
      </c>
      <c r="O39" s="2" t="str">
        <f t="shared" si="0"/>
        <v>United States, Phoenix</v>
      </c>
      <c r="P39" s="2" t="e">
        <f t="shared" ca="1" si="1"/>
        <v>#NAME?</v>
      </c>
      <c r="Q39" s="2" t="e">
        <f>NETWORKDAYS(Data!$N39,Data!$I39,)</f>
        <v>#VALUE!</v>
      </c>
      <c r="R39" s="2" t="str">
        <f>CONCATENATE(Data!$C39," ",Data!$B39)</f>
        <v>Vice President Jackson Perry</v>
      </c>
      <c r="V39" s="34"/>
      <c r="X39" s="2" t="s">
        <v>183</v>
      </c>
      <c r="Y39" s="2">
        <v>44.381999999999998</v>
      </c>
    </row>
    <row r="40" spans="1:25" ht="15.75" customHeight="1">
      <c r="A40" s="2" t="s">
        <v>184</v>
      </c>
      <c r="B40" s="2" t="s">
        <v>185</v>
      </c>
      <c r="C40" s="2" t="s">
        <v>61</v>
      </c>
      <c r="D40" s="2" t="s">
        <v>8</v>
      </c>
      <c r="E40" s="2" t="s">
        <v>20</v>
      </c>
      <c r="F40" s="2" t="s">
        <v>18</v>
      </c>
      <c r="G40" s="2" t="s">
        <v>13</v>
      </c>
      <c r="H40" s="2">
        <v>35</v>
      </c>
      <c r="I40" s="8">
        <v>41409</v>
      </c>
      <c r="J40" s="9">
        <v>78940</v>
      </c>
      <c r="K40" s="10">
        <v>0</v>
      </c>
      <c r="L40" s="2" t="s">
        <v>27</v>
      </c>
      <c r="M40" s="2" t="s">
        <v>106</v>
      </c>
      <c r="N40" s="8" t="s">
        <v>88</v>
      </c>
      <c r="O40" s="2" t="str">
        <f t="shared" si="0"/>
        <v>United States, Miami</v>
      </c>
      <c r="P40" s="2" t="e">
        <f t="shared" ca="1" si="1"/>
        <v>#NAME?</v>
      </c>
      <c r="Q40" s="2" t="e">
        <f>NETWORKDAYS(Data!$N40,Data!$I40,)</f>
        <v>#VALUE!</v>
      </c>
      <c r="R40" s="2" t="str">
        <f>CONCATENATE(Data!$C40," ",Data!$B40)</f>
        <v>Technical Architect Riley Padilla</v>
      </c>
      <c r="V40" s="34"/>
      <c r="X40" s="2" t="s">
        <v>186</v>
      </c>
      <c r="Y40" s="2">
        <v>0.35566075208064563</v>
      </c>
    </row>
    <row r="41" spans="1:25" ht="15.75" customHeight="1">
      <c r="A41" s="2" t="s">
        <v>187</v>
      </c>
      <c r="B41" s="2" t="s">
        <v>188</v>
      </c>
      <c r="C41" s="2" t="s">
        <v>42</v>
      </c>
      <c r="D41" s="2" t="s">
        <v>8</v>
      </c>
      <c r="E41" s="2" t="s">
        <v>17</v>
      </c>
      <c r="F41" s="2" t="s">
        <v>18</v>
      </c>
      <c r="G41" s="2" t="s">
        <v>13</v>
      </c>
      <c r="H41" s="2">
        <v>57</v>
      </c>
      <c r="I41" s="8">
        <v>34337</v>
      </c>
      <c r="J41" s="9">
        <v>82872</v>
      </c>
      <c r="K41" s="10">
        <v>0</v>
      </c>
      <c r="L41" s="2" t="s">
        <v>25</v>
      </c>
      <c r="M41" s="2" t="s">
        <v>142</v>
      </c>
      <c r="N41" s="8" t="s">
        <v>88</v>
      </c>
      <c r="O41" s="2" t="str">
        <f t="shared" si="0"/>
        <v>Brazil, Manaus</v>
      </c>
      <c r="P41" s="2" t="e">
        <f t="shared" ca="1" si="1"/>
        <v>#NAME?</v>
      </c>
      <c r="Q41" s="2" t="e">
        <f>NETWORKDAYS(Data!$N41,Data!$I41,)</f>
        <v>#VALUE!</v>
      </c>
      <c r="R41" s="2" t="str">
        <f>CONCATENATE(Data!$C41," ",Data!$B41)</f>
        <v>Enterprise Architect Leah Pena</v>
      </c>
      <c r="V41" s="34"/>
      <c r="X41" s="30" t="s">
        <v>189</v>
      </c>
      <c r="Y41" s="30">
        <v>45</v>
      </c>
    </row>
    <row r="42" spans="1:25" ht="15.75" customHeight="1">
      <c r="A42" s="2" t="s">
        <v>190</v>
      </c>
      <c r="B42" s="2" t="s">
        <v>191</v>
      </c>
      <c r="C42" s="2" t="s">
        <v>57</v>
      </c>
      <c r="D42" s="2" t="s">
        <v>7</v>
      </c>
      <c r="E42" s="2" t="s">
        <v>22</v>
      </c>
      <c r="F42" s="2" t="s">
        <v>19</v>
      </c>
      <c r="G42" s="2" t="s">
        <v>3</v>
      </c>
      <c r="H42" s="2">
        <v>30</v>
      </c>
      <c r="I42" s="8">
        <v>42884</v>
      </c>
      <c r="J42" s="9">
        <v>86317</v>
      </c>
      <c r="K42" s="10">
        <v>0</v>
      </c>
      <c r="L42" s="2" t="s">
        <v>26</v>
      </c>
      <c r="M42" s="2" t="s">
        <v>180</v>
      </c>
      <c r="N42" s="8">
        <v>42932</v>
      </c>
      <c r="O42" s="2" t="str">
        <f t="shared" si="0"/>
        <v>China, Chengdu</v>
      </c>
      <c r="P42" s="2">
        <f>_xlfn.DAYS(N42,I42)</f>
        <v>48</v>
      </c>
      <c r="Q42" s="2">
        <f>NETWORKDAYS(Data!$N42,Data!$I42,)</f>
        <v>-35</v>
      </c>
      <c r="R42" s="2" t="str">
        <f>CONCATENATE(Data!$C42," ",Data!$B42)</f>
        <v>Sr. Business Partner Owen Lam</v>
      </c>
      <c r="V42" s="34"/>
      <c r="X42" s="30" t="s">
        <v>192</v>
      </c>
      <c r="Y42" s="30">
        <v>45</v>
      </c>
    </row>
    <row r="43" spans="1:25" ht="15.75" customHeight="1">
      <c r="A43" s="2" t="s">
        <v>193</v>
      </c>
      <c r="B43" s="2" t="s">
        <v>194</v>
      </c>
      <c r="C43" s="2" t="s">
        <v>47</v>
      </c>
      <c r="D43" s="2" t="s">
        <v>9</v>
      </c>
      <c r="E43" s="2" t="s">
        <v>22</v>
      </c>
      <c r="F43" s="2" t="s">
        <v>18</v>
      </c>
      <c r="G43" s="2" t="s">
        <v>12</v>
      </c>
      <c r="H43" s="2">
        <v>53</v>
      </c>
      <c r="I43" s="8">
        <v>41601</v>
      </c>
      <c r="J43" s="9">
        <v>113135</v>
      </c>
      <c r="K43" s="10">
        <v>0.05</v>
      </c>
      <c r="L43" s="2" t="s">
        <v>27</v>
      </c>
      <c r="M43" s="2" t="s">
        <v>109</v>
      </c>
      <c r="N43" s="8" t="s">
        <v>88</v>
      </c>
      <c r="O43" s="2" t="str">
        <f t="shared" si="0"/>
        <v>United States, Austin</v>
      </c>
      <c r="P43" s="2" t="e">
        <f t="shared" ca="1" si="1"/>
        <v>#NAME?</v>
      </c>
      <c r="Q43" s="2" t="e">
        <f>NETWORKDAYS(Data!$N43,Data!$I43,)</f>
        <v>#VALUE!</v>
      </c>
      <c r="R43" s="2" t="str">
        <f>CONCATENATE(Data!$C43," ",Data!$B43)</f>
        <v>Manager Kennedy Foster</v>
      </c>
      <c r="V43" s="34"/>
      <c r="X43" s="2" t="s">
        <v>195</v>
      </c>
      <c r="Y43" s="2">
        <v>11.246980509033101</v>
      </c>
    </row>
    <row r="44" spans="1:25" ht="15.75" customHeight="1">
      <c r="A44" s="2" t="s">
        <v>196</v>
      </c>
      <c r="B44" s="2" t="s">
        <v>197</v>
      </c>
      <c r="C44" s="2" t="s">
        <v>63</v>
      </c>
      <c r="D44" s="2" t="s">
        <v>8</v>
      </c>
      <c r="E44" s="2" t="s">
        <v>22</v>
      </c>
      <c r="F44" s="2" t="s">
        <v>19</v>
      </c>
      <c r="G44" s="2" t="s">
        <v>12</v>
      </c>
      <c r="H44" s="2">
        <v>52</v>
      </c>
      <c r="I44" s="8">
        <v>38664</v>
      </c>
      <c r="J44" s="9">
        <v>199808</v>
      </c>
      <c r="K44" s="10">
        <v>0.32</v>
      </c>
      <c r="L44" s="2" t="s">
        <v>27</v>
      </c>
      <c r="M44" s="2" t="s">
        <v>83</v>
      </c>
      <c r="N44" s="8" t="s">
        <v>88</v>
      </c>
      <c r="O44" s="2" t="str">
        <f t="shared" si="0"/>
        <v>United States, Seattle</v>
      </c>
      <c r="P44" s="2" t="e">
        <f t="shared" ca="1" si="1"/>
        <v>#NAME?</v>
      </c>
      <c r="Q44" s="2" t="e">
        <f>NETWORKDAYS(Data!$N44,Data!$I44,)</f>
        <v>#VALUE!</v>
      </c>
      <c r="R44" s="2" t="str">
        <f>CONCATENATE(Data!$C44," ",Data!$B44)</f>
        <v>Vice President John Moore</v>
      </c>
      <c r="V44" s="34"/>
      <c r="X44" s="2" t="s">
        <v>198</v>
      </c>
      <c r="Y44" s="2">
        <v>126.49457057057046</v>
      </c>
    </row>
    <row r="45" spans="1:25" ht="15.75" customHeight="1">
      <c r="A45" s="2" t="s">
        <v>199</v>
      </c>
      <c r="B45" s="2" t="s">
        <v>200</v>
      </c>
      <c r="C45" s="2" t="s">
        <v>31</v>
      </c>
      <c r="D45" s="2" t="s">
        <v>10</v>
      </c>
      <c r="E45" s="2" t="s">
        <v>22</v>
      </c>
      <c r="F45" s="2" t="s">
        <v>19</v>
      </c>
      <c r="G45" s="2" t="s">
        <v>3</v>
      </c>
      <c r="H45" s="2">
        <v>37</v>
      </c>
      <c r="I45" s="8">
        <v>41592</v>
      </c>
      <c r="J45" s="9">
        <v>56037</v>
      </c>
      <c r="K45" s="10">
        <v>0</v>
      </c>
      <c r="L45" s="2" t="s">
        <v>26</v>
      </c>
      <c r="M45" s="2" t="s">
        <v>123</v>
      </c>
      <c r="N45" s="8" t="s">
        <v>88</v>
      </c>
      <c r="O45" s="2" t="str">
        <f t="shared" si="0"/>
        <v>China, Shanghai</v>
      </c>
      <c r="P45" s="2" t="e">
        <f t="shared" ca="1" si="1"/>
        <v>#NAME?</v>
      </c>
      <c r="Q45" s="2" t="e">
        <f>NETWORKDAYS(Data!$N45,Data!$I45,)</f>
        <v>#VALUE!</v>
      </c>
      <c r="R45" s="2" t="str">
        <f>CONCATENATE(Data!$C45," ",Data!$B45)</f>
        <v>Account Representative William Vu</v>
      </c>
      <c r="V45" s="34"/>
      <c r="X45" s="2" t="s">
        <v>201</v>
      </c>
      <c r="Y45" s="2">
        <v>-1.0811227435608666</v>
      </c>
    </row>
    <row r="46" spans="1:25" ht="15.75" customHeight="1">
      <c r="A46" s="2" t="s">
        <v>202</v>
      </c>
      <c r="B46" s="2" t="s">
        <v>203</v>
      </c>
      <c r="C46" s="2" t="s">
        <v>58</v>
      </c>
      <c r="D46" s="2" t="s">
        <v>9</v>
      </c>
      <c r="E46" s="2" t="s">
        <v>21</v>
      </c>
      <c r="F46" s="2" t="s">
        <v>18</v>
      </c>
      <c r="G46" s="2" t="s">
        <v>12</v>
      </c>
      <c r="H46" s="2">
        <v>29</v>
      </c>
      <c r="I46" s="8">
        <v>43609</v>
      </c>
      <c r="J46" s="9">
        <v>122350</v>
      </c>
      <c r="K46" s="10">
        <v>0.12</v>
      </c>
      <c r="L46" s="2" t="s">
        <v>27</v>
      </c>
      <c r="M46" s="2" t="s">
        <v>97</v>
      </c>
      <c r="N46" s="8" t="s">
        <v>88</v>
      </c>
      <c r="O46" s="2" t="str">
        <f t="shared" si="0"/>
        <v>United States, Phoenix</v>
      </c>
      <c r="P46" s="2" t="e">
        <f t="shared" ca="1" si="1"/>
        <v>#NAME?</v>
      </c>
      <c r="Q46" s="2" t="e">
        <f>NETWORKDAYS(Data!$N46,Data!$I46,)</f>
        <v>#VALUE!</v>
      </c>
      <c r="R46" s="2" t="str">
        <f>CONCATENATE(Data!$C46," ",Data!$B46)</f>
        <v>Sr. Manger Sadie Washington</v>
      </c>
      <c r="V46" s="34"/>
      <c r="X46" s="2" t="s">
        <v>204</v>
      </c>
      <c r="Y46" s="2">
        <v>2.2986503434598338E-2</v>
      </c>
    </row>
    <row r="47" spans="1:25" ht="15.75" customHeight="1">
      <c r="A47" s="2" t="s">
        <v>205</v>
      </c>
      <c r="B47" s="2" t="s">
        <v>206</v>
      </c>
      <c r="C47" s="2" t="s">
        <v>42</v>
      </c>
      <c r="D47" s="2" t="s">
        <v>8</v>
      </c>
      <c r="E47" s="2" t="s">
        <v>21</v>
      </c>
      <c r="F47" s="2" t="s">
        <v>19</v>
      </c>
      <c r="G47" s="2" t="s">
        <v>12</v>
      </c>
      <c r="H47" s="2">
        <v>40</v>
      </c>
      <c r="I47" s="8">
        <v>40486</v>
      </c>
      <c r="J47" s="9">
        <v>92952</v>
      </c>
      <c r="K47" s="10">
        <v>0</v>
      </c>
      <c r="L47" s="2" t="s">
        <v>27</v>
      </c>
      <c r="M47" s="2" t="s">
        <v>83</v>
      </c>
      <c r="N47" s="8" t="s">
        <v>88</v>
      </c>
      <c r="O47" s="2" t="str">
        <f t="shared" si="0"/>
        <v>United States, Seattle</v>
      </c>
      <c r="P47" s="2" t="e">
        <f t="shared" ca="1" si="1"/>
        <v>#NAME?</v>
      </c>
      <c r="Q47" s="2" t="e">
        <f>NETWORKDAYS(Data!$N47,Data!$I47,)</f>
        <v>#VALUE!</v>
      </c>
      <c r="R47" s="2" t="str">
        <f>CONCATENATE(Data!$C47," ",Data!$B47)</f>
        <v>Enterprise Architect Gabriel Holmes</v>
      </c>
      <c r="V47" s="34"/>
      <c r="X47" s="2" t="s">
        <v>207</v>
      </c>
      <c r="Y47" s="2">
        <v>40</v>
      </c>
    </row>
    <row r="48" spans="1:25" ht="15.75" customHeight="1">
      <c r="A48" s="2" t="s">
        <v>208</v>
      </c>
      <c r="B48" s="2" t="s">
        <v>209</v>
      </c>
      <c r="C48" s="2" t="s">
        <v>37</v>
      </c>
      <c r="D48" s="2" t="s">
        <v>8</v>
      </c>
      <c r="E48" s="2" t="s">
        <v>17</v>
      </c>
      <c r="F48" s="2" t="s">
        <v>19</v>
      </c>
      <c r="G48" s="2" t="s">
        <v>13</v>
      </c>
      <c r="H48" s="2">
        <v>32</v>
      </c>
      <c r="I48" s="8">
        <v>41353</v>
      </c>
      <c r="J48" s="9">
        <v>79921</v>
      </c>
      <c r="K48" s="10">
        <v>0.05</v>
      </c>
      <c r="L48" s="2" t="s">
        <v>27</v>
      </c>
      <c r="M48" s="2" t="s">
        <v>109</v>
      </c>
      <c r="N48" s="8" t="s">
        <v>88</v>
      </c>
      <c r="O48" s="2" t="str">
        <f t="shared" si="0"/>
        <v>United States, Austin</v>
      </c>
      <c r="P48" s="2" t="e">
        <f t="shared" ca="1" si="1"/>
        <v>#NAME?</v>
      </c>
      <c r="Q48" s="2" t="e">
        <f>NETWORKDAYS(Data!$N48,Data!$I48,)</f>
        <v>#VALUE!</v>
      </c>
      <c r="R48" s="2" t="str">
        <f>CONCATENATE(Data!$C48," ",Data!$B48)</f>
        <v>Computer Systems Manager Wyatt Rojas</v>
      </c>
      <c r="V48" s="34"/>
      <c r="X48" s="30" t="s">
        <v>210</v>
      </c>
      <c r="Y48" s="30">
        <v>25</v>
      </c>
    </row>
    <row r="49" spans="1:25" ht="15.75" customHeight="1">
      <c r="A49" s="2" t="s">
        <v>211</v>
      </c>
      <c r="B49" s="2" t="s">
        <v>212</v>
      </c>
      <c r="C49" s="2" t="s">
        <v>40</v>
      </c>
      <c r="D49" s="2" t="s">
        <v>8</v>
      </c>
      <c r="E49" s="2" t="s">
        <v>21</v>
      </c>
      <c r="F49" s="2" t="s">
        <v>18</v>
      </c>
      <c r="G49" s="2" t="s">
        <v>11</v>
      </c>
      <c r="H49" s="2">
        <v>37</v>
      </c>
      <c r="I49" s="8">
        <v>40076</v>
      </c>
      <c r="J49" s="9">
        <v>167199</v>
      </c>
      <c r="K49" s="10">
        <v>0.2</v>
      </c>
      <c r="L49" s="2" t="s">
        <v>27</v>
      </c>
      <c r="M49" s="2" t="s">
        <v>83</v>
      </c>
      <c r="N49" s="8" t="s">
        <v>88</v>
      </c>
      <c r="O49" s="2" t="str">
        <f t="shared" si="0"/>
        <v>United States, Seattle</v>
      </c>
      <c r="P49" s="2" t="e">
        <f t="shared" ca="1" si="1"/>
        <v>#NAME?</v>
      </c>
      <c r="Q49" s="2" t="e">
        <f>NETWORKDAYS(Data!$N49,Data!$I49,)</f>
        <v>#VALUE!</v>
      </c>
      <c r="R49" s="2" t="str">
        <f>CONCATENATE(Data!$C49," ",Data!$B49)</f>
        <v>Director Eva Coleman</v>
      </c>
      <c r="V49" s="34"/>
      <c r="X49" s="30" t="s">
        <v>213</v>
      </c>
      <c r="Y49" s="30">
        <v>65</v>
      </c>
    </row>
    <row r="50" spans="1:25" ht="15.75" customHeight="1">
      <c r="A50" s="2" t="s">
        <v>214</v>
      </c>
      <c r="B50" s="2" t="s">
        <v>215</v>
      </c>
      <c r="C50" s="2" t="s">
        <v>52</v>
      </c>
      <c r="D50" s="2" t="s">
        <v>5</v>
      </c>
      <c r="E50" s="2" t="s">
        <v>21</v>
      </c>
      <c r="F50" s="2" t="s">
        <v>19</v>
      </c>
      <c r="G50" s="2" t="s">
        <v>12</v>
      </c>
      <c r="H50" s="2">
        <v>52</v>
      </c>
      <c r="I50" s="8">
        <v>41199</v>
      </c>
      <c r="J50" s="9">
        <v>71476</v>
      </c>
      <c r="K50" s="10">
        <v>0</v>
      </c>
      <c r="L50" s="2" t="s">
        <v>27</v>
      </c>
      <c r="M50" s="2" t="s">
        <v>97</v>
      </c>
      <c r="N50" s="8" t="s">
        <v>88</v>
      </c>
      <c r="O50" s="2" t="str">
        <f t="shared" si="0"/>
        <v>United States, Phoenix</v>
      </c>
      <c r="P50" s="2" t="e">
        <f t="shared" ca="1" si="1"/>
        <v>#NAME?</v>
      </c>
      <c r="Q50" s="2" t="e">
        <f>NETWORKDAYS(Data!$N50,Data!$I50,)</f>
        <v>#VALUE!</v>
      </c>
      <c r="R50" s="2" t="str">
        <f>CONCATENATE(Data!$C50," ",Data!$B50)</f>
        <v>Quality Engineer Dominic Clark</v>
      </c>
      <c r="V50" s="34"/>
      <c r="X50" s="2" t="s">
        <v>216</v>
      </c>
      <c r="Y50" s="2">
        <v>44382</v>
      </c>
    </row>
    <row r="51" spans="1:25" ht="15.75" customHeight="1">
      <c r="A51" s="2" t="s">
        <v>217</v>
      </c>
      <c r="B51" s="2" t="s">
        <v>218</v>
      </c>
      <c r="C51" s="2" t="s">
        <v>40</v>
      </c>
      <c r="D51" s="2" t="s">
        <v>5</v>
      </c>
      <c r="E51" s="2" t="s">
        <v>20</v>
      </c>
      <c r="F51" s="2" t="s">
        <v>18</v>
      </c>
      <c r="G51" s="2" t="s">
        <v>12</v>
      </c>
      <c r="H51" s="2">
        <v>45</v>
      </c>
      <c r="I51" s="8">
        <v>41941</v>
      </c>
      <c r="J51" s="9">
        <v>189420</v>
      </c>
      <c r="K51" s="10">
        <v>0.2</v>
      </c>
      <c r="L51" s="2" t="s">
        <v>27</v>
      </c>
      <c r="M51" s="2" t="s">
        <v>83</v>
      </c>
      <c r="N51" s="8" t="s">
        <v>88</v>
      </c>
      <c r="O51" s="2" t="str">
        <f t="shared" si="0"/>
        <v>United States, Seattle</v>
      </c>
      <c r="P51" s="2" t="e">
        <f t="shared" ca="1" si="1"/>
        <v>#NAME?</v>
      </c>
      <c r="Q51" s="2" t="e">
        <f>NETWORKDAYS(Data!$N51,Data!$I51,)</f>
        <v>#VALUE!</v>
      </c>
      <c r="R51" s="2" t="str">
        <f>CONCATENATE(Data!$C51," ",Data!$B51)</f>
        <v>Director Lucy Alexander</v>
      </c>
      <c r="V51" s="34"/>
      <c r="X51" s="15" t="s">
        <v>219</v>
      </c>
      <c r="Y51" s="15">
        <v>1000</v>
      </c>
    </row>
    <row r="52" spans="1:25" ht="15.75" customHeight="1">
      <c r="A52" s="2" t="s">
        <v>220</v>
      </c>
      <c r="B52" s="2" t="s">
        <v>221</v>
      </c>
      <c r="C52" s="2" t="s">
        <v>44</v>
      </c>
      <c r="D52" s="2" t="s">
        <v>7</v>
      </c>
      <c r="E52" s="2" t="s">
        <v>21</v>
      </c>
      <c r="F52" s="2" t="s">
        <v>18</v>
      </c>
      <c r="G52" s="2" t="s">
        <v>12</v>
      </c>
      <c r="H52" s="2">
        <v>64</v>
      </c>
      <c r="I52" s="8">
        <v>37184</v>
      </c>
      <c r="J52" s="9">
        <v>64057</v>
      </c>
      <c r="K52" s="10">
        <v>0</v>
      </c>
      <c r="L52" s="2" t="s">
        <v>27</v>
      </c>
      <c r="M52" s="2" t="s">
        <v>97</v>
      </c>
      <c r="N52" s="8" t="s">
        <v>88</v>
      </c>
      <c r="O52" s="2" t="str">
        <f t="shared" si="0"/>
        <v>United States, Phoenix</v>
      </c>
      <c r="P52" s="2" t="e">
        <f t="shared" ca="1" si="1"/>
        <v>#NAME?</v>
      </c>
      <c r="Q52" s="2" t="e">
        <f>NETWORKDAYS(Data!$N52,Data!$I52,)</f>
        <v>#VALUE!</v>
      </c>
      <c r="R52" s="2" t="str">
        <f>CONCATENATE(Data!$C52," ",Data!$B52)</f>
        <v>HRIS Analyst Everleigh Washington</v>
      </c>
      <c r="V52" s="34"/>
    </row>
    <row r="53" spans="1:25" ht="15.75" customHeight="1">
      <c r="A53" s="2" t="s">
        <v>222</v>
      </c>
      <c r="B53" s="2" t="s">
        <v>223</v>
      </c>
      <c r="C53" s="2" t="s">
        <v>33</v>
      </c>
      <c r="D53" s="2" t="s">
        <v>9</v>
      </c>
      <c r="E53" s="2" t="s">
        <v>20</v>
      </c>
      <c r="F53" s="2" t="s">
        <v>18</v>
      </c>
      <c r="G53" s="2" t="s">
        <v>11</v>
      </c>
      <c r="H53" s="2">
        <v>27</v>
      </c>
      <c r="I53" s="8">
        <v>44460</v>
      </c>
      <c r="J53" s="9">
        <v>68728</v>
      </c>
      <c r="K53" s="10">
        <v>0</v>
      </c>
      <c r="L53" s="2" t="s">
        <v>27</v>
      </c>
      <c r="M53" s="2" t="s">
        <v>97</v>
      </c>
      <c r="N53" s="8" t="s">
        <v>88</v>
      </c>
      <c r="O53" s="2" t="str">
        <f t="shared" si="0"/>
        <v>United States, Phoenix</v>
      </c>
      <c r="P53" s="2" t="e">
        <f>_xlfn.DAYS(N53,I53)</f>
        <v>#VALUE!</v>
      </c>
      <c r="Q53" s="2" t="e">
        <f>NETWORKDAYS(Data!$N53,Data!$I53,)</f>
        <v>#VALUE!</v>
      </c>
      <c r="R53" s="2" t="str">
        <f>CONCATENATE(Data!$C53," ",Data!$B53)</f>
        <v>Analyst II Leilani Butler</v>
      </c>
      <c r="V53" s="34"/>
    </row>
    <row r="54" spans="1:25" ht="15.75" customHeight="1">
      <c r="A54" s="2" t="s">
        <v>224</v>
      </c>
      <c r="B54" s="2" t="s">
        <v>225</v>
      </c>
      <c r="C54" s="2" t="s">
        <v>58</v>
      </c>
      <c r="D54" s="2" t="s">
        <v>8</v>
      </c>
      <c r="E54" s="2" t="s">
        <v>20</v>
      </c>
      <c r="F54" s="2" t="s">
        <v>18</v>
      </c>
      <c r="G54" s="2" t="s">
        <v>3</v>
      </c>
      <c r="H54" s="2">
        <v>25</v>
      </c>
      <c r="I54" s="8">
        <v>44379</v>
      </c>
      <c r="J54" s="9">
        <v>125633</v>
      </c>
      <c r="K54" s="10">
        <v>0.11</v>
      </c>
      <c r="L54" s="2" t="s">
        <v>26</v>
      </c>
      <c r="M54" s="2" t="s">
        <v>162</v>
      </c>
      <c r="N54" s="8" t="s">
        <v>88</v>
      </c>
      <c r="O54" s="2" t="str">
        <f t="shared" si="0"/>
        <v>China, Beijing</v>
      </c>
      <c r="P54" s="2" t="e">
        <f t="shared" ca="1" si="1"/>
        <v>#NAME?</v>
      </c>
      <c r="Q54" s="2" t="e">
        <f>NETWORKDAYS(Data!$N54,Data!$I54,)</f>
        <v>#VALUE!</v>
      </c>
      <c r="R54" s="2" t="str">
        <f>CONCATENATE(Data!$C54," ",Data!$B54)</f>
        <v>Sr. Manger Peyton Huang</v>
      </c>
      <c r="V54" s="34"/>
      <c r="X54" s="11" t="s">
        <v>226</v>
      </c>
    </row>
    <row r="55" spans="1:25" ht="15.75" customHeight="1">
      <c r="A55" s="2" t="s">
        <v>227</v>
      </c>
      <c r="B55" s="2" t="s">
        <v>228</v>
      </c>
      <c r="C55" s="2" t="s">
        <v>33</v>
      </c>
      <c r="D55" s="2" t="s">
        <v>9</v>
      </c>
      <c r="E55" s="2" t="s">
        <v>20</v>
      </c>
      <c r="F55" s="2" t="s">
        <v>19</v>
      </c>
      <c r="G55" s="2" t="s">
        <v>13</v>
      </c>
      <c r="H55" s="2">
        <v>35</v>
      </c>
      <c r="I55" s="8">
        <v>40678</v>
      </c>
      <c r="J55" s="9">
        <v>66889</v>
      </c>
      <c r="K55" s="10">
        <v>0</v>
      </c>
      <c r="L55" s="2" t="s">
        <v>27</v>
      </c>
      <c r="M55" s="2" t="s">
        <v>136</v>
      </c>
      <c r="N55" s="8" t="s">
        <v>88</v>
      </c>
      <c r="O55" s="2" t="str">
        <f t="shared" si="0"/>
        <v>United States, Columbus</v>
      </c>
      <c r="P55" s="2" t="e">
        <f t="shared" ca="1" si="1"/>
        <v>#NAME?</v>
      </c>
      <c r="Q55" s="2" t="e">
        <f>NETWORKDAYS(Data!$N55,Data!$I55,)</f>
        <v>#VALUE!</v>
      </c>
      <c r="R55" s="2" t="str">
        <f>CONCATENATE(Data!$C55," ",Data!$B55)</f>
        <v>Analyst II John Contreras</v>
      </c>
      <c r="V55" s="34"/>
    </row>
    <row r="56" spans="1:25" ht="15.75" customHeight="1">
      <c r="A56" s="2" t="s">
        <v>229</v>
      </c>
      <c r="B56" s="2" t="s">
        <v>230</v>
      </c>
      <c r="C56" s="2" t="s">
        <v>40</v>
      </c>
      <c r="D56" s="2" t="s">
        <v>4</v>
      </c>
      <c r="E56" s="2" t="s">
        <v>21</v>
      </c>
      <c r="F56" s="2" t="s">
        <v>18</v>
      </c>
      <c r="G56" s="2" t="s">
        <v>3</v>
      </c>
      <c r="H56" s="2">
        <v>36</v>
      </c>
      <c r="I56" s="8">
        <v>42276</v>
      </c>
      <c r="J56" s="9">
        <v>178700</v>
      </c>
      <c r="K56" s="10">
        <v>0.28999999999999998</v>
      </c>
      <c r="L56" s="2" t="s">
        <v>27</v>
      </c>
      <c r="M56" s="2" t="s">
        <v>83</v>
      </c>
      <c r="N56" s="8" t="s">
        <v>88</v>
      </c>
      <c r="O56" s="2" t="str">
        <f t="shared" si="0"/>
        <v>United States, Seattle</v>
      </c>
      <c r="P56" s="2" t="e">
        <f t="shared" ca="1" si="1"/>
        <v>#NAME?</v>
      </c>
      <c r="Q56" s="2" t="e">
        <f>NETWORKDAYS(Data!$N56,Data!$I56,)</f>
        <v>#VALUE!</v>
      </c>
      <c r="R56" s="2" t="str">
        <f>CONCATENATE(Data!$C56," ",Data!$B56)</f>
        <v>Director Rylee Yu</v>
      </c>
      <c r="V56" s="34"/>
      <c r="X56" s="33" t="s">
        <v>73</v>
      </c>
      <c r="Y56" s="35"/>
    </row>
    <row r="57" spans="1:25" ht="15.75" customHeight="1">
      <c r="A57" s="2" t="s">
        <v>231</v>
      </c>
      <c r="B57" s="2" t="s">
        <v>232</v>
      </c>
      <c r="C57" s="2" t="s">
        <v>43</v>
      </c>
      <c r="D57" s="2" t="s">
        <v>5</v>
      </c>
      <c r="E57" s="2" t="s">
        <v>21</v>
      </c>
      <c r="F57" s="2" t="s">
        <v>18</v>
      </c>
      <c r="G57" s="2" t="s">
        <v>12</v>
      </c>
      <c r="H57" s="2">
        <v>33</v>
      </c>
      <c r="I57" s="8">
        <v>43456</v>
      </c>
      <c r="J57" s="9">
        <v>83990</v>
      </c>
      <c r="K57" s="10">
        <v>0</v>
      </c>
      <c r="L57" s="2" t="s">
        <v>27</v>
      </c>
      <c r="M57" s="2" t="s">
        <v>91</v>
      </c>
      <c r="N57" s="8" t="s">
        <v>88</v>
      </c>
      <c r="O57" s="2" t="str">
        <f t="shared" si="0"/>
        <v>United States, Chicago</v>
      </c>
      <c r="P57" s="2" t="e">
        <f t="shared" ca="1" si="1"/>
        <v>#NAME?</v>
      </c>
      <c r="Q57" s="2" t="e">
        <f>NETWORKDAYS(Data!$N57,Data!$I57,)</f>
        <v>#VALUE!</v>
      </c>
      <c r="R57" s="2" t="str">
        <f>CONCATENATE(Data!$C57," ",Data!$B57)</f>
        <v>Field Engineer Piper Lewis</v>
      </c>
      <c r="V57" s="34"/>
    </row>
    <row r="58" spans="1:25" ht="15.75" customHeight="1">
      <c r="A58" s="2" t="s">
        <v>233</v>
      </c>
      <c r="B58" s="2" t="s">
        <v>234</v>
      </c>
      <c r="C58" s="2" t="s">
        <v>34</v>
      </c>
      <c r="D58" s="2" t="s">
        <v>5</v>
      </c>
      <c r="E58" s="2" t="s">
        <v>17</v>
      </c>
      <c r="F58" s="2" t="s">
        <v>18</v>
      </c>
      <c r="G58" s="2" t="s">
        <v>12</v>
      </c>
      <c r="H58" s="2">
        <v>52</v>
      </c>
      <c r="I58" s="8">
        <v>38696</v>
      </c>
      <c r="J58" s="9">
        <v>102043</v>
      </c>
      <c r="K58" s="10">
        <v>0</v>
      </c>
      <c r="L58" s="2" t="s">
        <v>27</v>
      </c>
      <c r="M58" s="2" t="s">
        <v>91</v>
      </c>
      <c r="N58" s="8" t="s">
        <v>88</v>
      </c>
      <c r="O58" s="2" t="str">
        <f t="shared" si="0"/>
        <v>United States, Chicago</v>
      </c>
      <c r="P58" s="2" t="e">
        <f t="shared" ca="1" si="1"/>
        <v>#NAME?</v>
      </c>
      <c r="Q58" s="2" t="e">
        <f>NETWORKDAYS(Data!$N58,Data!$I58,)</f>
        <v>#VALUE!</v>
      </c>
      <c r="R58" s="2" t="str">
        <f>CONCATENATE(Data!$C58," ",Data!$B58)</f>
        <v>Automation Engineer Stella Alexander</v>
      </c>
      <c r="V58" s="34"/>
      <c r="X58" s="30" t="s">
        <v>183</v>
      </c>
      <c r="Y58" s="30">
        <v>113217.36500000001</v>
      </c>
    </row>
    <row r="59" spans="1:25" ht="15.75" customHeight="1">
      <c r="A59" s="2" t="s">
        <v>235</v>
      </c>
      <c r="B59" s="2" t="s">
        <v>236</v>
      </c>
      <c r="C59" s="2" t="s">
        <v>51</v>
      </c>
      <c r="D59" s="2" t="s">
        <v>5</v>
      </c>
      <c r="E59" s="2" t="s">
        <v>20</v>
      </c>
      <c r="F59" s="2" t="s">
        <v>18</v>
      </c>
      <c r="G59" s="2" t="s">
        <v>3</v>
      </c>
      <c r="H59" s="2">
        <v>46</v>
      </c>
      <c r="I59" s="8">
        <v>37041</v>
      </c>
      <c r="J59" s="9">
        <v>90678</v>
      </c>
      <c r="K59" s="10">
        <v>0</v>
      </c>
      <c r="L59" s="2" t="s">
        <v>27</v>
      </c>
      <c r="M59" s="2" t="s">
        <v>136</v>
      </c>
      <c r="N59" s="8" t="s">
        <v>88</v>
      </c>
      <c r="O59" s="2" t="str">
        <f t="shared" si="0"/>
        <v>United States, Columbus</v>
      </c>
      <c r="P59" s="2" t="e">
        <f t="shared" ca="1" si="1"/>
        <v>#NAME?</v>
      </c>
      <c r="Q59" s="2" t="e">
        <f>NETWORKDAYS(Data!$N59,Data!$I59,)</f>
        <v>#VALUE!</v>
      </c>
      <c r="R59" s="2" t="str">
        <f>CONCATENATE(Data!$C59," ",Data!$B59)</f>
        <v>Operations Engineer Addison Do</v>
      </c>
      <c r="V59" s="34"/>
      <c r="X59" s="2" t="s">
        <v>186</v>
      </c>
      <c r="Y59" s="2">
        <v>1693.2727419362659</v>
      </c>
    </row>
    <row r="60" spans="1:25" ht="15.75" customHeight="1">
      <c r="A60" s="2" t="s">
        <v>237</v>
      </c>
      <c r="B60" s="2" t="s">
        <v>238</v>
      </c>
      <c r="C60" s="2" t="s">
        <v>35</v>
      </c>
      <c r="D60" s="2" t="s">
        <v>7</v>
      </c>
      <c r="E60" s="2" t="s">
        <v>20</v>
      </c>
      <c r="F60" s="2" t="s">
        <v>18</v>
      </c>
      <c r="G60" s="2" t="s">
        <v>11</v>
      </c>
      <c r="H60" s="2">
        <v>46</v>
      </c>
      <c r="I60" s="8">
        <v>39681</v>
      </c>
      <c r="J60" s="9">
        <v>59067</v>
      </c>
      <c r="K60" s="10">
        <v>0</v>
      </c>
      <c r="L60" s="2" t="s">
        <v>27</v>
      </c>
      <c r="M60" s="2" t="s">
        <v>106</v>
      </c>
      <c r="N60" s="8" t="s">
        <v>88</v>
      </c>
      <c r="O60" s="2" t="str">
        <f t="shared" si="0"/>
        <v>United States, Miami</v>
      </c>
      <c r="P60" s="2" t="e">
        <f t="shared" ca="1" si="1"/>
        <v>#NAME?</v>
      </c>
      <c r="Q60" s="2" t="e">
        <f>NETWORKDAYS(Data!$N60,Data!$I60,)</f>
        <v>#VALUE!</v>
      </c>
      <c r="R60" s="2" t="str">
        <f>CONCATENATE(Data!$C60," ",Data!$B60)</f>
        <v>Business Partner Zoey Jackson</v>
      </c>
      <c r="V60" s="34"/>
      <c r="X60" s="30" t="s">
        <v>189</v>
      </c>
      <c r="Y60" s="30">
        <v>96557</v>
      </c>
    </row>
    <row r="61" spans="1:25" ht="15.75" customHeight="1">
      <c r="A61" s="2" t="s">
        <v>239</v>
      </c>
      <c r="B61" s="2" t="s">
        <v>240</v>
      </c>
      <c r="C61" s="2" t="s">
        <v>58</v>
      </c>
      <c r="D61" s="2" t="s">
        <v>9</v>
      </c>
      <c r="E61" s="2" t="s">
        <v>21</v>
      </c>
      <c r="F61" s="2" t="s">
        <v>19</v>
      </c>
      <c r="G61" s="2" t="s">
        <v>3</v>
      </c>
      <c r="H61" s="2">
        <v>45</v>
      </c>
      <c r="I61" s="8">
        <v>44266</v>
      </c>
      <c r="J61" s="9">
        <v>135062</v>
      </c>
      <c r="K61" s="10">
        <v>0.15</v>
      </c>
      <c r="L61" s="2" t="s">
        <v>26</v>
      </c>
      <c r="M61" s="2" t="s">
        <v>180</v>
      </c>
      <c r="N61" s="8" t="s">
        <v>88</v>
      </c>
      <c r="O61" s="2" t="str">
        <f t="shared" si="0"/>
        <v>China, Chengdu</v>
      </c>
      <c r="P61" s="2" t="e">
        <f t="shared" ca="1" si="1"/>
        <v>#NAME?</v>
      </c>
      <c r="Q61" s="2" t="e">
        <f>NETWORKDAYS(Data!$N61,Data!$I61,)</f>
        <v>#VALUE!</v>
      </c>
      <c r="R61" s="2" t="str">
        <f>CONCATENATE(Data!$C61," ",Data!$B61)</f>
        <v>Sr. Manger John Chow</v>
      </c>
      <c r="V61" s="34"/>
      <c r="X61" s="30" t="s">
        <v>192</v>
      </c>
      <c r="Y61" s="30">
        <v>146140</v>
      </c>
    </row>
    <row r="62" spans="1:25" ht="15.75" customHeight="1">
      <c r="A62" s="2" t="s">
        <v>241</v>
      </c>
      <c r="B62" s="2" t="s">
        <v>242</v>
      </c>
      <c r="C62" s="2" t="s">
        <v>58</v>
      </c>
      <c r="D62" s="2" t="s">
        <v>8</v>
      </c>
      <c r="E62" s="2" t="s">
        <v>17</v>
      </c>
      <c r="F62" s="2" t="s">
        <v>18</v>
      </c>
      <c r="G62" s="2" t="s">
        <v>13</v>
      </c>
      <c r="H62" s="2">
        <v>55</v>
      </c>
      <c r="I62" s="8">
        <v>38945</v>
      </c>
      <c r="J62" s="9">
        <v>159044</v>
      </c>
      <c r="K62" s="10">
        <v>0.1</v>
      </c>
      <c r="L62" s="2" t="s">
        <v>25</v>
      </c>
      <c r="M62" s="2" t="s">
        <v>142</v>
      </c>
      <c r="N62" s="8" t="s">
        <v>88</v>
      </c>
      <c r="O62" s="2" t="str">
        <f t="shared" si="0"/>
        <v>Brazil, Manaus</v>
      </c>
      <c r="P62" s="2" t="e">
        <f t="shared" ca="1" si="1"/>
        <v>#NAME?</v>
      </c>
      <c r="Q62" s="2" t="e">
        <f>NETWORKDAYS(Data!$N62,Data!$I62,)</f>
        <v>#VALUE!</v>
      </c>
      <c r="R62" s="2" t="str">
        <f>CONCATENATE(Data!$C62," ",Data!$B62)</f>
        <v>Sr. Manger Ava Ayala</v>
      </c>
      <c r="V62" s="34"/>
      <c r="X62" s="2" t="s">
        <v>195</v>
      </c>
      <c r="Y62" s="2">
        <v>53545.985643971107</v>
      </c>
    </row>
    <row r="63" spans="1:25" ht="15.75" customHeight="1">
      <c r="A63" s="2" t="s">
        <v>243</v>
      </c>
      <c r="B63" s="2" t="s">
        <v>244</v>
      </c>
      <c r="C63" s="2" t="s">
        <v>56</v>
      </c>
      <c r="D63" s="2" t="s">
        <v>4</v>
      </c>
      <c r="E63" s="2" t="s">
        <v>20</v>
      </c>
      <c r="F63" s="2" t="s">
        <v>18</v>
      </c>
      <c r="G63" s="2" t="s">
        <v>13</v>
      </c>
      <c r="H63" s="2">
        <v>44</v>
      </c>
      <c r="I63" s="8">
        <v>43467</v>
      </c>
      <c r="J63" s="9">
        <v>74691</v>
      </c>
      <c r="K63" s="10">
        <v>0</v>
      </c>
      <c r="L63" s="2" t="s">
        <v>25</v>
      </c>
      <c r="M63" s="2" t="s">
        <v>142</v>
      </c>
      <c r="N63" s="8">
        <v>44020</v>
      </c>
      <c r="O63" s="2" t="str">
        <f t="shared" si="0"/>
        <v>Brazil, Manaus</v>
      </c>
      <c r="P63" s="2" t="e">
        <f t="shared" ca="1" si="1"/>
        <v>#NAME?</v>
      </c>
      <c r="Q63" s="2">
        <f>NETWORKDAYS(Data!$N63,Data!$I63,)</f>
        <v>-396</v>
      </c>
      <c r="R63" s="2" t="str">
        <f>CONCATENATE(Data!$C63," ",Data!$B63)</f>
        <v>Sr. Analyst Natalia Salazar</v>
      </c>
      <c r="V63" s="34"/>
      <c r="X63" s="2" t="s">
        <v>198</v>
      </c>
      <c r="Y63" s="2">
        <v>2867172578.5843596</v>
      </c>
    </row>
    <row r="64" spans="1:25" ht="15.75" customHeight="1">
      <c r="A64" s="2" t="s">
        <v>245</v>
      </c>
      <c r="B64" s="2" t="s">
        <v>246</v>
      </c>
      <c r="C64" s="2" t="s">
        <v>41</v>
      </c>
      <c r="D64" s="2" t="s">
        <v>5</v>
      </c>
      <c r="E64" s="2" t="s">
        <v>17</v>
      </c>
      <c r="F64" s="2" t="s">
        <v>18</v>
      </c>
      <c r="G64" s="2" t="s">
        <v>13</v>
      </c>
      <c r="H64" s="2">
        <v>44</v>
      </c>
      <c r="I64" s="8">
        <v>39800</v>
      </c>
      <c r="J64" s="9">
        <v>92753</v>
      </c>
      <c r="K64" s="10">
        <v>0.13</v>
      </c>
      <c r="L64" s="2" t="s">
        <v>27</v>
      </c>
      <c r="M64" s="2" t="s">
        <v>109</v>
      </c>
      <c r="N64" s="8">
        <v>44371</v>
      </c>
      <c r="O64" s="2" t="str">
        <f t="shared" si="0"/>
        <v>United States, Austin</v>
      </c>
      <c r="P64" s="2" t="e">
        <f t="shared" ca="1" si="1"/>
        <v>#NAME?</v>
      </c>
      <c r="Q64" s="2">
        <f>NETWORKDAYS(Data!$N64,Data!$I64,)</f>
        <v>-3266</v>
      </c>
      <c r="R64" s="2" t="str">
        <f>CONCATENATE(Data!$C64," ",Data!$B64)</f>
        <v>Engineering Manager Skylar Carrillo</v>
      </c>
      <c r="V64" s="34"/>
      <c r="X64" s="2" t="s">
        <v>201</v>
      </c>
      <c r="Y64" s="2">
        <v>-4.3721151777933009E-2</v>
      </c>
    </row>
    <row r="65" spans="1:25" ht="15.75" customHeight="1">
      <c r="A65" s="2" t="s">
        <v>247</v>
      </c>
      <c r="B65" s="2" t="s">
        <v>248</v>
      </c>
      <c r="C65" s="2" t="s">
        <v>63</v>
      </c>
      <c r="D65" s="2" t="s">
        <v>7</v>
      </c>
      <c r="E65" s="2" t="s">
        <v>22</v>
      </c>
      <c r="F65" s="2" t="s">
        <v>19</v>
      </c>
      <c r="G65" s="2" t="s">
        <v>11</v>
      </c>
      <c r="H65" s="2">
        <v>45</v>
      </c>
      <c r="I65" s="8">
        <v>41493</v>
      </c>
      <c r="J65" s="9">
        <v>236946</v>
      </c>
      <c r="K65" s="10">
        <v>0.37</v>
      </c>
      <c r="L65" s="2" t="s">
        <v>27</v>
      </c>
      <c r="M65" s="2" t="s">
        <v>83</v>
      </c>
      <c r="N65" s="8" t="s">
        <v>88</v>
      </c>
      <c r="O65" s="2" t="str">
        <f t="shared" si="0"/>
        <v>United States, Seattle</v>
      </c>
      <c r="P65" s="2" t="e">
        <f t="shared" ca="1" si="1"/>
        <v>#NAME?</v>
      </c>
      <c r="Q65" s="2" t="e">
        <f>NETWORKDAYS(Data!$N65,Data!$I65,)</f>
        <v>#VALUE!</v>
      </c>
      <c r="R65" s="2" t="str">
        <f>CONCATENATE(Data!$C65," ",Data!$B65)</f>
        <v>Vice President Christian Sanders</v>
      </c>
      <c r="V65" s="34"/>
      <c r="X65" s="2" t="s">
        <v>204</v>
      </c>
      <c r="Y65" s="2">
        <v>0.88640157119538709</v>
      </c>
    </row>
    <row r="66" spans="1:25" ht="15.75" customHeight="1">
      <c r="A66" s="2" t="s">
        <v>249</v>
      </c>
      <c r="B66" s="2" t="s">
        <v>250</v>
      </c>
      <c r="C66" s="2" t="s">
        <v>32</v>
      </c>
      <c r="D66" s="2" t="s">
        <v>6</v>
      </c>
      <c r="E66" s="2" t="s">
        <v>17</v>
      </c>
      <c r="F66" s="2" t="s">
        <v>18</v>
      </c>
      <c r="G66" s="2" t="s">
        <v>11</v>
      </c>
      <c r="H66" s="2">
        <v>36</v>
      </c>
      <c r="I66" s="8">
        <v>44435</v>
      </c>
      <c r="J66" s="9">
        <v>48906</v>
      </c>
      <c r="K66" s="10">
        <v>0</v>
      </c>
      <c r="L66" s="2" t="s">
        <v>27</v>
      </c>
      <c r="M66" s="2" t="s">
        <v>106</v>
      </c>
      <c r="N66" s="8" t="s">
        <v>88</v>
      </c>
      <c r="O66" s="2" t="str">
        <f t="shared" si="0"/>
        <v>United States, Miami</v>
      </c>
      <c r="P66" s="2" t="e">
        <f t="shared" ca="1" si="1"/>
        <v>#NAME?</v>
      </c>
      <c r="Q66" s="2" t="e">
        <f>NETWORKDAYS(Data!$N66,Data!$I66,)</f>
        <v>#VALUE!</v>
      </c>
      <c r="R66" s="2" t="str">
        <f>CONCATENATE(Data!$C66," ",Data!$B66)</f>
        <v>Analyst Penelope Coleman</v>
      </c>
      <c r="V66" s="34"/>
      <c r="X66" s="2" t="s">
        <v>207</v>
      </c>
      <c r="Y66" s="2">
        <v>218435</v>
      </c>
    </row>
    <row r="67" spans="1:25" ht="15.75" customHeight="1">
      <c r="A67" s="2" t="s">
        <v>251</v>
      </c>
      <c r="B67" s="2" t="s">
        <v>252</v>
      </c>
      <c r="C67" s="2" t="s">
        <v>56</v>
      </c>
      <c r="D67" s="2" t="s">
        <v>10</v>
      </c>
      <c r="E67" s="2" t="s">
        <v>17</v>
      </c>
      <c r="F67" s="2" t="s">
        <v>18</v>
      </c>
      <c r="G67" s="2" t="s">
        <v>12</v>
      </c>
      <c r="H67" s="2">
        <v>38</v>
      </c>
      <c r="I67" s="8">
        <v>39474</v>
      </c>
      <c r="J67" s="9">
        <v>80024</v>
      </c>
      <c r="K67" s="10">
        <v>0</v>
      </c>
      <c r="L67" s="2" t="s">
        <v>27</v>
      </c>
      <c r="M67" s="2" t="s">
        <v>136</v>
      </c>
      <c r="N67" s="8" t="s">
        <v>88</v>
      </c>
      <c r="O67" s="2" t="str">
        <f t="shared" si="0"/>
        <v>United States, Columbus</v>
      </c>
      <c r="P67" s="2" t="e">
        <f t="shared" ca="1" si="1"/>
        <v>#NAME?</v>
      </c>
      <c r="Q67" s="2" t="e">
        <f>NETWORKDAYS(Data!$N67,Data!$I67,)</f>
        <v>#VALUE!</v>
      </c>
      <c r="R67" s="2" t="str">
        <f>CONCATENATE(Data!$C67," ",Data!$B67)</f>
        <v>Sr. Analyst Piper Richardson</v>
      </c>
      <c r="V67" s="34"/>
      <c r="X67" s="30" t="s">
        <v>210</v>
      </c>
      <c r="Y67" s="30">
        <v>40063</v>
      </c>
    </row>
    <row r="68" spans="1:25" ht="15.75" customHeight="1">
      <c r="A68" s="2" t="s">
        <v>253</v>
      </c>
      <c r="B68" s="2" t="s">
        <v>254</v>
      </c>
      <c r="C68" s="2" t="s">
        <v>44</v>
      </c>
      <c r="D68" s="2" t="s">
        <v>7</v>
      </c>
      <c r="E68" s="2" t="s">
        <v>22</v>
      </c>
      <c r="F68" s="2" t="s">
        <v>18</v>
      </c>
      <c r="G68" s="2" t="s">
        <v>12</v>
      </c>
      <c r="H68" s="2">
        <v>41</v>
      </c>
      <c r="I68" s="8">
        <v>40109</v>
      </c>
      <c r="J68" s="9">
        <v>54415</v>
      </c>
      <c r="K68" s="10">
        <v>0</v>
      </c>
      <c r="L68" s="2" t="s">
        <v>27</v>
      </c>
      <c r="M68" s="2" t="s">
        <v>83</v>
      </c>
      <c r="N68" s="8">
        <v>41661</v>
      </c>
      <c r="O68" s="2" t="str">
        <f t="shared" si="0"/>
        <v>United States, Seattle</v>
      </c>
      <c r="P68" s="2" t="e">
        <f t="shared" ca="1" si="1"/>
        <v>#NAME?</v>
      </c>
      <c r="Q68" s="2">
        <f>NETWORKDAYS(Data!$N68,Data!$I68,)</f>
        <v>-1109</v>
      </c>
      <c r="R68" s="2" t="str">
        <f>CONCATENATE(Data!$C68," ",Data!$B68)</f>
        <v>HRIS Analyst Everly Walker</v>
      </c>
      <c r="V68" s="34"/>
      <c r="X68" s="30" t="s">
        <v>213</v>
      </c>
      <c r="Y68" s="30">
        <v>258498</v>
      </c>
    </row>
    <row r="69" spans="1:25" ht="15.75" customHeight="1">
      <c r="A69" s="2" t="s">
        <v>255</v>
      </c>
      <c r="B69" s="2" t="s">
        <v>256</v>
      </c>
      <c r="C69" s="2" t="s">
        <v>47</v>
      </c>
      <c r="D69" s="2" t="s">
        <v>9</v>
      </c>
      <c r="E69" s="2" t="s">
        <v>21</v>
      </c>
      <c r="F69" s="2" t="s">
        <v>18</v>
      </c>
      <c r="G69" s="2" t="s">
        <v>3</v>
      </c>
      <c r="H69" s="2">
        <v>30</v>
      </c>
      <c r="I69" s="8">
        <v>42484</v>
      </c>
      <c r="J69" s="9">
        <v>120341</v>
      </c>
      <c r="K69" s="10">
        <v>7.0000000000000007E-2</v>
      </c>
      <c r="L69" s="2" t="s">
        <v>27</v>
      </c>
      <c r="M69" s="2" t="s">
        <v>83</v>
      </c>
      <c r="N69" s="8" t="s">
        <v>88</v>
      </c>
      <c r="O69" s="2" t="str">
        <f t="shared" si="0"/>
        <v>United States, Seattle</v>
      </c>
      <c r="P69" s="2" t="e">
        <f t="shared" ca="1" si="1"/>
        <v>#NAME?</v>
      </c>
      <c r="Q69" s="2" t="e">
        <f>NETWORKDAYS(Data!$N69,Data!$I69,)</f>
        <v>#VALUE!</v>
      </c>
      <c r="R69" s="2" t="str">
        <f>CONCATENATE(Data!$C69," ",Data!$B69)</f>
        <v>Manager Aurora Ali</v>
      </c>
      <c r="V69" s="34"/>
      <c r="X69" s="2" t="s">
        <v>216</v>
      </c>
      <c r="Y69" s="2">
        <v>113217365</v>
      </c>
    </row>
    <row r="70" spans="1:25" ht="15.75" customHeight="1">
      <c r="A70" s="2" t="s">
        <v>257</v>
      </c>
      <c r="B70" s="2" t="s">
        <v>258</v>
      </c>
      <c r="C70" s="2" t="s">
        <v>63</v>
      </c>
      <c r="D70" s="2" t="s">
        <v>8</v>
      </c>
      <c r="E70" s="2" t="s">
        <v>22</v>
      </c>
      <c r="F70" s="2" t="s">
        <v>18</v>
      </c>
      <c r="G70" s="2" t="s">
        <v>13</v>
      </c>
      <c r="H70" s="2">
        <v>43</v>
      </c>
      <c r="I70" s="8">
        <v>40029</v>
      </c>
      <c r="J70" s="9">
        <v>208415</v>
      </c>
      <c r="K70" s="10">
        <v>0.35</v>
      </c>
      <c r="L70" s="2" t="s">
        <v>27</v>
      </c>
      <c r="M70" s="2" t="s">
        <v>83</v>
      </c>
      <c r="N70" s="8" t="s">
        <v>88</v>
      </c>
      <c r="O70" s="2" t="str">
        <f t="shared" si="0"/>
        <v>United States, Seattle</v>
      </c>
      <c r="P70" s="2" t="e">
        <f t="shared" ca="1" si="1"/>
        <v>#NAME?</v>
      </c>
      <c r="Q70" s="2" t="e">
        <f>NETWORKDAYS(Data!$N70,Data!$I70,)</f>
        <v>#VALUE!</v>
      </c>
      <c r="R70" s="2" t="str">
        <f>CONCATENATE(Data!$C70," ",Data!$B70)</f>
        <v>Vice President Penelope Guerrero</v>
      </c>
      <c r="V70" s="34"/>
      <c r="X70" s="15" t="s">
        <v>219</v>
      </c>
      <c r="Y70" s="15">
        <v>1000</v>
      </c>
    </row>
    <row r="71" spans="1:25" ht="15.75" customHeight="1">
      <c r="A71" s="2" t="s">
        <v>259</v>
      </c>
      <c r="B71" s="2" t="s">
        <v>260</v>
      </c>
      <c r="C71" s="2" t="s">
        <v>36</v>
      </c>
      <c r="D71" s="2" t="s">
        <v>8</v>
      </c>
      <c r="E71" s="2" t="s">
        <v>22</v>
      </c>
      <c r="F71" s="2" t="s">
        <v>18</v>
      </c>
      <c r="G71" s="2" t="s">
        <v>3</v>
      </c>
      <c r="H71" s="2">
        <v>32</v>
      </c>
      <c r="I71" s="8">
        <v>43835</v>
      </c>
      <c r="J71" s="9">
        <v>78844</v>
      </c>
      <c r="K71" s="10">
        <v>0</v>
      </c>
      <c r="L71" s="2" t="s">
        <v>27</v>
      </c>
      <c r="M71" s="2" t="s">
        <v>83</v>
      </c>
      <c r="N71" s="8" t="s">
        <v>88</v>
      </c>
      <c r="O71" s="2" t="str">
        <f t="shared" si="0"/>
        <v>United States, Seattle</v>
      </c>
      <c r="P71" s="2" t="e">
        <f t="shared" ca="1" si="1"/>
        <v>#NAME?</v>
      </c>
      <c r="Q71" s="2" t="e">
        <f>NETWORKDAYS(Data!$N71,Data!$I71,)</f>
        <v>#VALUE!</v>
      </c>
      <c r="R71" s="2" t="str">
        <f>CONCATENATE(Data!$C71," ",Data!$B71)</f>
        <v>Cloud Infrastructure Architect Anna Mehta</v>
      </c>
      <c r="V71" s="34"/>
    </row>
    <row r="72" spans="1:25" ht="15.75" customHeight="1">
      <c r="A72" s="2" t="s">
        <v>261</v>
      </c>
      <c r="B72" s="2" t="s">
        <v>262</v>
      </c>
      <c r="C72" s="2" t="s">
        <v>43</v>
      </c>
      <c r="D72" s="2" t="s">
        <v>5</v>
      </c>
      <c r="E72" s="2" t="s">
        <v>20</v>
      </c>
      <c r="F72" s="2" t="s">
        <v>19</v>
      </c>
      <c r="G72" s="2" t="s">
        <v>12</v>
      </c>
      <c r="H72" s="2">
        <v>58</v>
      </c>
      <c r="I72" s="8">
        <v>37399</v>
      </c>
      <c r="J72" s="9">
        <v>76354</v>
      </c>
      <c r="K72" s="10">
        <v>0</v>
      </c>
      <c r="L72" s="2" t="s">
        <v>27</v>
      </c>
      <c r="M72" s="2" t="s">
        <v>97</v>
      </c>
      <c r="N72" s="8">
        <v>44465</v>
      </c>
      <c r="O72" s="2" t="str">
        <f t="shared" si="0"/>
        <v>United States, Phoenix</v>
      </c>
      <c r="P72" s="2" t="e">
        <f t="shared" ca="1" si="1"/>
        <v>#NAME?</v>
      </c>
      <c r="Q72" s="2">
        <f>NETWORKDAYS(Data!$N72,Data!$I72,)</f>
        <v>-5047</v>
      </c>
      <c r="R72" s="2" t="str">
        <f>CONCATENATE(Data!$C72," ",Data!$B72)</f>
        <v>Field Engineer William Foster</v>
      </c>
      <c r="V72" s="34"/>
    </row>
    <row r="73" spans="1:25" ht="15.75" customHeight="1">
      <c r="A73" s="2" t="s">
        <v>263</v>
      </c>
      <c r="B73" s="2" t="s">
        <v>264</v>
      </c>
      <c r="C73" s="2" t="s">
        <v>40</v>
      </c>
      <c r="D73" s="2" t="s">
        <v>6</v>
      </c>
      <c r="E73" s="2" t="s">
        <v>22</v>
      </c>
      <c r="F73" s="2" t="s">
        <v>18</v>
      </c>
      <c r="G73" s="2" t="s">
        <v>13</v>
      </c>
      <c r="H73" s="2">
        <v>37</v>
      </c>
      <c r="I73" s="8">
        <v>43493</v>
      </c>
      <c r="J73" s="9">
        <v>165927</v>
      </c>
      <c r="K73" s="10">
        <v>0.2</v>
      </c>
      <c r="L73" s="2" t="s">
        <v>27</v>
      </c>
      <c r="M73" s="2" t="s">
        <v>97</v>
      </c>
      <c r="N73" s="8" t="s">
        <v>88</v>
      </c>
      <c r="O73" s="2" t="str">
        <f t="shared" si="0"/>
        <v>United States, Phoenix</v>
      </c>
      <c r="P73" s="2" t="e">
        <f t="shared" ca="1" si="1"/>
        <v>#NAME?</v>
      </c>
      <c r="Q73" s="2" t="e">
        <f>NETWORKDAYS(Data!$N73,Data!$I73,)</f>
        <v>#VALUE!</v>
      </c>
      <c r="R73" s="2" t="str">
        <f>CONCATENATE(Data!$C73," ",Data!$B73)</f>
        <v>Director Jade Rojas</v>
      </c>
      <c r="V73" s="34"/>
    </row>
    <row r="74" spans="1:25" ht="15.75" customHeight="1">
      <c r="A74" s="2" t="s">
        <v>265</v>
      </c>
      <c r="B74" s="2" t="s">
        <v>266</v>
      </c>
      <c r="C74" s="2" t="s">
        <v>47</v>
      </c>
      <c r="D74" s="2" t="s">
        <v>4</v>
      </c>
      <c r="E74" s="2" t="s">
        <v>22</v>
      </c>
      <c r="F74" s="2" t="s">
        <v>18</v>
      </c>
      <c r="G74" s="2" t="s">
        <v>13</v>
      </c>
      <c r="H74" s="2">
        <v>38</v>
      </c>
      <c r="I74" s="8">
        <v>44516</v>
      </c>
      <c r="J74" s="9">
        <v>109812</v>
      </c>
      <c r="K74" s="10">
        <v>0.09</v>
      </c>
      <c r="L74" s="2" t="s">
        <v>25</v>
      </c>
      <c r="M74" s="2" t="s">
        <v>142</v>
      </c>
      <c r="N74" s="8" t="s">
        <v>88</v>
      </c>
      <c r="O74" s="2" t="str">
        <f t="shared" si="0"/>
        <v>Brazil, Manaus</v>
      </c>
      <c r="P74" s="2" t="e">
        <f t="shared" ca="1" si="1"/>
        <v>#NAME?</v>
      </c>
      <c r="Q74" s="2" t="e">
        <f>NETWORKDAYS(Data!$N74,Data!$I74,)</f>
        <v>#VALUE!</v>
      </c>
      <c r="R74" s="2" t="str">
        <f>CONCATENATE(Data!$C74," ",Data!$B74)</f>
        <v>Manager Isla Espinoza</v>
      </c>
      <c r="V74" s="34"/>
    </row>
    <row r="75" spans="1:25" ht="15.75" customHeight="1">
      <c r="A75" s="2" t="s">
        <v>267</v>
      </c>
      <c r="B75" s="2" t="s">
        <v>268</v>
      </c>
      <c r="C75" s="2" t="s">
        <v>38</v>
      </c>
      <c r="D75" s="2" t="s">
        <v>5</v>
      </c>
      <c r="E75" s="2" t="s">
        <v>17</v>
      </c>
      <c r="F75" s="2" t="s">
        <v>19</v>
      </c>
      <c r="G75" s="2" t="s">
        <v>3</v>
      </c>
      <c r="H75" s="2">
        <v>55</v>
      </c>
      <c r="I75" s="8">
        <v>36041</v>
      </c>
      <c r="J75" s="9">
        <v>86299</v>
      </c>
      <c r="K75" s="10">
        <v>0</v>
      </c>
      <c r="L75" s="2" t="s">
        <v>27</v>
      </c>
      <c r="M75" s="2" t="s">
        <v>83</v>
      </c>
      <c r="N75" s="8" t="s">
        <v>88</v>
      </c>
      <c r="O75" s="2" t="str">
        <f t="shared" si="0"/>
        <v>United States, Seattle</v>
      </c>
      <c r="P75" s="2" t="e">
        <f t="shared" ca="1" si="1"/>
        <v>#NAME?</v>
      </c>
      <c r="Q75" s="2" t="e">
        <f>NETWORKDAYS(Data!$N75,Data!$I75,)</f>
        <v>#VALUE!</v>
      </c>
      <c r="R75" s="2" t="str">
        <f>CONCATENATE(Data!$C75," ",Data!$B75)</f>
        <v>Controls Engineer David Chu</v>
      </c>
      <c r="V75" s="34"/>
    </row>
    <row r="76" spans="1:25" ht="15.75" customHeight="1">
      <c r="A76" s="2" t="s">
        <v>269</v>
      </c>
      <c r="B76" s="2" t="s">
        <v>270</v>
      </c>
      <c r="C76" s="2" t="s">
        <v>63</v>
      </c>
      <c r="D76" s="2" t="s">
        <v>9</v>
      </c>
      <c r="E76" s="2" t="s">
        <v>21</v>
      </c>
      <c r="F76" s="2" t="s">
        <v>19</v>
      </c>
      <c r="G76" s="2" t="s">
        <v>13</v>
      </c>
      <c r="H76" s="2">
        <v>57</v>
      </c>
      <c r="I76" s="8">
        <v>37828</v>
      </c>
      <c r="J76" s="9">
        <v>206624</v>
      </c>
      <c r="K76" s="10">
        <v>0.4</v>
      </c>
      <c r="L76" s="2" t="s">
        <v>25</v>
      </c>
      <c r="M76" s="2" t="s">
        <v>271</v>
      </c>
      <c r="N76" s="8" t="s">
        <v>88</v>
      </c>
      <c r="O76" s="2" t="str">
        <f t="shared" si="0"/>
        <v>Brazil, Sao Paulo</v>
      </c>
      <c r="P76" s="2" t="e">
        <f t="shared" ca="1" si="1"/>
        <v>#NAME?</v>
      </c>
      <c r="Q76" s="2" t="e">
        <f>NETWORKDAYS(Data!$N76,Data!$I76,)</f>
        <v>#VALUE!</v>
      </c>
      <c r="R76" s="2" t="str">
        <f>CONCATENATE(Data!$C76," ",Data!$B76)</f>
        <v>Vice President Thomas Padilla</v>
      </c>
      <c r="V76" s="34"/>
    </row>
    <row r="77" spans="1:25" ht="15.75" customHeight="1">
      <c r="A77" s="2" t="s">
        <v>272</v>
      </c>
      <c r="B77" s="2" t="s">
        <v>273</v>
      </c>
      <c r="C77" s="2" t="s">
        <v>45</v>
      </c>
      <c r="D77" s="2" t="s">
        <v>8</v>
      </c>
      <c r="E77" s="2" t="s">
        <v>20</v>
      </c>
      <c r="F77" s="2" t="s">
        <v>19</v>
      </c>
      <c r="G77" s="2" t="s">
        <v>13</v>
      </c>
      <c r="H77" s="2">
        <v>36</v>
      </c>
      <c r="I77" s="8">
        <v>40535</v>
      </c>
      <c r="J77" s="9">
        <v>53215</v>
      </c>
      <c r="K77" s="10">
        <v>0</v>
      </c>
      <c r="L77" s="2" t="s">
        <v>25</v>
      </c>
      <c r="M77" s="2" t="s">
        <v>271</v>
      </c>
      <c r="N77" s="8">
        <v>41725</v>
      </c>
      <c r="O77" s="2" t="str">
        <f t="shared" si="0"/>
        <v>Brazil, Sao Paulo</v>
      </c>
      <c r="P77" s="2" t="e">
        <f t="shared" ca="1" si="1"/>
        <v>#NAME?</v>
      </c>
      <c r="Q77" s="2">
        <f>NETWORKDAYS(Data!$N77,Data!$I77,)</f>
        <v>-851</v>
      </c>
      <c r="R77" s="2" t="str">
        <f>CONCATENATE(Data!$C77," ",Data!$B77)</f>
        <v>IT Coordinator Miles Salazar</v>
      </c>
      <c r="V77" s="34"/>
    </row>
    <row r="78" spans="1:25" ht="15.75" customHeight="1">
      <c r="A78" s="2" t="s">
        <v>274</v>
      </c>
      <c r="B78" s="2" t="s">
        <v>275</v>
      </c>
      <c r="C78" s="2" t="s">
        <v>62</v>
      </c>
      <c r="D78" s="2" t="s">
        <v>5</v>
      </c>
      <c r="E78" s="2" t="s">
        <v>21</v>
      </c>
      <c r="F78" s="2" t="s">
        <v>18</v>
      </c>
      <c r="G78" s="2" t="s">
        <v>3</v>
      </c>
      <c r="H78" s="2">
        <v>30</v>
      </c>
      <c r="I78" s="8">
        <v>42877</v>
      </c>
      <c r="J78" s="9">
        <v>86858</v>
      </c>
      <c r="K78" s="10">
        <v>0</v>
      </c>
      <c r="L78" s="2" t="s">
        <v>26</v>
      </c>
      <c r="M78" s="2" t="s">
        <v>87</v>
      </c>
      <c r="N78" s="8">
        <v>43016</v>
      </c>
      <c r="O78" s="2" t="str">
        <f t="shared" si="0"/>
        <v>China, Chongqing</v>
      </c>
      <c r="P78" s="2" t="e">
        <f t="shared" ca="1" si="1"/>
        <v>#NAME?</v>
      </c>
      <c r="Q78" s="2">
        <f>NETWORKDAYS(Data!$N78,Data!$I78,)</f>
        <v>-100</v>
      </c>
      <c r="R78" s="2" t="str">
        <f>CONCATENATE(Data!$C78," ",Data!$B78)</f>
        <v>Test Engineer Mila Hong</v>
      </c>
      <c r="V78" s="34"/>
    </row>
    <row r="79" spans="1:25" ht="15.75" customHeight="1">
      <c r="A79" s="2" t="s">
        <v>276</v>
      </c>
      <c r="B79" s="2" t="s">
        <v>277</v>
      </c>
      <c r="C79" s="2" t="s">
        <v>37</v>
      </c>
      <c r="D79" s="2" t="s">
        <v>8</v>
      </c>
      <c r="E79" s="2" t="s">
        <v>20</v>
      </c>
      <c r="F79" s="2" t="s">
        <v>19</v>
      </c>
      <c r="G79" s="2" t="s">
        <v>3</v>
      </c>
      <c r="H79" s="2">
        <v>40</v>
      </c>
      <c r="I79" s="8">
        <v>39265</v>
      </c>
      <c r="J79" s="9">
        <v>93971</v>
      </c>
      <c r="K79" s="10">
        <v>0.08</v>
      </c>
      <c r="L79" s="2" t="s">
        <v>26</v>
      </c>
      <c r="M79" s="2" t="s">
        <v>87</v>
      </c>
      <c r="N79" s="8" t="s">
        <v>88</v>
      </c>
      <c r="O79" s="2" t="str">
        <f t="shared" si="0"/>
        <v>China, Chongqing</v>
      </c>
      <c r="P79" s="2" t="e">
        <f t="shared" ca="1" si="1"/>
        <v>#NAME?</v>
      </c>
      <c r="Q79" s="2" t="e">
        <f>NETWORKDAYS(Data!$N79,Data!$I79,)</f>
        <v>#VALUE!</v>
      </c>
      <c r="R79" s="2" t="str">
        <f>CONCATENATE(Data!$C79," ",Data!$B79)</f>
        <v>Computer Systems Manager Benjamin Moua</v>
      </c>
      <c r="V79" s="34"/>
    </row>
    <row r="80" spans="1:25" ht="15.75" customHeight="1">
      <c r="A80" s="2" t="s">
        <v>278</v>
      </c>
      <c r="B80" s="2" t="s">
        <v>279</v>
      </c>
      <c r="C80" s="2" t="s">
        <v>33</v>
      </c>
      <c r="D80" s="2" t="s">
        <v>6</v>
      </c>
      <c r="E80" s="2" t="s">
        <v>17</v>
      </c>
      <c r="F80" s="2" t="s">
        <v>19</v>
      </c>
      <c r="G80" s="2" t="s">
        <v>13</v>
      </c>
      <c r="H80" s="2">
        <v>34</v>
      </c>
      <c r="I80" s="8">
        <v>42182</v>
      </c>
      <c r="J80" s="9">
        <v>57008</v>
      </c>
      <c r="K80" s="10">
        <v>0</v>
      </c>
      <c r="L80" s="2" t="s">
        <v>27</v>
      </c>
      <c r="M80" s="2" t="s">
        <v>97</v>
      </c>
      <c r="N80" s="8" t="s">
        <v>88</v>
      </c>
      <c r="O80" s="2" t="str">
        <f t="shared" si="0"/>
        <v>United States, Phoenix</v>
      </c>
      <c r="P80" s="2" t="e">
        <f t="shared" ca="1" si="1"/>
        <v>#NAME?</v>
      </c>
      <c r="Q80" s="2" t="e">
        <f>NETWORKDAYS(Data!$N80,Data!$I80,)</f>
        <v>#VALUE!</v>
      </c>
      <c r="R80" s="2" t="str">
        <f>CONCATENATE(Data!$C80," ",Data!$B80)</f>
        <v>Analyst II Samuel Morales</v>
      </c>
      <c r="V80" s="34"/>
    </row>
    <row r="81" spans="1:22" ht="15.75" customHeight="1">
      <c r="A81" s="2" t="s">
        <v>280</v>
      </c>
      <c r="B81" s="2" t="s">
        <v>281</v>
      </c>
      <c r="C81" s="2" t="s">
        <v>58</v>
      </c>
      <c r="D81" s="2" t="s">
        <v>6</v>
      </c>
      <c r="E81" s="2" t="s">
        <v>20</v>
      </c>
      <c r="F81" s="2" t="s">
        <v>19</v>
      </c>
      <c r="G81" s="2" t="s">
        <v>13</v>
      </c>
      <c r="H81" s="2">
        <v>60</v>
      </c>
      <c r="I81" s="8">
        <v>42270</v>
      </c>
      <c r="J81" s="9">
        <v>141899</v>
      </c>
      <c r="K81" s="10">
        <v>0.15</v>
      </c>
      <c r="L81" s="2" t="s">
        <v>27</v>
      </c>
      <c r="M81" s="2" t="s">
        <v>97</v>
      </c>
      <c r="N81" s="8" t="s">
        <v>88</v>
      </c>
      <c r="O81" s="2" t="str">
        <f t="shared" si="0"/>
        <v>United States, Phoenix</v>
      </c>
      <c r="P81" s="2" t="e">
        <f t="shared" ca="1" si="1"/>
        <v>#NAME?</v>
      </c>
      <c r="Q81" s="2" t="e">
        <f>NETWORKDAYS(Data!$N81,Data!$I81,)</f>
        <v>#VALUE!</v>
      </c>
      <c r="R81" s="2" t="str">
        <f>CONCATENATE(Data!$C81," ",Data!$B81)</f>
        <v>Sr. Manger John Soto</v>
      </c>
      <c r="V81" s="34"/>
    </row>
    <row r="82" spans="1:22" ht="15.75" customHeight="1">
      <c r="A82" s="2" t="s">
        <v>282</v>
      </c>
      <c r="B82" s="2" t="s">
        <v>283</v>
      </c>
      <c r="C82" s="2" t="s">
        <v>33</v>
      </c>
      <c r="D82" s="2" t="s">
        <v>9</v>
      </c>
      <c r="E82" s="2" t="s">
        <v>17</v>
      </c>
      <c r="F82" s="2" t="s">
        <v>19</v>
      </c>
      <c r="G82" s="2" t="s">
        <v>11</v>
      </c>
      <c r="H82" s="2">
        <v>41</v>
      </c>
      <c r="I82" s="8">
        <v>42626</v>
      </c>
      <c r="J82" s="9">
        <v>64847</v>
      </c>
      <c r="K82" s="10">
        <v>0</v>
      </c>
      <c r="L82" s="2" t="s">
        <v>27</v>
      </c>
      <c r="M82" s="2" t="s">
        <v>106</v>
      </c>
      <c r="N82" s="8" t="s">
        <v>88</v>
      </c>
      <c r="O82" s="2" t="str">
        <f t="shared" si="0"/>
        <v>United States, Miami</v>
      </c>
      <c r="P82" s="2" t="e">
        <f t="shared" ca="1" si="1"/>
        <v>#NAME?</v>
      </c>
      <c r="Q82" s="2" t="e">
        <f>NETWORKDAYS(Data!$N82,Data!$I82,)</f>
        <v>#VALUE!</v>
      </c>
      <c r="R82" s="2" t="str">
        <f>CONCATENATE(Data!$C82," ",Data!$B82)</f>
        <v>Analyst II Joseph Martin</v>
      </c>
      <c r="V82" s="34"/>
    </row>
    <row r="83" spans="1:22" ht="15.75" customHeight="1">
      <c r="A83" s="2" t="s">
        <v>284</v>
      </c>
      <c r="B83" s="2" t="s">
        <v>285</v>
      </c>
      <c r="C83" s="2" t="s">
        <v>41</v>
      </c>
      <c r="D83" s="2" t="s">
        <v>5</v>
      </c>
      <c r="E83" s="2" t="s">
        <v>21</v>
      </c>
      <c r="F83" s="2" t="s">
        <v>19</v>
      </c>
      <c r="G83" s="2" t="s">
        <v>12</v>
      </c>
      <c r="H83" s="2">
        <v>53</v>
      </c>
      <c r="I83" s="8">
        <v>33702</v>
      </c>
      <c r="J83" s="9">
        <v>116878</v>
      </c>
      <c r="K83" s="10">
        <v>0.11</v>
      </c>
      <c r="L83" s="2" t="s">
        <v>27</v>
      </c>
      <c r="M83" s="2" t="s">
        <v>106</v>
      </c>
      <c r="N83" s="8" t="s">
        <v>88</v>
      </c>
      <c r="O83" s="2" t="str">
        <f t="shared" si="0"/>
        <v>United States, Miami</v>
      </c>
      <c r="P83" s="2" t="e">
        <f t="shared" ca="1" si="1"/>
        <v>#NAME?</v>
      </c>
      <c r="Q83" s="2" t="e">
        <f>NETWORKDAYS(Data!$N83,Data!$I83,)</f>
        <v>#VALUE!</v>
      </c>
      <c r="R83" s="2" t="str">
        <f>CONCATENATE(Data!$C83," ",Data!$B83)</f>
        <v>Engineering Manager Jose Ross</v>
      </c>
      <c r="V83" s="34"/>
    </row>
    <row r="84" spans="1:22" ht="15.75" customHeight="1">
      <c r="A84" s="2" t="s">
        <v>286</v>
      </c>
      <c r="B84" s="2" t="s">
        <v>287</v>
      </c>
      <c r="C84" s="2" t="s">
        <v>52</v>
      </c>
      <c r="D84" s="2" t="s">
        <v>5</v>
      </c>
      <c r="E84" s="2" t="s">
        <v>22</v>
      </c>
      <c r="F84" s="2" t="s">
        <v>19</v>
      </c>
      <c r="G84" s="2" t="s">
        <v>11</v>
      </c>
      <c r="H84" s="2">
        <v>45</v>
      </c>
      <c r="I84" s="8">
        <v>38388</v>
      </c>
      <c r="J84" s="9">
        <v>70505</v>
      </c>
      <c r="K84" s="10">
        <v>0</v>
      </c>
      <c r="L84" s="2" t="s">
        <v>27</v>
      </c>
      <c r="M84" s="2" t="s">
        <v>109</v>
      </c>
      <c r="N84" s="8" t="s">
        <v>88</v>
      </c>
      <c r="O84" s="2" t="str">
        <f t="shared" si="0"/>
        <v>United States, Austin</v>
      </c>
      <c r="P84" s="2" t="e">
        <f t="shared" ca="1" si="1"/>
        <v>#NAME?</v>
      </c>
      <c r="Q84" s="2" t="e">
        <f>NETWORKDAYS(Data!$N84,Data!$I84,)</f>
        <v>#VALUE!</v>
      </c>
      <c r="R84" s="2" t="str">
        <f>CONCATENATE(Data!$C84," ",Data!$B84)</f>
        <v>Quality Engineer Parker James</v>
      </c>
      <c r="V84" s="34"/>
    </row>
    <row r="85" spans="1:22" ht="15.75" customHeight="1">
      <c r="A85" s="2" t="s">
        <v>288</v>
      </c>
      <c r="B85" s="2" t="s">
        <v>289</v>
      </c>
      <c r="C85" s="2" t="s">
        <v>40</v>
      </c>
      <c r="D85" s="2" t="s">
        <v>5</v>
      </c>
      <c r="E85" s="2" t="s">
        <v>21</v>
      </c>
      <c r="F85" s="2" t="s">
        <v>18</v>
      </c>
      <c r="G85" s="2" t="s">
        <v>13</v>
      </c>
      <c r="H85" s="2">
        <v>30</v>
      </c>
      <c r="I85" s="8">
        <v>42512</v>
      </c>
      <c r="J85" s="9">
        <v>189702</v>
      </c>
      <c r="K85" s="10">
        <v>0.28000000000000003</v>
      </c>
      <c r="L85" s="2" t="s">
        <v>25</v>
      </c>
      <c r="M85" s="2" t="s">
        <v>142</v>
      </c>
      <c r="N85" s="8">
        <v>44186</v>
      </c>
      <c r="O85" s="2" t="str">
        <f t="shared" si="0"/>
        <v>Brazil, Manaus</v>
      </c>
      <c r="P85" s="2" t="e">
        <f t="shared" ca="1" si="1"/>
        <v>#NAME?</v>
      </c>
      <c r="Q85" s="2">
        <f>NETWORKDAYS(Data!$N85,Data!$I85,)</f>
        <v>-1196</v>
      </c>
      <c r="R85" s="2" t="str">
        <f>CONCATENATE(Data!$C85," ",Data!$B85)</f>
        <v>Director Everleigh Fernandez</v>
      </c>
      <c r="V85" s="34"/>
    </row>
    <row r="86" spans="1:22" ht="15.75" customHeight="1">
      <c r="A86" s="2" t="s">
        <v>290</v>
      </c>
      <c r="B86" s="2" t="s">
        <v>291</v>
      </c>
      <c r="C86" s="2" t="s">
        <v>40</v>
      </c>
      <c r="D86" s="2" t="s">
        <v>4</v>
      </c>
      <c r="E86" s="2" t="s">
        <v>22</v>
      </c>
      <c r="F86" s="2" t="s">
        <v>19</v>
      </c>
      <c r="G86" s="2" t="s">
        <v>12</v>
      </c>
      <c r="H86" s="2">
        <v>26</v>
      </c>
      <c r="I86" s="8">
        <v>44040</v>
      </c>
      <c r="J86" s="9">
        <v>180664</v>
      </c>
      <c r="K86" s="10">
        <v>0.27</v>
      </c>
      <c r="L86" s="2" t="s">
        <v>27</v>
      </c>
      <c r="M86" s="2" t="s">
        <v>91</v>
      </c>
      <c r="N86" s="8" t="s">
        <v>88</v>
      </c>
      <c r="O86" s="2" t="str">
        <f t="shared" si="0"/>
        <v>United States, Chicago</v>
      </c>
      <c r="P86" s="2" t="e">
        <f t="shared" ca="1" si="1"/>
        <v>#NAME?</v>
      </c>
      <c r="Q86" s="2" t="e">
        <f>NETWORKDAYS(Data!$N86,Data!$I86,)</f>
        <v>#VALUE!</v>
      </c>
      <c r="R86" s="2" t="str">
        <f>CONCATENATE(Data!$C86," ",Data!$B86)</f>
        <v>Director Lincoln Hall</v>
      </c>
      <c r="V86" s="34"/>
    </row>
    <row r="87" spans="1:22" ht="15.75" customHeight="1">
      <c r="A87" s="2" t="s">
        <v>292</v>
      </c>
      <c r="B87" s="2" t="s">
        <v>293</v>
      </c>
      <c r="C87" s="2" t="s">
        <v>35</v>
      </c>
      <c r="D87" s="2" t="s">
        <v>7</v>
      </c>
      <c r="E87" s="2" t="s">
        <v>20</v>
      </c>
      <c r="F87" s="2" t="s">
        <v>18</v>
      </c>
      <c r="G87" s="2" t="s">
        <v>3</v>
      </c>
      <c r="H87" s="2">
        <v>45</v>
      </c>
      <c r="I87" s="8">
        <v>37972</v>
      </c>
      <c r="J87" s="9">
        <v>48345</v>
      </c>
      <c r="K87" s="10">
        <v>0</v>
      </c>
      <c r="L87" s="2" t="s">
        <v>26</v>
      </c>
      <c r="M87" s="2" t="s">
        <v>180</v>
      </c>
      <c r="N87" s="8" t="s">
        <v>88</v>
      </c>
      <c r="O87" s="2" t="str">
        <f t="shared" si="0"/>
        <v>China, Chengdu</v>
      </c>
      <c r="P87" s="2" t="e">
        <f t="shared" ca="1" si="1"/>
        <v>#NAME?</v>
      </c>
      <c r="Q87" s="2" t="e">
        <f>NETWORKDAYS(Data!$N87,Data!$I87,)</f>
        <v>#VALUE!</v>
      </c>
      <c r="R87" s="2" t="str">
        <f>CONCATENATE(Data!$C87," ",Data!$B87)</f>
        <v>Business Partner Willow Mai</v>
      </c>
      <c r="V87" s="34"/>
    </row>
    <row r="88" spans="1:22" ht="15.75" customHeight="1">
      <c r="A88" s="2" t="s">
        <v>294</v>
      </c>
      <c r="B88" s="2" t="s">
        <v>295</v>
      </c>
      <c r="C88" s="2" t="s">
        <v>40</v>
      </c>
      <c r="D88" s="2" t="s">
        <v>7</v>
      </c>
      <c r="E88" s="2" t="s">
        <v>20</v>
      </c>
      <c r="F88" s="2" t="s">
        <v>19</v>
      </c>
      <c r="G88" s="2" t="s">
        <v>3</v>
      </c>
      <c r="H88" s="2">
        <v>42</v>
      </c>
      <c r="I88" s="8">
        <v>41655</v>
      </c>
      <c r="J88" s="9">
        <v>152214</v>
      </c>
      <c r="K88" s="10">
        <v>0.3</v>
      </c>
      <c r="L88" s="2" t="s">
        <v>26</v>
      </c>
      <c r="M88" s="2" t="s">
        <v>162</v>
      </c>
      <c r="N88" s="8" t="s">
        <v>88</v>
      </c>
      <c r="O88" s="2" t="str">
        <f t="shared" si="0"/>
        <v>China, Beijing</v>
      </c>
      <c r="P88" s="2" t="e">
        <f t="shared" ca="1" si="1"/>
        <v>#NAME?</v>
      </c>
      <c r="Q88" s="2" t="e">
        <f>NETWORKDAYS(Data!$N88,Data!$I88,)</f>
        <v>#VALUE!</v>
      </c>
      <c r="R88" s="2" t="str">
        <f>CONCATENATE(Data!$C88," ",Data!$B88)</f>
        <v>Director Jack Cheng</v>
      </c>
      <c r="V88" s="34"/>
    </row>
    <row r="89" spans="1:22" ht="15.75" customHeight="1">
      <c r="A89" s="2" t="s">
        <v>296</v>
      </c>
      <c r="B89" s="2" t="s">
        <v>297</v>
      </c>
      <c r="C89" s="2" t="s">
        <v>36</v>
      </c>
      <c r="D89" s="2" t="s">
        <v>8</v>
      </c>
      <c r="E89" s="2" t="s">
        <v>17</v>
      </c>
      <c r="F89" s="2" t="s">
        <v>18</v>
      </c>
      <c r="G89" s="2" t="s">
        <v>13</v>
      </c>
      <c r="H89" s="2">
        <v>41</v>
      </c>
      <c r="I89" s="8">
        <v>39931</v>
      </c>
      <c r="J89" s="9">
        <v>69803</v>
      </c>
      <c r="K89" s="10">
        <v>0</v>
      </c>
      <c r="L89" s="2" t="s">
        <v>25</v>
      </c>
      <c r="M89" s="2" t="s">
        <v>142</v>
      </c>
      <c r="N89" s="8" t="s">
        <v>88</v>
      </c>
      <c r="O89" s="2" t="str">
        <f t="shared" si="0"/>
        <v>Brazil, Manaus</v>
      </c>
      <c r="P89" s="2" t="e">
        <f t="shared" ca="1" si="1"/>
        <v>#NAME?</v>
      </c>
      <c r="Q89" s="2" t="e">
        <f>NETWORKDAYS(Data!$N89,Data!$I89,)</f>
        <v>#VALUE!</v>
      </c>
      <c r="R89" s="2" t="str">
        <f>CONCATENATE(Data!$C89," ",Data!$B89)</f>
        <v>Cloud Infrastructure Architect Genesis Navarro</v>
      </c>
      <c r="V89" s="34"/>
    </row>
    <row r="90" spans="1:22" ht="15.75" customHeight="1">
      <c r="A90" s="2" t="s">
        <v>298</v>
      </c>
      <c r="B90" s="2" t="s">
        <v>299</v>
      </c>
      <c r="C90" s="2" t="s">
        <v>49</v>
      </c>
      <c r="D90" s="2" t="s">
        <v>8</v>
      </c>
      <c r="E90" s="2" t="s">
        <v>17</v>
      </c>
      <c r="F90" s="2" t="s">
        <v>18</v>
      </c>
      <c r="G90" s="2" t="s">
        <v>13</v>
      </c>
      <c r="H90" s="2">
        <v>48</v>
      </c>
      <c r="I90" s="8">
        <v>43650</v>
      </c>
      <c r="J90" s="9">
        <v>76588</v>
      </c>
      <c r="K90" s="10">
        <v>0</v>
      </c>
      <c r="L90" s="2" t="s">
        <v>25</v>
      </c>
      <c r="M90" s="2" t="s">
        <v>148</v>
      </c>
      <c r="N90" s="8" t="s">
        <v>88</v>
      </c>
      <c r="O90" s="2" t="str">
        <f t="shared" si="0"/>
        <v>Brazil, Rio de Janerio</v>
      </c>
      <c r="P90" s="2" t="e">
        <f t="shared" ca="1" si="1"/>
        <v>#NAME?</v>
      </c>
      <c r="Q90" s="2" t="e">
        <f>NETWORKDAYS(Data!$N90,Data!$I90,)</f>
        <v>#VALUE!</v>
      </c>
      <c r="R90" s="2" t="str">
        <f>CONCATENATE(Data!$C90," ",Data!$B90)</f>
        <v>Network Architect Eliza Hernandez</v>
      </c>
      <c r="V90" s="34"/>
    </row>
    <row r="91" spans="1:22" ht="15.75" customHeight="1">
      <c r="A91" s="2" t="s">
        <v>300</v>
      </c>
      <c r="B91" s="2" t="s">
        <v>301</v>
      </c>
      <c r="C91" s="2" t="s">
        <v>50</v>
      </c>
      <c r="D91" s="2" t="s">
        <v>8</v>
      </c>
      <c r="E91" s="2" t="s">
        <v>20</v>
      </c>
      <c r="F91" s="2" t="s">
        <v>19</v>
      </c>
      <c r="G91" s="2" t="s">
        <v>12</v>
      </c>
      <c r="H91" s="2">
        <v>29</v>
      </c>
      <c r="I91" s="8">
        <v>43444</v>
      </c>
      <c r="J91" s="9">
        <v>84596</v>
      </c>
      <c r="K91" s="10">
        <v>0</v>
      </c>
      <c r="L91" s="2" t="s">
        <v>27</v>
      </c>
      <c r="M91" s="2" t="s">
        <v>106</v>
      </c>
      <c r="N91" s="8" t="s">
        <v>88</v>
      </c>
      <c r="O91" s="2" t="str">
        <f t="shared" si="0"/>
        <v>United States, Miami</v>
      </c>
      <c r="P91" s="2" t="e">
        <f t="shared" ca="1" si="1"/>
        <v>#NAME?</v>
      </c>
      <c r="Q91" s="2" t="e">
        <f>NETWORKDAYS(Data!$N91,Data!$I91,)</f>
        <v>#VALUE!</v>
      </c>
      <c r="R91" s="2" t="str">
        <f>CONCATENATE(Data!$C91," ",Data!$B91)</f>
        <v>Network Engineer Gabriel Brooks</v>
      </c>
      <c r="V91" s="34"/>
    </row>
    <row r="92" spans="1:22" ht="15.75" customHeight="1">
      <c r="A92" s="2" t="s">
        <v>302</v>
      </c>
      <c r="B92" s="2" t="s">
        <v>303</v>
      </c>
      <c r="C92" s="2" t="s">
        <v>47</v>
      </c>
      <c r="D92" s="2" t="s">
        <v>9</v>
      </c>
      <c r="E92" s="2" t="s">
        <v>21</v>
      </c>
      <c r="F92" s="2" t="s">
        <v>19</v>
      </c>
      <c r="G92" s="2" t="s">
        <v>3</v>
      </c>
      <c r="H92" s="2">
        <v>27</v>
      </c>
      <c r="I92" s="8">
        <v>43368</v>
      </c>
      <c r="J92" s="9">
        <v>114441</v>
      </c>
      <c r="K92" s="10">
        <v>0.1</v>
      </c>
      <c r="L92" s="2" t="s">
        <v>26</v>
      </c>
      <c r="M92" s="2" t="s">
        <v>87</v>
      </c>
      <c r="N92" s="8">
        <v>43821</v>
      </c>
      <c r="O92" s="2" t="str">
        <f t="shared" si="0"/>
        <v>China, Chongqing</v>
      </c>
      <c r="P92" s="2" t="e">
        <f t="shared" ca="1" si="1"/>
        <v>#NAME?</v>
      </c>
      <c r="Q92" s="2">
        <f>NETWORKDAYS(Data!$N92,Data!$I92,)</f>
        <v>-324</v>
      </c>
      <c r="R92" s="2" t="str">
        <f>CONCATENATE(Data!$C92," ",Data!$B92)</f>
        <v>Manager Jack Huynh</v>
      </c>
      <c r="V92" s="34"/>
    </row>
    <row r="93" spans="1:22" ht="15.75" customHeight="1">
      <c r="A93" s="2" t="s">
        <v>304</v>
      </c>
      <c r="B93" s="2" t="s">
        <v>305</v>
      </c>
      <c r="C93" s="2" t="s">
        <v>58</v>
      </c>
      <c r="D93" s="2" t="s">
        <v>6</v>
      </c>
      <c r="E93" s="2" t="s">
        <v>22</v>
      </c>
      <c r="F93" s="2" t="s">
        <v>18</v>
      </c>
      <c r="G93" s="2" t="s">
        <v>3</v>
      </c>
      <c r="H93" s="2">
        <v>33</v>
      </c>
      <c r="I93" s="8">
        <v>43211</v>
      </c>
      <c r="J93" s="9">
        <v>140402</v>
      </c>
      <c r="K93" s="10">
        <v>0.15</v>
      </c>
      <c r="L93" s="2" t="s">
        <v>26</v>
      </c>
      <c r="M93" s="2" t="s">
        <v>162</v>
      </c>
      <c r="N93" s="8" t="s">
        <v>88</v>
      </c>
      <c r="O93" s="2" t="str">
        <f t="shared" si="0"/>
        <v>China, Beijing</v>
      </c>
      <c r="P93" s="2" t="e">
        <f t="shared" ca="1" si="1"/>
        <v>#NAME?</v>
      </c>
      <c r="Q93" s="2" t="e">
        <f>NETWORKDAYS(Data!$N93,Data!$I93,)</f>
        <v>#VALUE!</v>
      </c>
      <c r="R93" s="2" t="str">
        <f>CONCATENATE(Data!$C93," ",Data!$B93)</f>
        <v>Sr. Manger Everly Chow</v>
      </c>
      <c r="V93" s="34"/>
    </row>
    <row r="94" spans="1:22" ht="15.75" customHeight="1">
      <c r="A94" s="2" t="s">
        <v>306</v>
      </c>
      <c r="B94" s="2" t="s">
        <v>307</v>
      </c>
      <c r="C94" s="2" t="s">
        <v>33</v>
      </c>
      <c r="D94" s="2" t="s">
        <v>6</v>
      </c>
      <c r="E94" s="2" t="s">
        <v>17</v>
      </c>
      <c r="F94" s="2" t="s">
        <v>18</v>
      </c>
      <c r="G94" s="2" t="s">
        <v>13</v>
      </c>
      <c r="H94" s="2">
        <v>26</v>
      </c>
      <c r="I94" s="8">
        <v>43578</v>
      </c>
      <c r="J94" s="9">
        <v>59817</v>
      </c>
      <c r="K94" s="10">
        <v>0</v>
      </c>
      <c r="L94" s="2" t="s">
        <v>25</v>
      </c>
      <c r="M94" s="2" t="s">
        <v>271</v>
      </c>
      <c r="N94" s="8" t="s">
        <v>88</v>
      </c>
      <c r="O94" s="2" t="str">
        <f t="shared" si="0"/>
        <v>Brazil, Sao Paulo</v>
      </c>
      <c r="P94" s="2" t="e">
        <f t="shared" ca="1" si="1"/>
        <v>#NAME?</v>
      </c>
      <c r="Q94" s="2" t="e">
        <f>NETWORKDAYS(Data!$N94,Data!$I94,)</f>
        <v>#VALUE!</v>
      </c>
      <c r="R94" s="2" t="str">
        <f>CONCATENATE(Data!$C94," ",Data!$B94)</f>
        <v>Analyst II Amelia Salazar</v>
      </c>
      <c r="V94" s="34"/>
    </row>
    <row r="95" spans="1:22" ht="15.75" customHeight="1">
      <c r="A95" s="2" t="s">
        <v>308</v>
      </c>
      <c r="B95" s="2" t="s">
        <v>309</v>
      </c>
      <c r="C95" s="2" t="s">
        <v>31</v>
      </c>
      <c r="D95" s="2" t="s">
        <v>10</v>
      </c>
      <c r="E95" s="2" t="s">
        <v>20</v>
      </c>
      <c r="F95" s="2" t="s">
        <v>19</v>
      </c>
      <c r="G95" s="2" t="s">
        <v>3</v>
      </c>
      <c r="H95" s="2">
        <v>31</v>
      </c>
      <c r="I95" s="8">
        <v>42938</v>
      </c>
      <c r="J95" s="9">
        <v>55854</v>
      </c>
      <c r="K95" s="10">
        <v>0</v>
      </c>
      <c r="L95" s="2" t="s">
        <v>27</v>
      </c>
      <c r="M95" s="2" t="s">
        <v>109</v>
      </c>
      <c r="N95" s="8" t="s">
        <v>88</v>
      </c>
      <c r="O95" s="2" t="str">
        <f t="shared" si="0"/>
        <v>United States, Austin</v>
      </c>
      <c r="P95" s="2" t="e">
        <f t="shared" ca="1" si="1"/>
        <v>#NAME?</v>
      </c>
      <c r="Q95" s="2" t="e">
        <f>NETWORKDAYS(Data!$N95,Data!$I95,)</f>
        <v>#VALUE!</v>
      </c>
      <c r="R95" s="2" t="str">
        <f>CONCATENATE(Data!$C95," ",Data!$B95)</f>
        <v>Account Representative Xavier Zheng</v>
      </c>
      <c r="V95" s="34"/>
    </row>
    <row r="96" spans="1:22" ht="15.75" customHeight="1">
      <c r="A96" s="2" t="s">
        <v>310</v>
      </c>
      <c r="B96" s="2" t="s">
        <v>311</v>
      </c>
      <c r="C96" s="2" t="s">
        <v>57</v>
      </c>
      <c r="D96" s="2" t="s">
        <v>7</v>
      </c>
      <c r="E96" s="2" t="s">
        <v>21</v>
      </c>
      <c r="F96" s="2" t="s">
        <v>19</v>
      </c>
      <c r="G96" s="2" t="s">
        <v>3</v>
      </c>
      <c r="H96" s="2">
        <v>53</v>
      </c>
      <c r="I96" s="8">
        <v>37576</v>
      </c>
      <c r="J96" s="9">
        <v>95998</v>
      </c>
      <c r="K96" s="10">
        <v>0</v>
      </c>
      <c r="L96" s="2" t="s">
        <v>27</v>
      </c>
      <c r="M96" s="2" t="s">
        <v>83</v>
      </c>
      <c r="N96" s="8" t="s">
        <v>88</v>
      </c>
      <c r="O96" s="2" t="str">
        <f t="shared" si="0"/>
        <v>United States, Seattle</v>
      </c>
      <c r="P96" s="2" t="e">
        <f t="shared" ca="1" si="1"/>
        <v>#NAME?</v>
      </c>
      <c r="Q96" s="2" t="e">
        <f>NETWORKDAYS(Data!$N96,Data!$I96,)</f>
        <v>#VALUE!</v>
      </c>
      <c r="R96" s="2" t="str">
        <f>CONCATENATE(Data!$C96," ",Data!$B96)</f>
        <v>Sr. Business Partner Matthew Chau</v>
      </c>
      <c r="V96" s="34"/>
    </row>
    <row r="97" spans="1:22" ht="15.75" customHeight="1">
      <c r="A97" s="2" t="s">
        <v>312</v>
      </c>
      <c r="B97" s="2" t="s">
        <v>313</v>
      </c>
      <c r="C97" s="2" t="s">
        <v>58</v>
      </c>
      <c r="D97" s="2" t="s">
        <v>10</v>
      </c>
      <c r="E97" s="2" t="s">
        <v>20</v>
      </c>
      <c r="F97" s="2" t="s">
        <v>18</v>
      </c>
      <c r="G97" s="2" t="s">
        <v>3</v>
      </c>
      <c r="H97" s="2">
        <v>34</v>
      </c>
      <c r="I97" s="8">
        <v>42116</v>
      </c>
      <c r="J97" s="9">
        <v>154941</v>
      </c>
      <c r="K97" s="10">
        <v>0.13</v>
      </c>
      <c r="L97" s="2" t="s">
        <v>27</v>
      </c>
      <c r="M97" s="2" t="s">
        <v>97</v>
      </c>
      <c r="N97" s="8" t="s">
        <v>88</v>
      </c>
      <c r="O97" s="2" t="str">
        <f t="shared" si="0"/>
        <v>United States, Phoenix</v>
      </c>
      <c r="P97" s="2" t="e">
        <f t="shared" ca="1" si="1"/>
        <v>#NAME?</v>
      </c>
      <c r="Q97" s="2" t="e">
        <f>NETWORKDAYS(Data!$N97,Data!$I97,)</f>
        <v>#VALUE!</v>
      </c>
      <c r="R97" s="2" t="str">
        <f>CONCATENATE(Data!$C97," ",Data!$B97)</f>
        <v>Sr. Manger Mia Cheng</v>
      </c>
      <c r="V97" s="34"/>
    </row>
    <row r="98" spans="1:22" ht="15.75" customHeight="1">
      <c r="A98" s="2" t="s">
        <v>314</v>
      </c>
      <c r="B98" s="2" t="s">
        <v>230</v>
      </c>
      <c r="C98" s="2" t="s">
        <v>63</v>
      </c>
      <c r="D98" s="2" t="s">
        <v>6</v>
      </c>
      <c r="E98" s="2" t="s">
        <v>22</v>
      </c>
      <c r="F98" s="2" t="s">
        <v>18</v>
      </c>
      <c r="G98" s="2" t="s">
        <v>3</v>
      </c>
      <c r="H98" s="2">
        <v>54</v>
      </c>
      <c r="I98" s="8">
        <v>40734</v>
      </c>
      <c r="J98" s="9">
        <v>247022</v>
      </c>
      <c r="K98" s="10">
        <v>0.3</v>
      </c>
      <c r="L98" s="2" t="s">
        <v>26</v>
      </c>
      <c r="M98" s="2" t="s">
        <v>162</v>
      </c>
      <c r="N98" s="8" t="s">
        <v>88</v>
      </c>
      <c r="O98" s="2" t="str">
        <f t="shared" si="0"/>
        <v>China, Beijing</v>
      </c>
      <c r="P98" s="2" t="e">
        <f t="shared" ca="1" si="1"/>
        <v>#NAME?</v>
      </c>
      <c r="Q98" s="2" t="e">
        <f>NETWORKDAYS(Data!$N98,Data!$I98,)</f>
        <v>#VALUE!</v>
      </c>
      <c r="R98" s="2" t="str">
        <f>CONCATENATE(Data!$C98," ",Data!$B98)</f>
        <v>Vice President Rylee Yu</v>
      </c>
      <c r="V98" s="34"/>
    </row>
    <row r="99" spans="1:22" ht="15.75" customHeight="1">
      <c r="A99" s="2" t="s">
        <v>315</v>
      </c>
      <c r="B99" s="2" t="s">
        <v>316</v>
      </c>
      <c r="C99" s="2" t="s">
        <v>49</v>
      </c>
      <c r="D99" s="2" t="s">
        <v>8</v>
      </c>
      <c r="E99" s="2" t="s">
        <v>20</v>
      </c>
      <c r="F99" s="2" t="s">
        <v>18</v>
      </c>
      <c r="G99" s="2" t="s">
        <v>13</v>
      </c>
      <c r="H99" s="2">
        <v>32</v>
      </c>
      <c r="I99" s="8">
        <v>44474</v>
      </c>
      <c r="J99" s="9">
        <v>88072</v>
      </c>
      <c r="K99" s="10">
        <v>0</v>
      </c>
      <c r="L99" s="2" t="s">
        <v>25</v>
      </c>
      <c r="M99" s="2" t="s">
        <v>271</v>
      </c>
      <c r="N99" s="8" t="s">
        <v>88</v>
      </c>
      <c r="O99" s="2" t="str">
        <f t="shared" si="0"/>
        <v>Brazil, Sao Paulo</v>
      </c>
      <c r="P99" s="2" t="e">
        <f t="shared" ca="1" si="1"/>
        <v>#NAME?</v>
      </c>
      <c r="Q99" s="2" t="e">
        <f>NETWORKDAYS(Data!$N99,Data!$I99,)</f>
        <v>#VALUE!</v>
      </c>
      <c r="R99" s="2" t="str">
        <f>CONCATENATE(Data!$C99," ",Data!$B99)</f>
        <v>Network Architect Zoe Romero</v>
      </c>
      <c r="V99" s="34"/>
    </row>
    <row r="100" spans="1:22" ht="15.75" customHeight="1">
      <c r="A100" s="2" t="s">
        <v>317</v>
      </c>
      <c r="B100" s="2" t="s">
        <v>318</v>
      </c>
      <c r="C100" s="2" t="s">
        <v>37</v>
      </c>
      <c r="D100" s="2" t="s">
        <v>8</v>
      </c>
      <c r="E100" s="2" t="s">
        <v>21</v>
      </c>
      <c r="F100" s="2" t="s">
        <v>19</v>
      </c>
      <c r="G100" s="2" t="s">
        <v>3</v>
      </c>
      <c r="H100" s="2">
        <v>28</v>
      </c>
      <c r="I100" s="8">
        <v>43977</v>
      </c>
      <c r="J100" s="9">
        <v>67925</v>
      </c>
      <c r="K100" s="10">
        <v>0.08</v>
      </c>
      <c r="L100" s="2" t="s">
        <v>26</v>
      </c>
      <c r="M100" s="2" t="s">
        <v>123</v>
      </c>
      <c r="N100" s="8" t="s">
        <v>88</v>
      </c>
      <c r="O100" s="2" t="str">
        <f t="shared" si="0"/>
        <v>China, Shanghai</v>
      </c>
      <c r="P100" s="2" t="e">
        <f t="shared" ca="1" si="1"/>
        <v>#NAME?</v>
      </c>
      <c r="Q100" s="2" t="e">
        <f>NETWORKDAYS(Data!$N100,Data!$I100,)</f>
        <v>#VALUE!</v>
      </c>
      <c r="R100" s="2" t="str">
        <f>CONCATENATE(Data!$C100," ",Data!$B100)</f>
        <v>Computer Systems Manager Nolan Bui</v>
      </c>
      <c r="V100" s="34"/>
    </row>
    <row r="101" spans="1:22" ht="15.75" customHeight="1">
      <c r="A101" s="2" t="s">
        <v>319</v>
      </c>
      <c r="B101" s="2" t="s">
        <v>320</v>
      </c>
      <c r="C101" s="2" t="s">
        <v>63</v>
      </c>
      <c r="D101" s="2" t="s">
        <v>10</v>
      </c>
      <c r="E101" s="2" t="s">
        <v>20</v>
      </c>
      <c r="F101" s="2" t="s">
        <v>18</v>
      </c>
      <c r="G101" s="2" t="s">
        <v>12</v>
      </c>
      <c r="H101" s="2">
        <v>31</v>
      </c>
      <c r="I101" s="8">
        <v>44063</v>
      </c>
      <c r="J101" s="9">
        <v>219693</v>
      </c>
      <c r="K101" s="10">
        <v>0.3</v>
      </c>
      <c r="L101" s="2" t="s">
        <v>27</v>
      </c>
      <c r="M101" s="2" t="s">
        <v>109</v>
      </c>
      <c r="N101" s="8" t="s">
        <v>88</v>
      </c>
      <c r="O101" s="2" t="str">
        <f t="shared" si="0"/>
        <v>United States, Austin</v>
      </c>
      <c r="P101" s="2" t="e">
        <f t="shared" ca="1" si="1"/>
        <v>#NAME?</v>
      </c>
      <c r="Q101" s="2" t="e">
        <f>NETWORKDAYS(Data!$N101,Data!$I101,)</f>
        <v>#VALUE!</v>
      </c>
      <c r="R101" s="2" t="str">
        <f>CONCATENATE(Data!$C101," ",Data!$B101)</f>
        <v>Vice President Nevaeh Jones</v>
      </c>
      <c r="V101" s="34"/>
    </row>
    <row r="102" spans="1:22" ht="15.75" customHeight="1">
      <c r="A102" s="2" t="s">
        <v>321</v>
      </c>
      <c r="B102" s="2" t="s">
        <v>322</v>
      </c>
      <c r="C102" s="2" t="s">
        <v>62</v>
      </c>
      <c r="D102" s="2" t="s">
        <v>5</v>
      </c>
      <c r="E102" s="2" t="s">
        <v>21</v>
      </c>
      <c r="F102" s="2" t="s">
        <v>18</v>
      </c>
      <c r="G102" s="2" t="s">
        <v>12</v>
      </c>
      <c r="H102" s="2">
        <v>45</v>
      </c>
      <c r="I102" s="8">
        <v>41386</v>
      </c>
      <c r="J102" s="9">
        <v>61773</v>
      </c>
      <c r="K102" s="10">
        <v>0</v>
      </c>
      <c r="L102" s="2" t="s">
        <v>27</v>
      </c>
      <c r="M102" s="2" t="s">
        <v>83</v>
      </c>
      <c r="N102" s="8" t="s">
        <v>88</v>
      </c>
      <c r="O102" s="2" t="str">
        <f t="shared" si="0"/>
        <v>United States, Seattle</v>
      </c>
      <c r="P102" s="2" t="e">
        <f t="shared" ca="1" si="1"/>
        <v>#NAME?</v>
      </c>
      <c r="Q102" s="2" t="e">
        <f>NETWORKDAYS(Data!$N102,Data!$I102,)</f>
        <v>#VALUE!</v>
      </c>
      <c r="R102" s="2" t="str">
        <f>CONCATENATE(Data!$C102," ",Data!$B102)</f>
        <v>Test Engineer Samantha Adams</v>
      </c>
      <c r="V102" s="34"/>
    </row>
    <row r="103" spans="1:22" ht="15.75" customHeight="1">
      <c r="A103" s="2" t="s">
        <v>323</v>
      </c>
      <c r="B103" s="2" t="s">
        <v>324</v>
      </c>
      <c r="C103" s="2" t="s">
        <v>37</v>
      </c>
      <c r="D103" s="2" t="s">
        <v>8</v>
      </c>
      <c r="E103" s="2" t="s">
        <v>22</v>
      </c>
      <c r="F103" s="2" t="s">
        <v>18</v>
      </c>
      <c r="G103" s="2" t="s">
        <v>3</v>
      </c>
      <c r="H103" s="2">
        <v>48</v>
      </c>
      <c r="I103" s="8">
        <v>39091</v>
      </c>
      <c r="J103" s="9">
        <v>74546</v>
      </c>
      <c r="K103" s="10">
        <v>0.09</v>
      </c>
      <c r="L103" s="2" t="s">
        <v>27</v>
      </c>
      <c r="M103" s="2" t="s">
        <v>83</v>
      </c>
      <c r="N103" s="8" t="s">
        <v>88</v>
      </c>
      <c r="O103" s="2" t="str">
        <f t="shared" si="0"/>
        <v>United States, Seattle</v>
      </c>
      <c r="P103" s="2" t="e">
        <f t="shared" ca="1" si="1"/>
        <v>#NAME?</v>
      </c>
      <c r="Q103" s="2" t="e">
        <f>NETWORKDAYS(Data!$N103,Data!$I103,)</f>
        <v>#VALUE!</v>
      </c>
      <c r="R103" s="2" t="str">
        <f>CONCATENATE(Data!$C103," ",Data!$B103)</f>
        <v>Computer Systems Manager Madeline Shin</v>
      </c>
      <c r="V103" s="34"/>
    </row>
    <row r="104" spans="1:22" ht="15.75" customHeight="1">
      <c r="A104" s="2" t="s">
        <v>325</v>
      </c>
      <c r="B104" s="2" t="s">
        <v>326</v>
      </c>
      <c r="C104" s="2" t="s">
        <v>39</v>
      </c>
      <c r="D104" s="2" t="s">
        <v>5</v>
      </c>
      <c r="E104" s="2" t="s">
        <v>22</v>
      </c>
      <c r="F104" s="2" t="s">
        <v>19</v>
      </c>
      <c r="G104" s="2" t="s">
        <v>11</v>
      </c>
      <c r="H104" s="2">
        <v>56</v>
      </c>
      <c r="I104" s="8">
        <v>42031</v>
      </c>
      <c r="J104" s="9">
        <v>62575</v>
      </c>
      <c r="K104" s="10">
        <v>0</v>
      </c>
      <c r="L104" s="2" t="s">
        <v>27</v>
      </c>
      <c r="M104" s="2" t="s">
        <v>106</v>
      </c>
      <c r="N104" s="8" t="s">
        <v>88</v>
      </c>
      <c r="O104" s="2" t="str">
        <f t="shared" si="0"/>
        <v>United States, Miami</v>
      </c>
      <c r="P104" s="2" t="e">
        <f t="shared" ca="1" si="1"/>
        <v>#NAME?</v>
      </c>
      <c r="Q104" s="2" t="e">
        <f>NETWORKDAYS(Data!$N104,Data!$I104,)</f>
        <v>#VALUE!</v>
      </c>
      <c r="R104" s="2" t="str">
        <f>CONCATENATE(Data!$C104," ",Data!$B104)</f>
        <v>Development Engineer Noah King</v>
      </c>
      <c r="V104" s="34"/>
    </row>
    <row r="105" spans="1:22" ht="15.75" customHeight="1">
      <c r="A105" s="2" t="s">
        <v>327</v>
      </c>
      <c r="B105" s="2" t="s">
        <v>328</v>
      </c>
      <c r="C105" s="2" t="s">
        <v>40</v>
      </c>
      <c r="D105" s="2" t="s">
        <v>7</v>
      </c>
      <c r="E105" s="2" t="s">
        <v>17</v>
      </c>
      <c r="F105" s="2" t="s">
        <v>18</v>
      </c>
      <c r="G105" s="2" t="s">
        <v>3</v>
      </c>
      <c r="H105" s="2">
        <v>27</v>
      </c>
      <c r="I105" s="8">
        <v>44250</v>
      </c>
      <c r="J105" s="9">
        <v>199041</v>
      </c>
      <c r="K105" s="10">
        <v>0.16</v>
      </c>
      <c r="L105" s="2" t="s">
        <v>26</v>
      </c>
      <c r="M105" s="2" t="s">
        <v>162</v>
      </c>
      <c r="N105" s="8" t="s">
        <v>88</v>
      </c>
      <c r="O105" s="2" t="str">
        <f t="shared" si="0"/>
        <v>China, Beijing</v>
      </c>
      <c r="P105" s="2" t="e">
        <f t="shared" ca="1" si="1"/>
        <v>#NAME?</v>
      </c>
      <c r="Q105" s="2" t="e">
        <f>NETWORKDAYS(Data!$N105,Data!$I105,)</f>
        <v>#VALUE!</v>
      </c>
      <c r="R105" s="2" t="str">
        <f>CONCATENATE(Data!$C105," ",Data!$B105)</f>
        <v>Director Leilani Chow</v>
      </c>
      <c r="V105" s="34"/>
    </row>
    <row r="106" spans="1:22" ht="15.75" customHeight="1">
      <c r="A106" s="2" t="s">
        <v>329</v>
      </c>
      <c r="B106" s="2" t="s">
        <v>330</v>
      </c>
      <c r="C106" s="2" t="s">
        <v>33</v>
      </c>
      <c r="D106" s="2" t="s">
        <v>4</v>
      </c>
      <c r="E106" s="2" t="s">
        <v>22</v>
      </c>
      <c r="F106" s="2" t="s">
        <v>19</v>
      </c>
      <c r="G106" s="2" t="s">
        <v>12</v>
      </c>
      <c r="H106" s="2">
        <v>55</v>
      </c>
      <c r="I106" s="8">
        <v>39177</v>
      </c>
      <c r="J106" s="9">
        <v>52310</v>
      </c>
      <c r="K106" s="10">
        <v>0</v>
      </c>
      <c r="L106" s="2" t="s">
        <v>27</v>
      </c>
      <c r="M106" s="2" t="s">
        <v>106</v>
      </c>
      <c r="N106" s="8">
        <v>43385</v>
      </c>
      <c r="O106" s="2" t="str">
        <f t="shared" si="0"/>
        <v>United States, Miami</v>
      </c>
      <c r="P106" s="2" t="e">
        <f t="shared" ca="1" si="1"/>
        <v>#NAME?</v>
      </c>
      <c r="Q106" s="2">
        <f>NETWORKDAYS(Data!$N106,Data!$I106,)</f>
        <v>-3007</v>
      </c>
      <c r="R106" s="2" t="str">
        <f>CONCATENATE(Data!$C106," ",Data!$B106)</f>
        <v>Analyst II Connor Simmons</v>
      </c>
      <c r="V106" s="34"/>
    </row>
    <row r="107" spans="1:22" ht="15.75" customHeight="1">
      <c r="A107" s="2" t="s">
        <v>331</v>
      </c>
      <c r="B107" s="2" t="s">
        <v>332</v>
      </c>
      <c r="C107" s="2" t="s">
        <v>58</v>
      </c>
      <c r="D107" s="2" t="s">
        <v>6</v>
      </c>
      <c r="E107" s="2" t="s">
        <v>22</v>
      </c>
      <c r="F107" s="2" t="s">
        <v>19</v>
      </c>
      <c r="G107" s="2" t="s">
        <v>11</v>
      </c>
      <c r="H107" s="2">
        <v>64</v>
      </c>
      <c r="I107" s="8">
        <v>41454</v>
      </c>
      <c r="J107" s="9">
        <v>159571</v>
      </c>
      <c r="K107" s="10">
        <v>0.1</v>
      </c>
      <c r="L107" s="2" t="s">
        <v>27</v>
      </c>
      <c r="M107" s="2" t="s">
        <v>136</v>
      </c>
      <c r="N107" s="8" t="s">
        <v>88</v>
      </c>
      <c r="O107" s="2" t="str">
        <f t="shared" si="0"/>
        <v>United States, Columbus</v>
      </c>
      <c r="P107" s="2" t="e">
        <f t="shared" ca="1" si="1"/>
        <v>#NAME?</v>
      </c>
      <c r="Q107" s="2" t="e">
        <f>NETWORKDAYS(Data!$N107,Data!$I107,)</f>
        <v>#VALUE!</v>
      </c>
      <c r="R107" s="2" t="str">
        <f>CONCATENATE(Data!$C107," ",Data!$B107)</f>
        <v>Sr. Manger Grayson Cooper</v>
      </c>
      <c r="V107" s="34"/>
    </row>
    <row r="108" spans="1:22" ht="15.75" customHeight="1">
      <c r="A108" s="2" t="s">
        <v>333</v>
      </c>
      <c r="B108" s="2" t="s">
        <v>334</v>
      </c>
      <c r="C108" s="2" t="s">
        <v>43</v>
      </c>
      <c r="D108" s="2" t="s">
        <v>5</v>
      </c>
      <c r="E108" s="2" t="s">
        <v>21</v>
      </c>
      <c r="F108" s="2" t="s">
        <v>18</v>
      </c>
      <c r="G108" s="2" t="s">
        <v>13</v>
      </c>
      <c r="H108" s="2">
        <v>50</v>
      </c>
      <c r="I108" s="8">
        <v>35726</v>
      </c>
      <c r="J108" s="9">
        <v>91763</v>
      </c>
      <c r="K108" s="10">
        <v>0</v>
      </c>
      <c r="L108" s="2" t="s">
        <v>27</v>
      </c>
      <c r="M108" s="2" t="s">
        <v>109</v>
      </c>
      <c r="N108" s="8" t="s">
        <v>88</v>
      </c>
      <c r="O108" s="2" t="str">
        <f t="shared" si="0"/>
        <v>United States, Austin</v>
      </c>
      <c r="P108" s="2" t="e">
        <f t="shared" ca="1" si="1"/>
        <v>#NAME?</v>
      </c>
      <c r="Q108" s="2" t="e">
        <f>NETWORKDAYS(Data!$N108,Data!$I108,)</f>
        <v>#VALUE!</v>
      </c>
      <c r="R108" s="2" t="str">
        <f>CONCATENATE(Data!$C108," ",Data!$B108)</f>
        <v>Field Engineer Ivy Soto</v>
      </c>
      <c r="V108" s="34"/>
    </row>
    <row r="109" spans="1:22" ht="15.75" customHeight="1">
      <c r="A109" s="2" t="s">
        <v>335</v>
      </c>
      <c r="B109" s="2" t="s">
        <v>336</v>
      </c>
      <c r="C109" s="2" t="s">
        <v>39</v>
      </c>
      <c r="D109" s="2" t="s">
        <v>5</v>
      </c>
      <c r="E109" s="2" t="s">
        <v>17</v>
      </c>
      <c r="F109" s="2" t="s">
        <v>18</v>
      </c>
      <c r="G109" s="2" t="s">
        <v>12</v>
      </c>
      <c r="H109" s="2">
        <v>51</v>
      </c>
      <c r="I109" s="8">
        <v>35055</v>
      </c>
      <c r="J109" s="9">
        <v>96475</v>
      </c>
      <c r="K109" s="10">
        <v>0</v>
      </c>
      <c r="L109" s="2" t="s">
        <v>27</v>
      </c>
      <c r="M109" s="2" t="s">
        <v>109</v>
      </c>
      <c r="N109" s="8" t="s">
        <v>88</v>
      </c>
      <c r="O109" s="2" t="str">
        <f t="shared" si="0"/>
        <v>United States, Austin</v>
      </c>
      <c r="P109" s="2" t="e">
        <f t="shared" ca="1" si="1"/>
        <v>#NAME?</v>
      </c>
      <c r="Q109" s="2" t="e">
        <f>NETWORKDAYS(Data!$N109,Data!$I109,)</f>
        <v>#VALUE!</v>
      </c>
      <c r="R109" s="2" t="str">
        <f>CONCATENATE(Data!$C109," ",Data!$B109)</f>
        <v>Development Engineer Aurora Simmons</v>
      </c>
      <c r="V109" s="34"/>
    </row>
    <row r="110" spans="1:22" ht="15.75" customHeight="1">
      <c r="A110" s="2" t="s">
        <v>337</v>
      </c>
      <c r="B110" s="2" t="s">
        <v>338</v>
      </c>
      <c r="C110" s="2" t="s">
        <v>38</v>
      </c>
      <c r="D110" s="2" t="s">
        <v>5</v>
      </c>
      <c r="E110" s="2" t="s">
        <v>20</v>
      </c>
      <c r="F110" s="2" t="s">
        <v>19</v>
      </c>
      <c r="G110" s="2" t="s">
        <v>12</v>
      </c>
      <c r="H110" s="2">
        <v>36</v>
      </c>
      <c r="I110" s="8">
        <v>42706</v>
      </c>
      <c r="J110" s="9">
        <v>113781</v>
      </c>
      <c r="K110" s="10">
        <v>0</v>
      </c>
      <c r="L110" s="2" t="s">
        <v>27</v>
      </c>
      <c r="M110" s="2" t="s">
        <v>136</v>
      </c>
      <c r="N110" s="8" t="s">
        <v>88</v>
      </c>
      <c r="O110" s="2" t="str">
        <f t="shared" si="0"/>
        <v>United States, Columbus</v>
      </c>
      <c r="P110" s="2" t="e">
        <f t="shared" ca="1" si="1"/>
        <v>#NAME?</v>
      </c>
      <c r="Q110" s="2" t="e">
        <f>NETWORKDAYS(Data!$N110,Data!$I110,)</f>
        <v>#VALUE!</v>
      </c>
      <c r="R110" s="2" t="str">
        <f>CONCATENATE(Data!$C110," ",Data!$B110)</f>
        <v>Controls Engineer Andrew Thomas</v>
      </c>
      <c r="V110" s="34"/>
    </row>
    <row r="111" spans="1:22" ht="15.75" customHeight="1">
      <c r="A111" s="2" t="s">
        <v>339</v>
      </c>
      <c r="B111" s="2" t="s">
        <v>340</v>
      </c>
      <c r="C111" s="2" t="s">
        <v>40</v>
      </c>
      <c r="D111" s="2" t="s">
        <v>6</v>
      </c>
      <c r="E111" s="2" t="s">
        <v>21</v>
      </c>
      <c r="F111" s="2" t="s">
        <v>19</v>
      </c>
      <c r="G111" s="2" t="s">
        <v>3</v>
      </c>
      <c r="H111" s="2">
        <v>42</v>
      </c>
      <c r="I111" s="8">
        <v>37636</v>
      </c>
      <c r="J111" s="9">
        <v>166599</v>
      </c>
      <c r="K111" s="10">
        <v>0.26</v>
      </c>
      <c r="L111" s="2" t="s">
        <v>27</v>
      </c>
      <c r="M111" s="2" t="s">
        <v>83</v>
      </c>
      <c r="N111" s="8" t="s">
        <v>88</v>
      </c>
      <c r="O111" s="2" t="str">
        <f t="shared" si="0"/>
        <v>United States, Seattle</v>
      </c>
      <c r="P111" s="2" t="e">
        <f t="shared" ca="1" si="1"/>
        <v>#NAME?</v>
      </c>
      <c r="Q111" s="2" t="e">
        <f>NETWORKDAYS(Data!$N111,Data!$I111,)</f>
        <v>#VALUE!</v>
      </c>
      <c r="R111" s="2" t="str">
        <f>CONCATENATE(Data!$C111," ",Data!$B111)</f>
        <v>Director Ezekiel Desai</v>
      </c>
      <c r="V111" s="34"/>
    </row>
    <row r="112" spans="1:22" ht="15.75" customHeight="1">
      <c r="A112" s="2" t="s">
        <v>341</v>
      </c>
      <c r="B112" s="2" t="s">
        <v>342</v>
      </c>
      <c r="C112" s="2" t="s">
        <v>55</v>
      </c>
      <c r="D112" s="2" t="s">
        <v>10</v>
      </c>
      <c r="E112" s="2" t="s">
        <v>17</v>
      </c>
      <c r="F112" s="2" t="s">
        <v>18</v>
      </c>
      <c r="G112" s="2" t="s">
        <v>3</v>
      </c>
      <c r="H112" s="2">
        <v>41</v>
      </c>
      <c r="I112" s="8">
        <v>38398</v>
      </c>
      <c r="J112" s="9">
        <v>95372</v>
      </c>
      <c r="K112" s="10">
        <v>0</v>
      </c>
      <c r="L112" s="2" t="s">
        <v>26</v>
      </c>
      <c r="M112" s="2" t="s">
        <v>123</v>
      </c>
      <c r="N112" s="8" t="s">
        <v>88</v>
      </c>
      <c r="O112" s="2" t="str">
        <f t="shared" si="0"/>
        <v>China, Shanghai</v>
      </c>
      <c r="P112" s="2" t="e">
        <f t="shared" ca="1" si="1"/>
        <v>#NAME?</v>
      </c>
      <c r="Q112" s="2" t="e">
        <f>NETWORKDAYS(Data!$N112,Data!$I112,)</f>
        <v>#VALUE!</v>
      </c>
      <c r="R112" s="2" t="str">
        <f>CONCATENATE(Data!$C112," ",Data!$B112)</f>
        <v>Sr. Account Representative Gabriella Gupta</v>
      </c>
      <c r="V112" s="34"/>
    </row>
    <row r="113" spans="1:22" ht="15.75" customHeight="1">
      <c r="A113" s="2" t="s">
        <v>343</v>
      </c>
      <c r="B113" s="2" t="s">
        <v>344</v>
      </c>
      <c r="C113" s="2" t="s">
        <v>40</v>
      </c>
      <c r="D113" s="2" t="s">
        <v>8</v>
      </c>
      <c r="E113" s="2" t="s">
        <v>21</v>
      </c>
      <c r="F113" s="2" t="s">
        <v>18</v>
      </c>
      <c r="G113" s="2" t="s">
        <v>3</v>
      </c>
      <c r="H113" s="2">
        <v>29</v>
      </c>
      <c r="I113" s="8">
        <v>44052</v>
      </c>
      <c r="J113" s="9">
        <v>161203</v>
      </c>
      <c r="K113" s="10">
        <v>0.15</v>
      </c>
      <c r="L113" s="2" t="s">
        <v>26</v>
      </c>
      <c r="M113" s="2" t="s">
        <v>180</v>
      </c>
      <c r="N113" s="8" t="s">
        <v>88</v>
      </c>
      <c r="O113" s="2" t="str">
        <f t="shared" si="0"/>
        <v>China, Chengdu</v>
      </c>
      <c r="P113" s="2" t="e">
        <f t="shared" ca="1" si="1"/>
        <v>#NAME?</v>
      </c>
      <c r="Q113" s="2" t="e">
        <f>NETWORKDAYS(Data!$N113,Data!$I113,)</f>
        <v>#VALUE!</v>
      </c>
      <c r="R113" s="2" t="str">
        <f>CONCATENATE(Data!$C113," ",Data!$B113)</f>
        <v>Director Skylar Liu</v>
      </c>
      <c r="V113" s="34"/>
    </row>
    <row r="114" spans="1:22" ht="15.75" customHeight="1">
      <c r="A114" s="2" t="s">
        <v>345</v>
      </c>
      <c r="B114" s="2" t="s">
        <v>346</v>
      </c>
      <c r="C114" s="2" t="s">
        <v>59</v>
      </c>
      <c r="D114" s="2" t="s">
        <v>8</v>
      </c>
      <c r="E114" s="2" t="s">
        <v>20</v>
      </c>
      <c r="F114" s="2" t="s">
        <v>18</v>
      </c>
      <c r="G114" s="2" t="s">
        <v>12</v>
      </c>
      <c r="H114" s="2">
        <v>44</v>
      </c>
      <c r="I114" s="8">
        <v>39064</v>
      </c>
      <c r="J114" s="9">
        <v>74738</v>
      </c>
      <c r="K114" s="10">
        <v>0</v>
      </c>
      <c r="L114" s="2" t="s">
        <v>27</v>
      </c>
      <c r="M114" s="2" t="s">
        <v>106</v>
      </c>
      <c r="N114" s="8" t="s">
        <v>88</v>
      </c>
      <c r="O114" s="2" t="str">
        <f t="shared" si="0"/>
        <v>United States, Miami</v>
      </c>
      <c r="P114" s="2" t="e">
        <f t="shared" ca="1" si="1"/>
        <v>#NAME?</v>
      </c>
      <c r="Q114" s="2" t="e">
        <f>NETWORKDAYS(Data!$N114,Data!$I114,)</f>
        <v>#VALUE!</v>
      </c>
      <c r="R114" s="2" t="str">
        <f>CONCATENATE(Data!$C114," ",Data!$B114)</f>
        <v>System Administrator  Nova Coleman</v>
      </c>
      <c r="V114" s="34"/>
    </row>
    <row r="115" spans="1:22" ht="15.75" customHeight="1">
      <c r="A115" s="2" t="s">
        <v>347</v>
      </c>
      <c r="B115" s="2" t="s">
        <v>348</v>
      </c>
      <c r="C115" s="2" t="s">
        <v>40</v>
      </c>
      <c r="D115" s="2" t="s">
        <v>10</v>
      </c>
      <c r="E115" s="2" t="s">
        <v>21</v>
      </c>
      <c r="F115" s="2" t="s">
        <v>18</v>
      </c>
      <c r="G115" s="2" t="s">
        <v>3</v>
      </c>
      <c r="H115" s="2">
        <v>41</v>
      </c>
      <c r="I115" s="8">
        <v>43322</v>
      </c>
      <c r="J115" s="9">
        <v>171173</v>
      </c>
      <c r="K115" s="10">
        <v>0.21</v>
      </c>
      <c r="L115" s="2" t="s">
        <v>27</v>
      </c>
      <c r="M115" s="2" t="s">
        <v>136</v>
      </c>
      <c r="N115" s="8" t="s">
        <v>88</v>
      </c>
      <c r="O115" s="2" t="str">
        <f t="shared" si="0"/>
        <v>United States, Columbus</v>
      </c>
      <c r="P115" s="2" t="e">
        <f t="shared" ca="1" si="1"/>
        <v>#NAME?</v>
      </c>
      <c r="Q115" s="2" t="e">
        <f>NETWORKDAYS(Data!$N115,Data!$I115,)</f>
        <v>#VALUE!</v>
      </c>
      <c r="R115" s="2" t="str">
        <f>CONCATENATE(Data!$C115," ",Data!$B115)</f>
        <v>Director Evelyn Dinh</v>
      </c>
      <c r="V115" s="34"/>
    </row>
    <row r="116" spans="1:22" ht="15.75" customHeight="1">
      <c r="A116" s="2" t="s">
        <v>349</v>
      </c>
      <c r="B116" s="2" t="s">
        <v>350</v>
      </c>
      <c r="C116" s="2" t="s">
        <v>63</v>
      </c>
      <c r="D116" s="2" t="s">
        <v>10</v>
      </c>
      <c r="E116" s="2" t="s">
        <v>17</v>
      </c>
      <c r="F116" s="2" t="s">
        <v>19</v>
      </c>
      <c r="G116" s="2" t="s">
        <v>13</v>
      </c>
      <c r="H116" s="2">
        <v>61</v>
      </c>
      <c r="I116" s="8">
        <v>43732</v>
      </c>
      <c r="J116" s="9">
        <v>201464</v>
      </c>
      <c r="K116" s="10">
        <v>0.37</v>
      </c>
      <c r="L116" s="2" t="s">
        <v>27</v>
      </c>
      <c r="M116" s="2" t="s">
        <v>91</v>
      </c>
      <c r="N116" s="8" t="s">
        <v>88</v>
      </c>
      <c r="O116" s="2" t="str">
        <f t="shared" si="0"/>
        <v>United States, Chicago</v>
      </c>
      <c r="P116" s="2" t="e">
        <f t="shared" ca="1" si="1"/>
        <v>#NAME?</v>
      </c>
      <c r="Q116" s="2" t="e">
        <f>NETWORKDAYS(Data!$N116,Data!$I116,)</f>
        <v>#VALUE!</v>
      </c>
      <c r="R116" s="2" t="str">
        <f>CONCATENATE(Data!$C116," ",Data!$B116)</f>
        <v>Vice President Brooks Marquez</v>
      </c>
      <c r="V116" s="34"/>
    </row>
    <row r="117" spans="1:22" ht="15.75" customHeight="1">
      <c r="A117" s="2" t="s">
        <v>351</v>
      </c>
      <c r="B117" s="2" t="s">
        <v>352</v>
      </c>
      <c r="C117" s="2" t="s">
        <v>40</v>
      </c>
      <c r="D117" s="2" t="s">
        <v>7</v>
      </c>
      <c r="E117" s="2" t="s">
        <v>17</v>
      </c>
      <c r="F117" s="2" t="s">
        <v>19</v>
      </c>
      <c r="G117" s="2" t="s">
        <v>12</v>
      </c>
      <c r="H117" s="2">
        <v>50</v>
      </c>
      <c r="I117" s="8">
        <v>35998</v>
      </c>
      <c r="J117" s="9">
        <v>174895</v>
      </c>
      <c r="K117" s="10">
        <v>0.15</v>
      </c>
      <c r="L117" s="2" t="s">
        <v>27</v>
      </c>
      <c r="M117" s="2" t="s">
        <v>91</v>
      </c>
      <c r="N117" s="8" t="s">
        <v>88</v>
      </c>
      <c r="O117" s="2" t="str">
        <f t="shared" si="0"/>
        <v>United States, Chicago</v>
      </c>
      <c r="P117" s="2" t="e">
        <f t="shared" ca="1" si="1"/>
        <v>#NAME?</v>
      </c>
      <c r="Q117" s="2" t="e">
        <f>NETWORKDAYS(Data!$N117,Data!$I117,)</f>
        <v>#VALUE!</v>
      </c>
      <c r="R117" s="2" t="str">
        <f>CONCATENATE(Data!$C117," ",Data!$B117)</f>
        <v>Director Connor Joseph</v>
      </c>
      <c r="V117" s="34"/>
    </row>
    <row r="118" spans="1:22" ht="15.75" customHeight="1">
      <c r="A118" s="2" t="s">
        <v>353</v>
      </c>
      <c r="B118" s="2" t="s">
        <v>354</v>
      </c>
      <c r="C118" s="2" t="s">
        <v>58</v>
      </c>
      <c r="D118" s="2" t="s">
        <v>8</v>
      </c>
      <c r="E118" s="2" t="s">
        <v>20</v>
      </c>
      <c r="F118" s="2" t="s">
        <v>18</v>
      </c>
      <c r="G118" s="2" t="s">
        <v>3</v>
      </c>
      <c r="H118" s="2">
        <v>49</v>
      </c>
      <c r="I118" s="8">
        <v>38825</v>
      </c>
      <c r="J118" s="9">
        <v>134486</v>
      </c>
      <c r="K118" s="10">
        <v>0.14000000000000001</v>
      </c>
      <c r="L118" s="2" t="s">
        <v>27</v>
      </c>
      <c r="M118" s="2" t="s">
        <v>109</v>
      </c>
      <c r="N118" s="8" t="s">
        <v>88</v>
      </c>
      <c r="O118" s="2" t="str">
        <f t="shared" si="0"/>
        <v>United States, Austin</v>
      </c>
      <c r="P118" s="2" t="e">
        <f t="shared" ca="1" si="1"/>
        <v>#NAME?</v>
      </c>
      <c r="Q118" s="2" t="e">
        <f>NETWORKDAYS(Data!$N118,Data!$I118,)</f>
        <v>#VALUE!</v>
      </c>
      <c r="R118" s="2" t="str">
        <f>CONCATENATE(Data!$C118," ",Data!$B118)</f>
        <v>Sr. Manger Mia Lam</v>
      </c>
      <c r="V118" s="34"/>
    </row>
    <row r="119" spans="1:22" ht="15.75" customHeight="1">
      <c r="A119" s="2" t="s">
        <v>355</v>
      </c>
      <c r="B119" s="2" t="s">
        <v>356</v>
      </c>
      <c r="C119" s="2" t="s">
        <v>56</v>
      </c>
      <c r="D119" s="2" t="s">
        <v>6</v>
      </c>
      <c r="E119" s="2" t="s">
        <v>20</v>
      </c>
      <c r="F119" s="2" t="s">
        <v>18</v>
      </c>
      <c r="G119" s="2" t="s">
        <v>13</v>
      </c>
      <c r="H119" s="2">
        <v>60</v>
      </c>
      <c r="I119" s="8">
        <v>39137</v>
      </c>
      <c r="J119" s="9">
        <v>71699</v>
      </c>
      <c r="K119" s="10">
        <v>0</v>
      </c>
      <c r="L119" s="2" t="s">
        <v>25</v>
      </c>
      <c r="M119" s="2" t="s">
        <v>142</v>
      </c>
      <c r="N119" s="8" t="s">
        <v>88</v>
      </c>
      <c r="O119" s="2" t="str">
        <f t="shared" si="0"/>
        <v>Brazil, Manaus</v>
      </c>
      <c r="P119" s="2" t="e">
        <f t="shared" ca="1" si="1"/>
        <v>#NAME?</v>
      </c>
      <c r="Q119" s="2" t="e">
        <f>NETWORKDAYS(Data!$N119,Data!$I119,)</f>
        <v>#VALUE!</v>
      </c>
      <c r="R119" s="2" t="str">
        <f>CONCATENATE(Data!$C119," ",Data!$B119)</f>
        <v>Sr. Analyst Scarlett Rodriguez</v>
      </c>
      <c r="V119" s="34"/>
    </row>
    <row r="120" spans="1:22" ht="15.75" customHeight="1">
      <c r="A120" s="2" t="s">
        <v>357</v>
      </c>
      <c r="B120" s="2" t="s">
        <v>358</v>
      </c>
      <c r="C120" s="2" t="s">
        <v>56</v>
      </c>
      <c r="D120" s="2" t="s">
        <v>9</v>
      </c>
      <c r="E120" s="2" t="s">
        <v>17</v>
      </c>
      <c r="F120" s="2" t="s">
        <v>18</v>
      </c>
      <c r="G120" s="2" t="s">
        <v>13</v>
      </c>
      <c r="H120" s="2">
        <v>42</v>
      </c>
      <c r="I120" s="8">
        <v>44198</v>
      </c>
      <c r="J120" s="9">
        <v>94430</v>
      </c>
      <c r="K120" s="10">
        <v>0</v>
      </c>
      <c r="L120" s="2" t="s">
        <v>27</v>
      </c>
      <c r="M120" s="2" t="s">
        <v>83</v>
      </c>
      <c r="N120" s="8" t="s">
        <v>88</v>
      </c>
      <c r="O120" s="2" t="str">
        <f t="shared" si="0"/>
        <v>United States, Seattle</v>
      </c>
      <c r="P120" s="2" t="e">
        <f t="shared" ca="1" si="1"/>
        <v>#NAME?</v>
      </c>
      <c r="Q120" s="2" t="e">
        <f>NETWORKDAYS(Data!$N120,Data!$I120,)</f>
        <v>#VALUE!</v>
      </c>
      <c r="R120" s="2" t="str">
        <f>CONCATENATE(Data!$C120," ",Data!$B120)</f>
        <v>Sr. Analyst Cora Rivera</v>
      </c>
      <c r="V120" s="34"/>
    </row>
    <row r="121" spans="1:22" ht="15.75" customHeight="1">
      <c r="A121" s="2" t="s">
        <v>359</v>
      </c>
      <c r="B121" s="2" t="s">
        <v>360</v>
      </c>
      <c r="C121" s="2" t="s">
        <v>47</v>
      </c>
      <c r="D121" s="2" t="s">
        <v>6</v>
      </c>
      <c r="E121" s="2" t="s">
        <v>17</v>
      </c>
      <c r="F121" s="2" t="s">
        <v>19</v>
      </c>
      <c r="G121" s="2" t="s">
        <v>3</v>
      </c>
      <c r="H121" s="2">
        <v>39</v>
      </c>
      <c r="I121" s="8">
        <v>40192</v>
      </c>
      <c r="J121" s="9">
        <v>103504</v>
      </c>
      <c r="K121" s="10">
        <v>7.0000000000000007E-2</v>
      </c>
      <c r="L121" s="2" t="s">
        <v>26</v>
      </c>
      <c r="M121" s="2" t="s">
        <v>180</v>
      </c>
      <c r="N121" s="8" t="s">
        <v>88</v>
      </c>
      <c r="O121" s="2" t="str">
        <f t="shared" si="0"/>
        <v>China, Chengdu</v>
      </c>
      <c r="P121" s="2" t="e">
        <f t="shared" ca="1" si="1"/>
        <v>#NAME?</v>
      </c>
      <c r="Q121" s="2" t="e">
        <f>NETWORKDAYS(Data!$N121,Data!$I121,)</f>
        <v>#VALUE!</v>
      </c>
      <c r="R121" s="2" t="str">
        <f>CONCATENATE(Data!$C121," ",Data!$B121)</f>
        <v>Manager Liam Jung</v>
      </c>
      <c r="V121" s="34"/>
    </row>
    <row r="122" spans="1:22" ht="15.75" customHeight="1">
      <c r="A122" s="2" t="s">
        <v>361</v>
      </c>
      <c r="B122" s="2" t="s">
        <v>362</v>
      </c>
      <c r="C122" s="2" t="s">
        <v>42</v>
      </c>
      <c r="D122" s="2" t="s">
        <v>8</v>
      </c>
      <c r="E122" s="2" t="s">
        <v>20</v>
      </c>
      <c r="F122" s="2" t="s">
        <v>18</v>
      </c>
      <c r="G122" s="2" t="s">
        <v>3</v>
      </c>
      <c r="H122" s="2">
        <v>55</v>
      </c>
      <c r="I122" s="8">
        <v>38573</v>
      </c>
      <c r="J122" s="9">
        <v>92771</v>
      </c>
      <c r="K122" s="10">
        <v>0</v>
      </c>
      <c r="L122" s="2" t="s">
        <v>27</v>
      </c>
      <c r="M122" s="2" t="s">
        <v>106</v>
      </c>
      <c r="N122" s="8" t="s">
        <v>88</v>
      </c>
      <c r="O122" s="2" t="str">
        <f t="shared" si="0"/>
        <v>United States, Miami</v>
      </c>
      <c r="P122" s="2" t="e">
        <f t="shared" ca="1" si="1"/>
        <v>#NAME?</v>
      </c>
      <c r="Q122" s="2" t="e">
        <f>NETWORKDAYS(Data!$N122,Data!$I122,)</f>
        <v>#VALUE!</v>
      </c>
      <c r="R122" s="2" t="str">
        <f>CONCATENATE(Data!$C122," ",Data!$B122)</f>
        <v>Enterprise Architect Sophia Huynh</v>
      </c>
      <c r="V122" s="34"/>
    </row>
    <row r="123" spans="1:22" ht="15.75" customHeight="1">
      <c r="A123" s="2" t="s">
        <v>363</v>
      </c>
      <c r="B123" s="2" t="s">
        <v>364</v>
      </c>
      <c r="C123" s="2" t="s">
        <v>33</v>
      </c>
      <c r="D123" s="2" t="s">
        <v>6</v>
      </c>
      <c r="E123" s="2" t="s">
        <v>22</v>
      </c>
      <c r="F123" s="2" t="s">
        <v>18</v>
      </c>
      <c r="G123" s="2" t="s">
        <v>13</v>
      </c>
      <c r="H123" s="2">
        <v>39</v>
      </c>
      <c r="I123" s="8">
        <v>38813</v>
      </c>
      <c r="J123" s="9">
        <v>71531</v>
      </c>
      <c r="K123" s="10">
        <v>0</v>
      </c>
      <c r="L123" s="2" t="s">
        <v>27</v>
      </c>
      <c r="M123" s="2" t="s">
        <v>136</v>
      </c>
      <c r="N123" s="8" t="s">
        <v>88</v>
      </c>
      <c r="O123" s="2" t="str">
        <f t="shared" si="0"/>
        <v>United States, Columbus</v>
      </c>
      <c r="P123" s="2" t="e">
        <f t="shared" ca="1" si="1"/>
        <v>#NAME?</v>
      </c>
      <c r="Q123" s="2" t="e">
        <f>NETWORKDAYS(Data!$N123,Data!$I123,)</f>
        <v>#VALUE!</v>
      </c>
      <c r="R123" s="2" t="str">
        <f>CONCATENATE(Data!$C123," ",Data!$B123)</f>
        <v>Analyst II Athena Carrillo</v>
      </c>
      <c r="V123" s="34"/>
    </row>
    <row r="124" spans="1:22" ht="15.75" customHeight="1">
      <c r="A124" s="2" t="s">
        <v>365</v>
      </c>
      <c r="B124" s="2" t="s">
        <v>366</v>
      </c>
      <c r="C124" s="2" t="s">
        <v>36</v>
      </c>
      <c r="D124" s="2" t="s">
        <v>8</v>
      </c>
      <c r="E124" s="2" t="s">
        <v>22</v>
      </c>
      <c r="F124" s="2" t="s">
        <v>19</v>
      </c>
      <c r="G124" s="2" t="s">
        <v>11</v>
      </c>
      <c r="H124" s="2">
        <v>28</v>
      </c>
      <c r="I124" s="8">
        <v>43530</v>
      </c>
      <c r="J124" s="9">
        <v>90304</v>
      </c>
      <c r="K124" s="10">
        <v>0</v>
      </c>
      <c r="L124" s="2" t="s">
        <v>27</v>
      </c>
      <c r="M124" s="2" t="s">
        <v>91</v>
      </c>
      <c r="N124" s="8" t="s">
        <v>88</v>
      </c>
      <c r="O124" s="2" t="str">
        <f t="shared" si="0"/>
        <v>United States, Chicago</v>
      </c>
      <c r="P124" s="2" t="e">
        <f t="shared" ca="1" si="1"/>
        <v>#NAME?</v>
      </c>
      <c r="Q124" s="2" t="e">
        <f>NETWORKDAYS(Data!$N124,Data!$I124,)</f>
        <v>#VALUE!</v>
      </c>
      <c r="R124" s="2" t="str">
        <f>CONCATENATE(Data!$C124," ",Data!$B124)</f>
        <v>Cloud Infrastructure Architect Greyson Sanders</v>
      </c>
      <c r="V124" s="34"/>
    </row>
    <row r="125" spans="1:22" ht="15.75" customHeight="1">
      <c r="A125" s="2" t="s">
        <v>367</v>
      </c>
      <c r="B125" s="2" t="s">
        <v>368</v>
      </c>
      <c r="C125" s="2" t="s">
        <v>47</v>
      </c>
      <c r="D125" s="2" t="s">
        <v>9</v>
      </c>
      <c r="E125" s="2" t="s">
        <v>20</v>
      </c>
      <c r="F125" s="2" t="s">
        <v>18</v>
      </c>
      <c r="G125" s="2" t="s">
        <v>12</v>
      </c>
      <c r="H125" s="2">
        <v>65</v>
      </c>
      <c r="I125" s="8">
        <v>40793</v>
      </c>
      <c r="J125" s="9">
        <v>104903</v>
      </c>
      <c r="K125" s="10">
        <v>0.1</v>
      </c>
      <c r="L125" s="2" t="s">
        <v>27</v>
      </c>
      <c r="M125" s="2" t="s">
        <v>136</v>
      </c>
      <c r="N125" s="8" t="s">
        <v>88</v>
      </c>
      <c r="O125" s="2" t="str">
        <f t="shared" si="0"/>
        <v>United States, Columbus</v>
      </c>
      <c r="P125" s="2" t="e">
        <f t="shared" ca="1" si="1"/>
        <v>#NAME?</v>
      </c>
      <c r="Q125" s="2" t="e">
        <f>NETWORKDAYS(Data!$N125,Data!$I125,)</f>
        <v>#VALUE!</v>
      </c>
      <c r="R125" s="2" t="str">
        <f>CONCATENATE(Data!$C125," ",Data!$B125)</f>
        <v>Manager Vivian Lewis</v>
      </c>
      <c r="V125" s="34"/>
    </row>
    <row r="126" spans="1:22" ht="15.75" customHeight="1">
      <c r="A126" s="2" t="s">
        <v>369</v>
      </c>
      <c r="B126" s="2" t="s">
        <v>370</v>
      </c>
      <c r="C126" s="2" t="s">
        <v>32</v>
      </c>
      <c r="D126" s="2" t="s">
        <v>6</v>
      </c>
      <c r="E126" s="2" t="s">
        <v>17</v>
      </c>
      <c r="F126" s="2" t="s">
        <v>18</v>
      </c>
      <c r="G126" s="2" t="s">
        <v>3</v>
      </c>
      <c r="H126" s="2">
        <v>52</v>
      </c>
      <c r="I126" s="8">
        <v>43515</v>
      </c>
      <c r="J126" s="9">
        <v>55859</v>
      </c>
      <c r="K126" s="10">
        <v>0</v>
      </c>
      <c r="L126" s="2" t="s">
        <v>26</v>
      </c>
      <c r="M126" s="2" t="s">
        <v>162</v>
      </c>
      <c r="N126" s="8" t="s">
        <v>88</v>
      </c>
      <c r="O126" s="2" t="str">
        <f t="shared" si="0"/>
        <v>China, Beijing</v>
      </c>
      <c r="P126" s="2" t="e">
        <f t="shared" ca="1" si="1"/>
        <v>#NAME?</v>
      </c>
      <c r="Q126" s="2" t="e">
        <f>NETWORKDAYS(Data!$N126,Data!$I126,)</f>
        <v>#VALUE!</v>
      </c>
      <c r="R126" s="2" t="str">
        <f>CONCATENATE(Data!$C126," ",Data!$B126)</f>
        <v>Analyst Elena Vang</v>
      </c>
      <c r="V126" s="34"/>
    </row>
    <row r="127" spans="1:22" ht="15.75" customHeight="1">
      <c r="A127" s="2" t="s">
        <v>371</v>
      </c>
      <c r="B127" s="2" t="s">
        <v>372</v>
      </c>
      <c r="C127" s="2" t="s">
        <v>51</v>
      </c>
      <c r="D127" s="2" t="s">
        <v>5</v>
      </c>
      <c r="E127" s="2" t="s">
        <v>17</v>
      </c>
      <c r="F127" s="2" t="s">
        <v>18</v>
      </c>
      <c r="G127" s="2" t="s">
        <v>13</v>
      </c>
      <c r="H127" s="2">
        <v>62</v>
      </c>
      <c r="I127" s="8">
        <v>39002</v>
      </c>
      <c r="J127" s="9">
        <v>79785</v>
      </c>
      <c r="K127" s="10">
        <v>0</v>
      </c>
      <c r="L127" s="2" t="s">
        <v>27</v>
      </c>
      <c r="M127" s="2" t="s">
        <v>109</v>
      </c>
      <c r="N127" s="8" t="s">
        <v>88</v>
      </c>
      <c r="O127" s="2" t="str">
        <f t="shared" si="0"/>
        <v>United States, Austin</v>
      </c>
      <c r="P127" s="2" t="e">
        <f t="shared" ca="1" si="1"/>
        <v>#NAME?</v>
      </c>
      <c r="Q127" s="2" t="e">
        <f>NETWORKDAYS(Data!$N127,Data!$I127,)</f>
        <v>#VALUE!</v>
      </c>
      <c r="R127" s="2" t="str">
        <f>CONCATENATE(Data!$C127," ",Data!$B127)</f>
        <v>Operations Engineer Natalia Diaz</v>
      </c>
      <c r="V127" s="34"/>
    </row>
    <row r="128" spans="1:22" ht="15.75" customHeight="1">
      <c r="A128" s="2" t="s">
        <v>373</v>
      </c>
      <c r="B128" s="2" t="s">
        <v>374</v>
      </c>
      <c r="C128" s="2" t="s">
        <v>56</v>
      </c>
      <c r="D128" s="2" t="s">
        <v>9</v>
      </c>
      <c r="E128" s="2" t="s">
        <v>17</v>
      </c>
      <c r="F128" s="2" t="s">
        <v>18</v>
      </c>
      <c r="G128" s="2" t="s">
        <v>3</v>
      </c>
      <c r="H128" s="2">
        <v>39</v>
      </c>
      <c r="I128" s="8">
        <v>39391</v>
      </c>
      <c r="J128" s="9">
        <v>99017</v>
      </c>
      <c r="K128" s="10">
        <v>0</v>
      </c>
      <c r="L128" s="2" t="s">
        <v>26</v>
      </c>
      <c r="M128" s="2" t="s">
        <v>162</v>
      </c>
      <c r="N128" s="8" t="s">
        <v>88</v>
      </c>
      <c r="O128" s="2" t="str">
        <f t="shared" si="0"/>
        <v>China, Beijing</v>
      </c>
      <c r="P128" s="2" t="e">
        <f t="shared" ca="1" si="1"/>
        <v>#NAME?</v>
      </c>
      <c r="Q128" s="2" t="e">
        <f>NETWORKDAYS(Data!$N128,Data!$I128,)</f>
        <v>#VALUE!</v>
      </c>
      <c r="R128" s="2" t="str">
        <f>CONCATENATE(Data!$C128," ",Data!$B128)</f>
        <v>Sr. Analyst Mila Leung</v>
      </c>
      <c r="V128" s="34"/>
    </row>
    <row r="129" spans="1:22" ht="15.75" customHeight="1">
      <c r="A129" s="2" t="s">
        <v>375</v>
      </c>
      <c r="B129" s="2" t="s">
        <v>376</v>
      </c>
      <c r="C129" s="2" t="s">
        <v>60</v>
      </c>
      <c r="D129" s="2" t="s">
        <v>8</v>
      </c>
      <c r="E129" s="2" t="s">
        <v>20</v>
      </c>
      <c r="F129" s="2" t="s">
        <v>18</v>
      </c>
      <c r="G129" s="2" t="s">
        <v>12</v>
      </c>
      <c r="H129" s="2">
        <v>63</v>
      </c>
      <c r="I129" s="8">
        <v>33695</v>
      </c>
      <c r="J129" s="9">
        <v>53809</v>
      </c>
      <c r="K129" s="10">
        <v>0</v>
      </c>
      <c r="L129" s="2" t="s">
        <v>27</v>
      </c>
      <c r="M129" s="2" t="s">
        <v>97</v>
      </c>
      <c r="N129" s="8" t="s">
        <v>88</v>
      </c>
      <c r="O129" s="2" t="str">
        <f t="shared" si="0"/>
        <v>United States, Phoenix</v>
      </c>
      <c r="P129" s="2" t="e">
        <f t="shared" ca="1" si="1"/>
        <v>#NAME?</v>
      </c>
      <c r="Q129" s="2" t="e">
        <f>NETWORKDAYS(Data!$N129,Data!$I129,)</f>
        <v>#VALUE!</v>
      </c>
      <c r="R129" s="2" t="str">
        <f>CONCATENATE(Data!$C129," ",Data!$B129)</f>
        <v>Systems Analyst Ava Nelson</v>
      </c>
      <c r="V129" s="34"/>
    </row>
    <row r="130" spans="1:22" ht="15.75" customHeight="1">
      <c r="A130" s="2" t="s">
        <v>377</v>
      </c>
      <c r="B130" s="2" t="s">
        <v>378</v>
      </c>
      <c r="C130" s="2" t="s">
        <v>43</v>
      </c>
      <c r="D130" s="2" t="s">
        <v>5</v>
      </c>
      <c r="E130" s="2" t="s">
        <v>22</v>
      </c>
      <c r="F130" s="2" t="s">
        <v>19</v>
      </c>
      <c r="G130" s="2" t="s">
        <v>3</v>
      </c>
      <c r="H130" s="2">
        <v>27</v>
      </c>
      <c r="I130" s="8">
        <v>43937</v>
      </c>
      <c r="J130" s="9">
        <v>71864</v>
      </c>
      <c r="K130" s="10">
        <v>0</v>
      </c>
      <c r="L130" s="2" t="s">
        <v>26</v>
      </c>
      <c r="M130" s="2" t="s">
        <v>180</v>
      </c>
      <c r="N130" s="8" t="s">
        <v>88</v>
      </c>
      <c r="O130" s="2" t="str">
        <f t="shared" si="0"/>
        <v>China, Chengdu</v>
      </c>
      <c r="P130" s="2" t="e">
        <f t="shared" ca="1" si="1"/>
        <v>#NAME?</v>
      </c>
      <c r="Q130" s="2" t="e">
        <f>NETWORKDAYS(Data!$N130,Data!$I130,)</f>
        <v>#VALUE!</v>
      </c>
      <c r="R130" s="2" t="str">
        <f>CONCATENATE(Data!$C130," ",Data!$B130)</f>
        <v>Field Engineer Mateo Chu</v>
      </c>
      <c r="V130" s="34"/>
    </row>
    <row r="131" spans="1:22" ht="15.75" customHeight="1">
      <c r="A131" s="2" t="s">
        <v>379</v>
      </c>
      <c r="B131" s="2" t="s">
        <v>380</v>
      </c>
      <c r="C131" s="2" t="s">
        <v>63</v>
      </c>
      <c r="D131" s="2" t="s">
        <v>6</v>
      </c>
      <c r="E131" s="2" t="s">
        <v>17</v>
      </c>
      <c r="F131" s="2" t="s">
        <v>18</v>
      </c>
      <c r="G131" s="2" t="s">
        <v>3</v>
      </c>
      <c r="H131" s="2">
        <v>37</v>
      </c>
      <c r="I131" s="8">
        <v>40883</v>
      </c>
      <c r="J131" s="9">
        <v>225558</v>
      </c>
      <c r="K131" s="10">
        <v>0.33</v>
      </c>
      <c r="L131" s="2" t="s">
        <v>26</v>
      </c>
      <c r="M131" s="2" t="s">
        <v>123</v>
      </c>
      <c r="N131" s="8" t="s">
        <v>88</v>
      </c>
      <c r="O131" s="2" t="str">
        <f t="shared" si="0"/>
        <v>China, Shanghai</v>
      </c>
      <c r="P131" s="2" t="e">
        <f t="shared" ca="1" si="1"/>
        <v>#NAME?</v>
      </c>
      <c r="Q131" s="2" t="e">
        <f>NETWORKDAYS(Data!$N131,Data!$I131,)</f>
        <v>#VALUE!</v>
      </c>
      <c r="R131" s="2" t="str">
        <f>CONCATENATE(Data!$C131," ",Data!$B131)</f>
        <v>Vice President Isla Lai</v>
      </c>
      <c r="V131" s="34"/>
    </row>
    <row r="132" spans="1:22" ht="15.75" customHeight="1">
      <c r="A132" s="2" t="s">
        <v>381</v>
      </c>
      <c r="B132" s="2" t="s">
        <v>382</v>
      </c>
      <c r="C132" s="2" t="s">
        <v>58</v>
      </c>
      <c r="D132" s="2" t="s">
        <v>8</v>
      </c>
      <c r="E132" s="2" t="s">
        <v>20</v>
      </c>
      <c r="F132" s="2" t="s">
        <v>19</v>
      </c>
      <c r="G132" s="2" t="s">
        <v>12</v>
      </c>
      <c r="H132" s="2">
        <v>37</v>
      </c>
      <c r="I132" s="8">
        <v>41695</v>
      </c>
      <c r="J132" s="9">
        <v>128984</v>
      </c>
      <c r="K132" s="10">
        <v>0.12</v>
      </c>
      <c r="L132" s="2" t="s">
        <v>27</v>
      </c>
      <c r="M132" s="2" t="s">
        <v>106</v>
      </c>
      <c r="N132" s="8">
        <v>44317</v>
      </c>
      <c r="O132" s="2" t="str">
        <f t="shared" si="0"/>
        <v>United States, Miami</v>
      </c>
      <c r="P132" s="2" t="e">
        <f t="shared" ca="1" si="1"/>
        <v>#NAME?</v>
      </c>
      <c r="Q132" s="2">
        <f>NETWORKDAYS(Data!$N132,Data!$I132,)</f>
        <v>-1874</v>
      </c>
      <c r="R132" s="2" t="str">
        <f>CONCATENATE(Data!$C132," ",Data!$B132)</f>
        <v>Sr. Manger Ezekiel Reed</v>
      </c>
      <c r="V132" s="34"/>
    </row>
    <row r="133" spans="1:22" ht="15.75" customHeight="1">
      <c r="A133" s="2" t="s">
        <v>383</v>
      </c>
      <c r="B133" s="2" t="s">
        <v>384</v>
      </c>
      <c r="C133" s="2" t="s">
        <v>43</v>
      </c>
      <c r="D133" s="2" t="s">
        <v>5</v>
      </c>
      <c r="E133" s="2" t="s">
        <v>22</v>
      </c>
      <c r="F133" s="2" t="s">
        <v>19</v>
      </c>
      <c r="G133" s="2" t="s">
        <v>13</v>
      </c>
      <c r="H133" s="2">
        <v>46</v>
      </c>
      <c r="I133" s="8">
        <v>36331</v>
      </c>
      <c r="J133" s="9">
        <v>96997</v>
      </c>
      <c r="K133" s="10">
        <v>0</v>
      </c>
      <c r="L133" s="2" t="s">
        <v>25</v>
      </c>
      <c r="M133" s="2" t="s">
        <v>271</v>
      </c>
      <c r="N133" s="8" t="s">
        <v>88</v>
      </c>
      <c r="O133" s="2" t="str">
        <f t="shared" si="0"/>
        <v>Brazil, Sao Paulo</v>
      </c>
      <c r="P133" s="2" t="e">
        <f t="shared" ca="1" si="1"/>
        <v>#NAME?</v>
      </c>
      <c r="Q133" s="2" t="e">
        <f>NETWORKDAYS(Data!$N133,Data!$I133,)</f>
        <v>#VALUE!</v>
      </c>
      <c r="R133" s="2" t="str">
        <f>CONCATENATE(Data!$C133," ",Data!$B133)</f>
        <v>Field Engineer Nolan Guzman</v>
      </c>
      <c r="V133" s="34"/>
    </row>
    <row r="134" spans="1:22" ht="15.75" customHeight="1">
      <c r="A134" s="2" t="s">
        <v>385</v>
      </c>
      <c r="B134" s="2" t="s">
        <v>386</v>
      </c>
      <c r="C134" s="2" t="s">
        <v>40</v>
      </c>
      <c r="D134" s="2" t="s">
        <v>7</v>
      </c>
      <c r="E134" s="2" t="s">
        <v>20</v>
      </c>
      <c r="F134" s="2" t="s">
        <v>18</v>
      </c>
      <c r="G134" s="2" t="s">
        <v>13</v>
      </c>
      <c r="H134" s="2">
        <v>54</v>
      </c>
      <c r="I134" s="8">
        <v>43122</v>
      </c>
      <c r="J134" s="9">
        <v>176294</v>
      </c>
      <c r="K134" s="10">
        <v>0.28000000000000003</v>
      </c>
      <c r="L134" s="2" t="s">
        <v>27</v>
      </c>
      <c r="M134" s="2" t="s">
        <v>109</v>
      </c>
      <c r="N134" s="8" t="s">
        <v>88</v>
      </c>
      <c r="O134" s="2" t="str">
        <f t="shared" si="0"/>
        <v>United States, Austin</v>
      </c>
      <c r="P134" s="2" t="e">
        <f t="shared" ca="1" si="1"/>
        <v>#NAME?</v>
      </c>
      <c r="Q134" s="2" t="e">
        <f>NETWORKDAYS(Data!$N134,Data!$I134,)</f>
        <v>#VALUE!</v>
      </c>
      <c r="R134" s="2" t="str">
        <f>CONCATENATE(Data!$C134," ",Data!$B134)</f>
        <v>Director Everleigh Espinoza</v>
      </c>
      <c r="V134" s="34"/>
    </row>
    <row r="135" spans="1:22" ht="15.75" customHeight="1">
      <c r="A135" s="2" t="s">
        <v>387</v>
      </c>
      <c r="B135" s="2" t="s">
        <v>388</v>
      </c>
      <c r="C135" s="2" t="s">
        <v>32</v>
      </c>
      <c r="D135" s="2" t="s">
        <v>10</v>
      </c>
      <c r="E135" s="2" t="s">
        <v>21</v>
      </c>
      <c r="F135" s="2" t="s">
        <v>18</v>
      </c>
      <c r="G135" s="2" t="s">
        <v>3</v>
      </c>
      <c r="H135" s="2">
        <v>30</v>
      </c>
      <c r="I135" s="8">
        <v>44241</v>
      </c>
      <c r="J135" s="9">
        <v>48340</v>
      </c>
      <c r="K135" s="10">
        <v>0</v>
      </c>
      <c r="L135" s="2" t="s">
        <v>26</v>
      </c>
      <c r="M135" s="2" t="s">
        <v>162</v>
      </c>
      <c r="N135" s="8" t="s">
        <v>88</v>
      </c>
      <c r="O135" s="2" t="str">
        <f t="shared" si="0"/>
        <v>China, Beijing</v>
      </c>
      <c r="P135" s="2" t="e">
        <f t="shared" ca="1" si="1"/>
        <v>#NAME?</v>
      </c>
      <c r="Q135" s="2" t="e">
        <f>NETWORKDAYS(Data!$N135,Data!$I135,)</f>
        <v>#VALUE!</v>
      </c>
      <c r="R135" s="2" t="str">
        <f>CONCATENATE(Data!$C135," ",Data!$B135)</f>
        <v>Analyst Evelyn Jung</v>
      </c>
      <c r="V135" s="34"/>
    </row>
    <row r="136" spans="1:22" ht="15.75" customHeight="1">
      <c r="A136" s="2" t="s">
        <v>389</v>
      </c>
      <c r="B136" s="2" t="s">
        <v>390</v>
      </c>
      <c r="C136" s="2" t="s">
        <v>63</v>
      </c>
      <c r="D136" s="2" t="s">
        <v>5</v>
      </c>
      <c r="E136" s="2" t="s">
        <v>17</v>
      </c>
      <c r="F136" s="2" t="s">
        <v>18</v>
      </c>
      <c r="G136" s="2" t="s">
        <v>13</v>
      </c>
      <c r="H136" s="2">
        <v>28</v>
      </c>
      <c r="I136" s="8">
        <v>42922</v>
      </c>
      <c r="J136" s="9">
        <v>240488</v>
      </c>
      <c r="K136" s="10">
        <v>0.4</v>
      </c>
      <c r="L136" s="2" t="s">
        <v>25</v>
      </c>
      <c r="M136" s="2" t="s">
        <v>148</v>
      </c>
      <c r="N136" s="8" t="s">
        <v>88</v>
      </c>
      <c r="O136" s="2" t="str">
        <f t="shared" si="0"/>
        <v>Brazil, Rio de Janerio</v>
      </c>
      <c r="P136" s="2" t="e">
        <f t="shared" ca="1" si="1"/>
        <v>#NAME?</v>
      </c>
      <c r="Q136" s="2" t="e">
        <f>NETWORKDAYS(Data!$N136,Data!$I136,)</f>
        <v>#VALUE!</v>
      </c>
      <c r="R136" s="2" t="str">
        <f>CONCATENATE(Data!$C136," ",Data!$B136)</f>
        <v>Vice President Sophie Silva</v>
      </c>
      <c r="V136" s="34"/>
    </row>
    <row r="137" spans="1:22" ht="15.75" customHeight="1">
      <c r="A137" s="2" t="s">
        <v>391</v>
      </c>
      <c r="B137" s="2" t="s">
        <v>392</v>
      </c>
      <c r="C137" s="2" t="s">
        <v>42</v>
      </c>
      <c r="D137" s="2" t="s">
        <v>8</v>
      </c>
      <c r="E137" s="2" t="s">
        <v>20</v>
      </c>
      <c r="F137" s="2" t="s">
        <v>19</v>
      </c>
      <c r="G137" s="2" t="s">
        <v>12</v>
      </c>
      <c r="H137" s="2">
        <v>40</v>
      </c>
      <c r="I137" s="8">
        <v>40565</v>
      </c>
      <c r="J137" s="9">
        <v>97339</v>
      </c>
      <c r="K137" s="10">
        <v>0</v>
      </c>
      <c r="L137" s="2" t="s">
        <v>27</v>
      </c>
      <c r="M137" s="2" t="s">
        <v>109</v>
      </c>
      <c r="N137" s="8" t="s">
        <v>88</v>
      </c>
      <c r="O137" s="2" t="str">
        <f t="shared" si="0"/>
        <v>United States, Austin</v>
      </c>
      <c r="P137" s="2" t="e">
        <f t="shared" ca="1" si="1"/>
        <v>#NAME?</v>
      </c>
      <c r="Q137" s="2" t="e">
        <f>NETWORKDAYS(Data!$N137,Data!$I137,)</f>
        <v>#VALUE!</v>
      </c>
      <c r="R137" s="2" t="str">
        <f>CONCATENATE(Data!$C137," ",Data!$B137)</f>
        <v>Enterprise Architect Mateo Williams</v>
      </c>
      <c r="V137" s="34"/>
    </row>
    <row r="138" spans="1:22" ht="15.75" customHeight="1">
      <c r="A138" s="2" t="s">
        <v>393</v>
      </c>
      <c r="B138" s="2" t="s">
        <v>394</v>
      </c>
      <c r="C138" s="2" t="s">
        <v>63</v>
      </c>
      <c r="D138" s="2" t="s">
        <v>7</v>
      </c>
      <c r="E138" s="2" t="s">
        <v>20</v>
      </c>
      <c r="F138" s="2" t="s">
        <v>18</v>
      </c>
      <c r="G138" s="2" t="s">
        <v>3</v>
      </c>
      <c r="H138" s="2">
        <v>49</v>
      </c>
      <c r="I138" s="8">
        <v>37680</v>
      </c>
      <c r="J138" s="9">
        <v>211291</v>
      </c>
      <c r="K138" s="10">
        <v>0.37</v>
      </c>
      <c r="L138" s="2" t="s">
        <v>26</v>
      </c>
      <c r="M138" s="2" t="s">
        <v>87</v>
      </c>
      <c r="N138" s="8" t="s">
        <v>88</v>
      </c>
      <c r="O138" s="2" t="str">
        <f t="shared" si="0"/>
        <v>China, Chongqing</v>
      </c>
      <c r="P138" s="2" t="e">
        <f t="shared" ca="1" si="1"/>
        <v>#NAME?</v>
      </c>
      <c r="Q138" s="2" t="e">
        <f>NETWORKDAYS(Data!$N138,Data!$I138,)</f>
        <v>#VALUE!</v>
      </c>
      <c r="R138" s="2" t="str">
        <f>CONCATENATE(Data!$C138," ",Data!$B138)</f>
        <v>Vice President Kennedy Rahman</v>
      </c>
      <c r="V138" s="34"/>
    </row>
    <row r="139" spans="1:22" ht="15.75" customHeight="1">
      <c r="A139" s="2" t="s">
        <v>395</v>
      </c>
      <c r="B139" s="2" t="s">
        <v>396</v>
      </c>
      <c r="C139" s="2" t="s">
        <v>63</v>
      </c>
      <c r="D139" s="2" t="s">
        <v>10</v>
      </c>
      <c r="E139" s="2" t="s">
        <v>21</v>
      </c>
      <c r="F139" s="2" t="s">
        <v>19</v>
      </c>
      <c r="G139" s="2" t="s">
        <v>13</v>
      </c>
      <c r="H139" s="2">
        <v>39</v>
      </c>
      <c r="I139" s="8">
        <v>40778</v>
      </c>
      <c r="J139" s="9">
        <v>249506</v>
      </c>
      <c r="K139" s="10">
        <v>0.3</v>
      </c>
      <c r="L139" s="2" t="s">
        <v>25</v>
      </c>
      <c r="M139" s="2" t="s">
        <v>148</v>
      </c>
      <c r="N139" s="8" t="s">
        <v>88</v>
      </c>
      <c r="O139" s="2" t="str">
        <f t="shared" si="0"/>
        <v>Brazil, Rio de Janerio</v>
      </c>
      <c r="P139" s="2" t="e">
        <f t="shared" ca="1" si="1"/>
        <v>#NAME?</v>
      </c>
      <c r="Q139" s="2" t="e">
        <f>NETWORKDAYS(Data!$N139,Data!$I139,)</f>
        <v>#VALUE!</v>
      </c>
      <c r="R139" s="2" t="str">
        <f>CONCATENATE(Data!$C139," ",Data!$B139)</f>
        <v>Vice President Levi Mendez</v>
      </c>
      <c r="V139" s="34"/>
    </row>
    <row r="140" spans="1:22" ht="15.75" customHeight="1">
      <c r="A140" s="2" t="s">
        <v>397</v>
      </c>
      <c r="B140" s="2" t="s">
        <v>398</v>
      </c>
      <c r="C140" s="2" t="s">
        <v>52</v>
      </c>
      <c r="D140" s="2" t="s">
        <v>5</v>
      </c>
      <c r="E140" s="2" t="s">
        <v>22</v>
      </c>
      <c r="F140" s="2" t="s">
        <v>19</v>
      </c>
      <c r="G140" s="2" t="s">
        <v>3</v>
      </c>
      <c r="H140" s="2">
        <v>61</v>
      </c>
      <c r="I140" s="8">
        <v>37582</v>
      </c>
      <c r="J140" s="9">
        <v>80950</v>
      </c>
      <c r="K140" s="10">
        <v>0</v>
      </c>
      <c r="L140" s="2" t="s">
        <v>26</v>
      </c>
      <c r="M140" s="2" t="s">
        <v>87</v>
      </c>
      <c r="N140" s="8" t="s">
        <v>88</v>
      </c>
      <c r="O140" s="2" t="str">
        <f t="shared" si="0"/>
        <v>China, Chongqing</v>
      </c>
      <c r="P140" s="2" t="e">
        <f t="shared" ca="1" si="1"/>
        <v>#NAME?</v>
      </c>
      <c r="Q140" s="2" t="e">
        <f>NETWORKDAYS(Data!$N140,Data!$I140,)</f>
        <v>#VALUE!</v>
      </c>
      <c r="R140" s="2" t="str">
        <f>CONCATENATE(Data!$C140," ",Data!$B140)</f>
        <v>Quality Engineer Julian Fong</v>
      </c>
      <c r="V140" s="34"/>
    </row>
    <row r="141" spans="1:22" ht="15.75" customHeight="1">
      <c r="A141" s="2" t="s">
        <v>399</v>
      </c>
      <c r="B141" s="2" t="s">
        <v>400</v>
      </c>
      <c r="C141" s="2" t="s">
        <v>34</v>
      </c>
      <c r="D141" s="2" t="s">
        <v>5</v>
      </c>
      <c r="E141" s="2" t="s">
        <v>21</v>
      </c>
      <c r="F141" s="2" t="s">
        <v>18</v>
      </c>
      <c r="G141" s="2" t="s">
        <v>3</v>
      </c>
      <c r="H141" s="2">
        <v>46</v>
      </c>
      <c r="I141" s="8">
        <v>44206</v>
      </c>
      <c r="J141" s="9">
        <v>86538</v>
      </c>
      <c r="K141" s="10">
        <v>0</v>
      </c>
      <c r="L141" s="2" t="s">
        <v>26</v>
      </c>
      <c r="M141" s="2" t="s">
        <v>180</v>
      </c>
      <c r="N141" s="8" t="s">
        <v>88</v>
      </c>
      <c r="O141" s="2" t="str">
        <f t="shared" si="0"/>
        <v>China, Chengdu</v>
      </c>
      <c r="P141" s="2" t="e">
        <f t="shared" ca="1" si="1"/>
        <v>#NAME?</v>
      </c>
      <c r="Q141" s="2" t="e">
        <f>NETWORKDAYS(Data!$N141,Data!$I141,)</f>
        <v>#VALUE!</v>
      </c>
      <c r="R141" s="2" t="str">
        <f>CONCATENATE(Data!$C141," ",Data!$B141)</f>
        <v>Automation Engineer Nevaeh Kang</v>
      </c>
      <c r="V141" s="34"/>
    </row>
    <row r="142" spans="1:22" ht="15.75" customHeight="1">
      <c r="A142" s="2" t="s">
        <v>401</v>
      </c>
      <c r="B142" s="2" t="s">
        <v>402</v>
      </c>
      <c r="C142" s="2" t="s">
        <v>56</v>
      </c>
      <c r="D142" s="2" t="s">
        <v>9</v>
      </c>
      <c r="E142" s="2" t="s">
        <v>22</v>
      </c>
      <c r="F142" s="2" t="s">
        <v>18</v>
      </c>
      <c r="G142" s="2" t="s">
        <v>12</v>
      </c>
      <c r="H142" s="2">
        <v>35</v>
      </c>
      <c r="I142" s="8">
        <v>43715</v>
      </c>
      <c r="J142" s="9">
        <v>70992</v>
      </c>
      <c r="K142" s="10">
        <v>0</v>
      </c>
      <c r="L142" s="2" t="s">
        <v>27</v>
      </c>
      <c r="M142" s="2" t="s">
        <v>109</v>
      </c>
      <c r="N142" s="8" t="s">
        <v>88</v>
      </c>
      <c r="O142" s="2" t="str">
        <f t="shared" si="0"/>
        <v>United States, Austin</v>
      </c>
      <c r="P142" s="2" t="e">
        <f t="shared" ca="1" si="1"/>
        <v>#NAME?</v>
      </c>
      <c r="Q142" s="2" t="e">
        <f>NETWORKDAYS(Data!$N142,Data!$I142,)</f>
        <v>#VALUE!</v>
      </c>
      <c r="R142" s="2" t="str">
        <f>CONCATENATE(Data!$C142," ",Data!$B142)</f>
        <v>Sr. Analyst Hannah Nelson</v>
      </c>
      <c r="V142" s="34"/>
    </row>
    <row r="143" spans="1:22" ht="15.75" customHeight="1">
      <c r="A143" s="2" t="s">
        <v>403</v>
      </c>
      <c r="B143" s="2" t="s">
        <v>404</v>
      </c>
      <c r="C143" s="2" t="s">
        <v>63</v>
      </c>
      <c r="D143" s="2" t="s">
        <v>5</v>
      </c>
      <c r="E143" s="2" t="s">
        <v>17</v>
      </c>
      <c r="F143" s="2" t="s">
        <v>19</v>
      </c>
      <c r="G143" s="2" t="s">
        <v>12</v>
      </c>
      <c r="H143" s="2">
        <v>33</v>
      </c>
      <c r="I143" s="8">
        <v>42173</v>
      </c>
      <c r="J143" s="9">
        <v>205314</v>
      </c>
      <c r="K143" s="10">
        <v>0.3</v>
      </c>
      <c r="L143" s="2" t="s">
        <v>27</v>
      </c>
      <c r="M143" s="2" t="s">
        <v>136</v>
      </c>
      <c r="N143" s="8" t="s">
        <v>88</v>
      </c>
      <c r="O143" s="2" t="str">
        <f t="shared" si="0"/>
        <v>United States, Columbus</v>
      </c>
      <c r="P143" s="2" t="e">
        <f t="shared" ca="1" si="1"/>
        <v>#NAME?</v>
      </c>
      <c r="Q143" s="2" t="e">
        <f>NETWORKDAYS(Data!$N143,Data!$I143,)</f>
        <v>#VALUE!</v>
      </c>
      <c r="R143" s="2" t="str">
        <f>CONCATENATE(Data!$C143," ",Data!$B143)</f>
        <v>Vice President Anthony Rogers</v>
      </c>
      <c r="V143" s="34"/>
    </row>
    <row r="144" spans="1:22" ht="15.75" customHeight="1">
      <c r="A144" s="2" t="s">
        <v>405</v>
      </c>
      <c r="B144" s="2" t="s">
        <v>406</v>
      </c>
      <c r="C144" s="2" t="s">
        <v>63</v>
      </c>
      <c r="D144" s="2" t="s">
        <v>7</v>
      </c>
      <c r="E144" s="2" t="s">
        <v>17</v>
      </c>
      <c r="F144" s="2" t="s">
        <v>18</v>
      </c>
      <c r="G144" s="2" t="s">
        <v>3</v>
      </c>
      <c r="H144" s="2">
        <v>61</v>
      </c>
      <c r="I144" s="8">
        <v>42804</v>
      </c>
      <c r="J144" s="9">
        <v>196951</v>
      </c>
      <c r="K144" s="10">
        <v>0.33</v>
      </c>
      <c r="L144" s="2" t="s">
        <v>26</v>
      </c>
      <c r="M144" s="2" t="s">
        <v>162</v>
      </c>
      <c r="N144" s="8" t="s">
        <v>88</v>
      </c>
      <c r="O144" s="2" t="str">
        <f t="shared" si="0"/>
        <v>China, Beijing</v>
      </c>
      <c r="P144" s="2" t="e">
        <f t="shared" ca="1" si="1"/>
        <v>#NAME?</v>
      </c>
      <c r="Q144" s="2" t="e">
        <f>NETWORKDAYS(Data!$N144,Data!$I144,)</f>
        <v>#VALUE!</v>
      </c>
      <c r="R144" s="2" t="str">
        <f>CONCATENATE(Data!$C144," ",Data!$B144)</f>
        <v>Vice President Paisley Kang</v>
      </c>
      <c r="V144" s="34"/>
    </row>
    <row r="145" spans="1:22" ht="15.75" customHeight="1">
      <c r="A145" s="2" t="s">
        <v>407</v>
      </c>
      <c r="B145" s="2" t="s">
        <v>408</v>
      </c>
      <c r="C145" s="2" t="s">
        <v>50</v>
      </c>
      <c r="D145" s="2" t="s">
        <v>8</v>
      </c>
      <c r="E145" s="2" t="s">
        <v>22</v>
      </c>
      <c r="F145" s="2" t="s">
        <v>19</v>
      </c>
      <c r="G145" s="2" t="s">
        <v>3</v>
      </c>
      <c r="H145" s="2">
        <v>45</v>
      </c>
      <c r="I145" s="8">
        <v>38613</v>
      </c>
      <c r="J145" s="9">
        <v>67686</v>
      </c>
      <c r="K145" s="10">
        <v>0</v>
      </c>
      <c r="L145" s="2" t="s">
        <v>26</v>
      </c>
      <c r="M145" s="2" t="s">
        <v>162</v>
      </c>
      <c r="N145" s="8" t="s">
        <v>88</v>
      </c>
      <c r="O145" s="2" t="str">
        <f t="shared" si="0"/>
        <v>China, Beijing</v>
      </c>
      <c r="P145" s="2" t="e">
        <f t="shared" ca="1" si="1"/>
        <v>#NAME?</v>
      </c>
      <c r="Q145" s="2" t="e">
        <f>NETWORKDAYS(Data!$N145,Data!$I145,)</f>
        <v>#VALUE!</v>
      </c>
      <c r="R145" s="2" t="str">
        <f>CONCATENATE(Data!$C145," ",Data!$B145)</f>
        <v>Network Engineer Matthew Gupta</v>
      </c>
      <c r="V145" s="34"/>
    </row>
    <row r="146" spans="1:22" ht="15.75" customHeight="1">
      <c r="A146" s="2" t="s">
        <v>409</v>
      </c>
      <c r="B146" s="2" t="s">
        <v>410</v>
      </c>
      <c r="C146" s="2" t="s">
        <v>61</v>
      </c>
      <c r="D146" s="2" t="s">
        <v>8</v>
      </c>
      <c r="E146" s="2" t="s">
        <v>21</v>
      </c>
      <c r="F146" s="2" t="s">
        <v>19</v>
      </c>
      <c r="G146" s="2" t="s">
        <v>13</v>
      </c>
      <c r="H146" s="2">
        <v>51</v>
      </c>
      <c r="I146" s="8">
        <v>39553</v>
      </c>
      <c r="J146" s="9">
        <v>86431</v>
      </c>
      <c r="K146" s="10">
        <v>0</v>
      </c>
      <c r="L146" s="2" t="s">
        <v>27</v>
      </c>
      <c r="M146" s="2" t="s">
        <v>136</v>
      </c>
      <c r="N146" s="8" t="s">
        <v>88</v>
      </c>
      <c r="O146" s="2" t="str">
        <f t="shared" si="0"/>
        <v>United States, Columbus</v>
      </c>
      <c r="P146" s="2" t="e">
        <f t="shared" ca="1" si="1"/>
        <v>#NAME?</v>
      </c>
      <c r="Q146" s="2" t="e">
        <f>NETWORKDAYS(Data!$N146,Data!$I146,)</f>
        <v>#VALUE!</v>
      </c>
      <c r="R146" s="2" t="str">
        <f>CONCATENATE(Data!$C146," ",Data!$B146)</f>
        <v>Technical Architect Silas Chavez</v>
      </c>
      <c r="V146" s="34"/>
    </row>
    <row r="147" spans="1:22" ht="15.75" customHeight="1">
      <c r="A147" s="2" t="s">
        <v>411</v>
      </c>
      <c r="B147" s="2" t="s">
        <v>412</v>
      </c>
      <c r="C147" s="2" t="s">
        <v>47</v>
      </c>
      <c r="D147" s="2" t="s">
        <v>7</v>
      </c>
      <c r="E147" s="2" t="s">
        <v>20</v>
      </c>
      <c r="F147" s="2" t="s">
        <v>19</v>
      </c>
      <c r="G147" s="2" t="s">
        <v>3</v>
      </c>
      <c r="H147" s="2">
        <v>55</v>
      </c>
      <c r="I147" s="8">
        <v>35019</v>
      </c>
      <c r="J147" s="9">
        <v>125936</v>
      </c>
      <c r="K147" s="10">
        <v>0.08</v>
      </c>
      <c r="L147" s="2" t="s">
        <v>26</v>
      </c>
      <c r="M147" s="2" t="s">
        <v>87</v>
      </c>
      <c r="N147" s="8" t="s">
        <v>88</v>
      </c>
      <c r="O147" s="2" t="str">
        <f t="shared" si="0"/>
        <v>China, Chongqing</v>
      </c>
      <c r="P147" s="2" t="e">
        <f t="shared" ca="1" si="1"/>
        <v>#NAME?</v>
      </c>
      <c r="Q147" s="2" t="e">
        <f>NETWORKDAYS(Data!$N147,Data!$I147,)</f>
        <v>#VALUE!</v>
      </c>
      <c r="R147" s="2" t="str">
        <f>CONCATENATE(Data!$C147," ",Data!$B147)</f>
        <v>Manager Colton Thao</v>
      </c>
      <c r="V147" s="34"/>
    </row>
    <row r="148" spans="1:22" ht="15.75" customHeight="1">
      <c r="A148" s="2" t="s">
        <v>413</v>
      </c>
      <c r="B148" s="2" t="s">
        <v>414</v>
      </c>
      <c r="C148" s="2" t="s">
        <v>58</v>
      </c>
      <c r="D148" s="2" t="s">
        <v>10</v>
      </c>
      <c r="E148" s="2" t="s">
        <v>17</v>
      </c>
      <c r="F148" s="2" t="s">
        <v>18</v>
      </c>
      <c r="G148" s="2" t="s">
        <v>12</v>
      </c>
      <c r="H148" s="2">
        <v>46</v>
      </c>
      <c r="I148" s="8">
        <v>41473</v>
      </c>
      <c r="J148" s="9">
        <v>149712</v>
      </c>
      <c r="K148" s="10">
        <v>0.14000000000000001</v>
      </c>
      <c r="L148" s="2" t="s">
        <v>27</v>
      </c>
      <c r="M148" s="2" t="s">
        <v>136</v>
      </c>
      <c r="N148" s="8" t="s">
        <v>88</v>
      </c>
      <c r="O148" s="2" t="str">
        <f t="shared" si="0"/>
        <v>United States, Columbus</v>
      </c>
      <c r="P148" s="2" t="e">
        <f t="shared" ca="1" si="1"/>
        <v>#NAME?</v>
      </c>
      <c r="Q148" s="2" t="e">
        <f>NETWORKDAYS(Data!$N148,Data!$I148,)</f>
        <v>#VALUE!</v>
      </c>
      <c r="R148" s="2" t="str">
        <f>CONCATENATE(Data!$C148," ",Data!$B148)</f>
        <v>Sr. Manger Genesis Perry</v>
      </c>
      <c r="V148" s="34"/>
    </row>
    <row r="149" spans="1:22" ht="15.75" customHeight="1">
      <c r="A149" s="2" t="s">
        <v>415</v>
      </c>
      <c r="B149" s="2" t="s">
        <v>416</v>
      </c>
      <c r="C149" s="2" t="s">
        <v>43</v>
      </c>
      <c r="D149" s="2" t="s">
        <v>5</v>
      </c>
      <c r="E149" s="2" t="s">
        <v>22</v>
      </c>
      <c r="F149" s="2" t="s">
        <v>19</v>
      </c>
      <c r="G149" s="2" t="s">
        <v>12</v>
      </c>
      <c r="H149" s="2">
        <v>30</v>
      </c>
      <c r="I149" s="8">
        <v>44471</v>
      </c>
      <c r="J149" s="9">
        <v>88758</v>
      </c>
      <c r="K149" s="10">
        <v>0</v>
      </c>
      <c r="L149" s="2" t="s">
        <v>27</v>
      </c>
      <c r="M149" s="2" t="s">
        <v>83</v>
      </c>
      <c r="N149" s="8" t="s">
        <v>88</v>
      </c>
      <c r="O149" s="2" t="str">
        <f t="shared" si="0"/>
        <v>United States, Seattle</v>
      </c>
      <c r="P149" s="2" t="e">
        <f t="shared" ca="1" si="1"/>
        <v>#NAME?</v>
      </c>
      <c r="Q149" s="2" t="e">
        <f>NETWORKDAYS(Data!$N149,Data!$I149,)</f>
        <v>#VALUE!</v>
      </c>
      <c r="R149" s="2" t="str">
        <f>CONCATENATE(Data!$C149," ",Data!$B149)</f>
        <v>Field Engineer Alexander Bryant</v>
      </c>
      <c r="V149" s="34"/>
    </row>
    <row r="150" spans="1:22" ht="15.75" customHeight="1">
      <c r="A150" s="2" t="s">
        <v>263</v>
      </c>
      <c r="B150" s="2" t="s">
        <v>417</v>
      </c>
      <c r="C150" s="2" t="s">
        <v>54</v>
      </c>
      <c r="D150" s="2" t="s">
        <v>8</v>
      </c>
      <c r="E150" s="2" t="s">
        <v>21</v>
      </c>
      <c r="F150" s="2" t="s">
        <v>19</v>
      </c>
      <c r="G150" s="2" t="s">
        <v>3</v>
      </c>
      <c r="H150" s="2">
        <v>54</v>
      </c>
      <c r="I150" s="8">
        <v>41468</v>
      </c>
      <c r="J150" s="9">
        <v>83639</v>
      </c>
      <c r="K150" s="10">
        <v>0</v>
      </c>
      <c r="L150" s="2" t="s">
        <v>26</v>
      </c>
      <c r="M150" s="2" t="s">
        <v>162</v>
      </c>
      <c r="N150" s="8" t="s">
        <v>88</v>
      </c>
      <c r="O150" s="2" t="str">
        <f t="shared" si="0"/>
        <v>China, Beijing</v>
      </c>
      <c r="P150" s="2" t="e">
        <f t="shared" ca="1" si="1"/>
        <v>#NAME?</v>
      </c>
      <c r="Q150" s="2" t="e">
        <f>NETWORKDAYS(Data!$N150,Data!$I150,)</f>
        <v>#VALUE!</v>
      </c>
      <c r="R150" s="2" t="str">
        <f>CONCATENATE(Data!$C150," ",Data!$B150)</f>
        <v>Solutions Architect Elias Zhang</v>
      </c>
      <c r="V150" s="34"/>
    </row>
    <row r="151" spans="1:22" ht="15.75" customHeight="1">
      <c r="A151" s="2" t="s">
        <v>418</v>
      </c>
      <c r="B151" s="2" t="s">
        <v>419</v>
      </c>
      <c r="C151" s="2" t="s">
        <v>49</v>
      </c>
      <c r="D151" s="2" t="s">
        <v>8</v>
      </c>
      <c r="E151" s="2" t="s">
        <v>21</v>
      </c>
      <c r="F151" s="2" t="s">
        <v>18</v>
      </c>
      <c r="G151" s="2" t="s">
        <v>12</v>
      </c>
      <c r="H151" s="2">
        <v>54</v>
      </c>
      <c r="I151" s="8">
        <v>35933</v>
      </c>
      <c r="J151" s="9">
        <v>68268</v>
      </c>
      <c r="K151" s="10">
        <v>0</v>
      </c>
      <c r="L151" s="2" t="s">
        <v>27</v>
      </c>
      <c r="M151" s="2" t="s">
        <v>97</v>
      </c>
      <c r="N151" s="8" t="s">
        <v>88</v>
      </c>
      <c r="O151" s="2" t="str">
        <f t="shared" si="0"/>
        <v>United States, Phoenix</v>
      </c>
      <c r="P151" s="2" t="e">
        <f t="shared" ca="1" si="1"/>
        <v>#NAME?</v>
      </c>
      <c r="Q151" s="2" t="e">
        <f>NETWORKDAYS(Data!$N151,Data!$I151,)</f>
        <v>#VALUE!</v>
      </c>
      <c r="R151" s="2" t="str">
        <f>CONCATENATE(Data!$C151," ",Data!$B151)</f>
        <v>Network Architect Lily Carter</v>
      </c>
      <c r="V151" s="34"/>
    </row>
    <row r="152" spans="1:22" ht="15.75" customHeight="1">
      <c r="A152" s="2" t="s">
        <v>420</v>
      </c>
      <c r="B152" s="2" t="s">
        <v>421</v>
      </c>
      <c r="C152" s="2" t="s">
        <v>43</v>
      </c>
      <c r="D152" s="2" t="s">
        <v>5</v>
      </c>
      <c r="E152" s="2" t="s">
        <v>20</v>
      </c>
      <c r="F152" s="2" t="s">
        <v>19</v>
      </c>
      <c r="G152" s="2" t="s">
        <v>13</v>
      </c>
      <c r="H152" s="2">
        <v>45</v>
      </c>
      <c r="I152" s="8">
        <v>37313</v>
      </c>
      <c r="J152" s="9">
        <v>75819</v>
      </c>
      <c r="K152" s="10">
        <v>0</v>
      </c>
      <c r="L152" s="2" t="s">
        <v>25</v>
      </c>
      <c r="M152" s="2" t="s">
        <v>271</v>
      </c>
      <c r="N152" s="8" t="s">
        <v>88</v>
      </c>
      <c r="O152" s="2" t="str">
        <f t="shared" si="0"/>
        <v>Brazil, Sao Paulo</v>
      </c>
      <c r="P152" s="2" t="e">
        <f t="shared" ca="1" si="1"/>
        <v>#NAME?</v>
      </c>
      <c r="Q152" s="2" t="e">
        <f>NETWORKDAYS(Data!$N152,Data!$I152,)</f>
        <v>#VALUE!</v>
      </c>
      <c r="R152" s="2" t="str">
        <f>CONCATENATE(Data!$C152," ",Data!$B152)</f>
        <v>Field Engineer Joseph Ruiz</v>
      </c>
      <c r="V152" s="34"/>
    </row>
    <row r="153" spans="1:22" ht="15.75" customHeight="1">
      <c r="A153" s="2" t="s">
        <v>422</v>
      </c>
      <c r="B153" s="2" t="s">
        <v>423</v>
      </c>
      <c r="C153" s="2" t="s">
        <v>56</v>
      </c>
      <c r="D153" s="2" t="s">
        <v>10</v>
      </c>
      <c r="E153" s="2" t="s">
        <v>22</v>
      </c>
      <c r="F153" s="2" t="s">
        <v>18</v>
      </c>
      <c r="G153" s="2" t="s">
        <v>12</v>
      </c>
      <c r="H153" s="2">
        <v>49</v>
      </c>
      <c r="I153" s="8">
        <v>35200</v>
      </c>
      <c r="J153" s="9">
        <v>86658</v>
      </c>
      <c r="K153" s="10">
        <v>0</v>
      </c>
      <c r="L153" s="2" t="s">
        <v>27</v>
      </c>
      <c r="M153" s="2" t="s">
        <v>97</v>
      </c>
      <c r="N153" s="8" t="s">
        <v>88</v>
      </c>
      <c r="O153" s="2" t="str">
        <f t="shared" si="0"/>
        <v>United States, Phoenix</v>
      </c>
      <c r="P153" s="2" t="e">
        <f t="shared" ca="1" si="1"/>
        <v>#NAME?</v>
      </c>
      <c r="Q153" s="2" t="e">
        <f>NETWORKDAYS(Data!$N153,Data!$I153,)</f>
        <v>#VALUE!</v>
      </c>
      <c r="R153" s="2" t="str">
        <f>CONCATENATE(Data!$C153," ",Data!$B153)</f>
        <v>Sr. Analyst Avery Bailey</v>
      </c>
      <c r="V153" s="34"/>
    </row>
    <row r="154" spans="1:22" ht="15.75" customHeight="1">
      <c r="A154" s="2" t="s">
        <v>424</v>
      </c>
      <c r="B154" s="2" t="s">
        <v>425</v>
      </c>
      <c r="C154" s="2" t="s">
        <v>33</v>
      </c>
      <c r="D154" s="2" t="s">
        <v>6</v>
      </c>
      <c r="E154" s="2" t="s">
        <v>21</v>
      </c>
      <c r="F154" s="2" t="s">
        <v>19</v>
      </c>
      <c r="G154" s="2" t="s">
        <v>3</v>
      </c>
      <c r="H154" s="2">
        <v>55</v>
      </c>
      <c r="I154" s="8">
        <v>41714</v>
      </c>
      <c r="J154" s="9">
        <v>74552</v>
      </c>
      <c r="K154" s="10">
        <v>0</v>
      </c>
      <c r="L154" s="2" t="s">
        <v>26</v>
      </c>
      <c r="M154" s="2" t="s">
        <v>180</v>
      </c>
      <c r="N154" s="8" t="s">
        <v>88</v>
      </c>
      <c r="O154" s="2" t="str">
        <f t="shared" si="0"/>
        <v>China, Chengdu</v>
      </c>
      <c r="P154" s="2" t="e">
        <f t="shared" ca="1" si="1"/>
        <v>#NAME?</v>
      </c>
      <c r="Q154" s="2" t="e">
        <f>NETWORKDAYS(Data!$N154,Data!$I154,)</f>
        <v>#VALUE!</v>
      </c>
      <c r="R154" s="2" t="str">
        <f>CONCATENATE(Data!$C154," ",Data!$B154)</f>
        <v>Analyst II Miles Hsu</v>
      </c>
      <c r="V154" s="34"/>
    </row>
    <row r="155" spans="1:22" ht="15.75" customHeight="1">
      <c r="A155" s="2" t="s">
        <v>426</v>
      </c>
      <c r="B155" s="2" t="s">
        <v>427</v>
      </c>
      <c r="C155" s="2" t="s">
        <v>42</v>
      </c>
      <c r="D155" s="2" t="s">
        <v>8</v>
      </c>
      <c r="E155" s="2" t="s">
        <v>20</v>
      </c>
      <c r="F155" s="2" t="s">
        <v>18</v>
      </c>
      <c r="G155" s="2" t="s">
        <v>3</v>
      </c>
      <c r="H155" s="2">
        <v>62</v>
      </c>
      <c r="I155" s="8">
        <v>39887</v>
      </c>
      <c r="J155" s="9">
        <v>82839</v>
      </c>
      <c r="K155" s="10">
        <v>0</v>
      </c>
      <c r="L155" s="2" t="s">
        <v>27</v>
      </c>
      <c r="M155" s="2" t="s">
        <v>106</v>
      </c>
      <c r="N155" s="8" t="s">
        <v>88</v>
      </c>
      <c r="O155" s="2" t="str">
        <f t="shared" si="0"/>
        <v>United States, Miami</v>
      </c>
      <c r="P155" s="2" t="e">
        <f t="shared" ca="1" si="1"/>
        <v>#NAME?</v>
      </c>
      <c r="Q155" s="2" t="e">
        <f>NETWORKDAYS(Data!$N155,Data!$I155,)</f>
        <v>#VALUE!</v>
      </c>
      <c r="R155" s="2" t="str">
        <f>CONCATENATE(Data!$C155," ",Data!$B155)</f>
        <v>Enterprise Architect Piper Cheng</v>
      </c>
      <c r="V155" s="34"/>
    </row>
    <row r="156" spans="1:22" ht="15.75" customHeight="1">
      <c r="A156" s="2" t="s">
        <v>428</v>
      </c>
      <c r="B156" s="2" t="s">
        <v>429</v>
      </c>
      <c r="C156" s="2" t="s">
        <v>49</v>
      </c>
      <c r="D156" s="2" t="s">
        <v>8</v>
      </c>
      <c r="E156" s="2" t="s">
        <v>22</v>
      </c>
      <c r="F156" s="2" t="s">
        <v>18</v>
      </c>
      <c r="G156" s="2" t="s">
        <v>12</v>
      </c>
      <c r="H156" s="2">
        <v>28</v>
      </c>
      <c r="I156" s="8">
        <v>44477</v>
      </c>
      <c r="J156" s="9">
        <v>64475</v>
      </c>
      <c r="K156" s="10">
        <v>0</v>
      </c>
      <c r="L156" s="2" t="s">
        <v>27</v>
      </c>
      <c r="M156" s="2" t="s">
        <v>97</v>
      </c>
      <c r="N156" s="8" t="s">
        <v>88</v>
      </c>
      <c r="O156" s="2" t="str">
        <f t="shared" si="0"/>
        <v>United States, Phoenix</v>
      </c>
      <c r="P156" s="2" t="e">
        <f t="shared" ca="1" si="1"/>
        <v>#NAME?</v>
      </c>
      <c r="Q156" s="2" t="e">
        <f>NETWORKDAYS(Data!$N156,Data!$I156,)</f>
        <v>#VALUE!</v>
      </c>
      <c r="R156" s="2" t="str">
        <f>CONCATENATE(Data!$C156," ",Data!$B156)</f>
        <v>Network Architect Skylar Watson</v>
      </c>
      <c r="V156" s="34"/>
    </row>
    <row r="157" spans="1:22" ht="15.75" customHeight="1">
      <c r="A157" s="2" t="s">
        <v>430</v>
      </c>
      <c r="B157" s="2" t="s">
        <v>431</v>
      </c>
      <c r="C157" s="2" t="s">
        <v>49</v>
      </c>
      <c r="D157" s="2" t="s">
        <v>8</v>
      </c>
      <c r="E157" s="2" t="s">
        <v>20</v>
      </c>
      <c r="F157" s="2" t="s">
        <v>19</v>
      </c>
      <c r="G157" s="2" t="s">
        <v>3</v>
      </c>
      <c r="H157" s="2">
        <v>33</v>
      </c>
      <c r="I157" s="8">
        <v>44036</v>
      </c>
      <c r="J157" s="9">
        <v>69453</v>
      </c>
      <c r="K157" s="10">
        <v>0</v>
      </c>
      <c r="L157" s="2" t="s">
        <v>26</v>
      </c>
      <c r="M157" s="2" t="s">
        <v>180</v>
      </c>
      <c r="N157" s="8" t="s">
        <v>88</v>
      </c>
      <c r="O157" s="2" t="str">
        <f t="shared" si="0"/>
        <v>China, Chengdu</v>
      </c>
      <c r="P157" s="2" t="e">
        <f t="shared" ca="1" si="1"/>
        <v>#NAME?</v>
      </c>
      <c r="Q157" s="2" t="e">
        <f>NETWORKDAYS(Data!$N157,Data!$I157,)</f>
        <v>#VALUE!</v>
      </c>
      <c r="R157" s="2" t="str">
        <f>CONCATENATE(Data!$C157," ",Data!$B157)</f>
        <v>Network Architect Jaxon Park</v>
      </c>
      <c r="V157" s="34"/>
    </row>
    <row r="158" spans="1:22" ht="15.75" customHeight="1">
      <c r="A158" s="2" t="s">
        <v>432</v>
      </c>
      <c r="B158" s="2" t="s">
        <v>433</v>
      </c>
      <c r="C158" s="2" t="s">
        <v>47</v>
      </c>
      <c r="D158" s="2" t="s">
        <v>8</v>
      </c>
      <c r="E158" s="2" t="s">
        <v>17</v>
      </c>
      <c r="F158" s="2" t="s">
        <v>19</v>
      </c>
      <c r="G158" s="2" t="s">
        <v>12</v>
      </c>
      <c r="H158" s="2">
        <v>32</v>
      </c>
      <c r="I158" s="8">
        <v>41642</v>
      </c>
      <c r="J158" s="9">
        <v>127148</v>
      </c>
      <c r="K158" s="10">
        <v>0.1</v>
      </c>
      <c r="L158" s="2" t="s">
        <v>27</v>
      </c>
      <c r="M158" s="2" t="s">
        <v>106</v>
      </c>
      <c r="N158" s="8" t="s">
        <v>88</v>
      </c>
      <c r="O158" s="2" t="str">
        <f t="shared" si="0"/>
        <v>United States, Miami</v>
      </c>
      <c r="P158" s="2" t="e">
        <f t="shared" ca="1" si="1"/>
        <v>#NAME?</v>
      </c>
      <c r="Q158" s="2" t="e">
        <f>NETWORKDAYS(Data!$N158,Data!$I158,)</f>
        <v>#VALUE!</v>
      </c>
      <c r="R158" s="2" t="str">
        <f>CONCATENATE(Data!$C158," ",Data!$B158)</f>
        <v>Manager Elijah Henry</v>
      </c>
      <c r="V158" s="34"/>
    </row>
    <row r="159" spans="1:22" ht="15.75" customHeight="1">
      <c r="A159" s="2" t="s">
        <v>434</v>
      </c>
      <c r="B159" s="2" t="s">
        <v>435</v>
      </c>
      <c r="C159" s="2" t="s">
        <v>63</v>
      </c>
      <c r="D159" s="2" t="s">
        <v>6</v>
      </c>
      <c r="E159" s="2" t="s">
        <v>22</v>
      </c>
      <c r="F159" s="2" t="s">
        <v>18</v>
      </c>
      <c r="G159" s="2" t="s">
        <v>12</v>
      </c>
      <c r="H159" s="2">
        <v>32</v>
      </c>
      <c r="I159" s="8">
        <v>43102</v>
      </c>
      <c r="J159" s="9">
        <v>190253</v>
      </c>
      <c r="K159" s="10">
        <v>0.33</v>
      </c>
      <c r="L159" s="2" t="s">
        <v>27</v>
      </c>
      <c r="M159" s="2" t="s">
        <v>109</v>
      </c>
      <c r="N159" s="8" t="s">
        <v>88</v>
      </c>
      <c r="O159" s="2" t="str">
        <f t="shared" si="0"/>
        <v>United States, Austin</v>
      </c>
      <c r="P159" s="2" t="e">
        <f t="shared" ca="1" si="1"/>
        <v>#NAME?</v>
      </c>
      <c r="Q159" s="2" t="e">
        <f>NETWORKDAYS(Data!$N159,Data!$I159,)</f>
        <v>#VALUE!</v>
      </c>
      <c r="R159" s="2" t="str">
        <f>CONCATENATE(Data!$C159," ",Data!$B159)</f>
        <v>Vice President Camila Watson</v>
      </c>
      <c r="V159" s="34"/>
    </row>
    <row r="160" spans="1:22" ht="15.75" customHeight="1">
      <c r="A160" s="2" t="s">
        <v>280</v>
      </c>
      <c r="B160" s="2" t="s">
        <v>436</v>
      </c>
      <c r="C160" s="2" t="s">
        <v>47</v>
      </c>
      <c r="D160" s="2" t="s">
        <v>4</v>
      </c>
      <c r="E160" s="2" t="s">
        <v>21</v>
      </c>
      <c r="F160" s="2" t="s">
        <v>19</v>
      </c>
      <c r="G160" s="2" t="s">
        <v>12</v>
      </c>
      <c r="H160" s="2">
        <v>55</v>
      </c>
      <c r="I160" s="8">
        <v>36644</v>
      </c>
      <c r="J160" s="9">
        <v>115798</v>
      </c>
      <c r="K160" s="10">
        <v>0.05</v>
      </c>
      <c r="L160" s="2" t="s">
        <v>27</v>
      </c>
      <c r="M160" s="2" t="s">
        <v>106</v>
      </c>
      <c r="N160" s="8" t="s">
        <v>88</v>
      </c>
      <c r="O160" s="2" t="str">
        <f t="shared" si="0"/>
        <v>United States, Miami</v>
      </c>
      <c r="P160" s="2" t="e">
        <f t="shared" ca="1" si="1"/>
        <v>#NAME?</v>
      </c>
      <c r="Q160" s="2" t="e">
        <f>NETWORKDAYS(Data!$N160,Data!$I160,)</f>
        <v>#VALUE!</v>
      </c>
      <c r="R160" s="2" t="str">
        <f>CONCATENATE(Data!$C160," ",Data!$B160)</f>
        <v>Manager Lucas Thomas</v>
      </c>
      <c r="V160" s="34"/>
    </row>
    <row r="161" spans="1:22" ht="15.75" customHeight="1">
      <c r="A161" s="2" t="s">
        <v>298</v>
      </c>
      <c r="B161" s="2" t="s">
        <v>437</v>
      </c>
      <c r="C161" s="2" t="s">
        <v>57</v>
      </c>
      <c r="D161" s="2" t="s">
        <v>7</v>
      </c>
      <c r="E161" s="2" t="s">
        <v>21</v>
      </c>
      <c r="F161" s="2" t="s">
        <v>18</v>
      </c>
      <c r="G161" s="2" t="s">
        <v>3</v>
      </c>
      <c r="H161" s="2">
        <v>58</v>
      </c>
      <c r="I161" s="8">
        <v>34567</v>
      </c>
      <c r="J161" s="9">
        <v>93102</v>
      </c>
      <c r="K161" s="10">
        <v>0</v>
      </c>
      <c r="L161" s="2" t="s">
        <v>27</v>
      </c>
      <c r="M161" s="2" t="s">
        <v>83</v>
      </c>
      <c r="N161" s="8">
        <v>41621</v>
      </c>
      <c r="O161" s="2" t="str">
        <f t="shared" si="0"/>
        <v>United States, Seattle</v>
      </c>
      <c r="P161" s="2" t="e">
        <f t="shared" ca="1" si="1"/>
        <v>#NAME?</v>
      </c>
      <c r="Q161" s="2">
        <f>NETWORKDAYS(Data!$N161,Data!$I161,)</f>
        <v>-5040</v>
      </c>
      <c r="R161" s="2" t="str">
        <f>CONCATENATE(Data!$C161," ",Data!$B161)</f>
        <v>Sr. Business Partner Skylar Doan</v>
      </c>
      <c r="V161" s="34"/>
    </row>
    <row r="162" spans="1:22" ht="15.75" customHeight="1">
      <c r="A162" s="2" t="s">
        <v>438</v>
      </c>
      <c r="B162" s="2" t="s">
        <v>439</v>
      </c>
      <c r="C162" s="2" t="s">
        <v>41</v>
      </c>
      <c r="D162" s="2" t="s">
        <v>5</v>
      </c>
      <c r="E162" s="2" t="s">
        <v>22</v>
      </c>
      <c r="F162" s="2" t="s">
        <v>19</v>
      </c>
      <c r="G162" s="2" t="s">
        <v>3</v>
      </c>
      <c r="H162" s="2">
        <v>34</v>
      </c>
      <c r="I162" s="8">
        <v>43055</v>
      </c>
      <c r="J162" s="9">
        <v>110054</v>
      </c>
      <c r="K162" s="10">
        <v>0.15</v>
      </c>
      <c r="L162" s="2" t="s">
        <v>27</v>
      </c>
      <c r="M162" s="2" t="s">
        <v>106</v>
      </c>
      <c r="N162" s="8" t="s">
        <v>88</v>
      </c>
      <c r="O162" s="2" t="str">
        <f t="shared" si="0"/>
        <v>United States, Miami</v>
      </c>
      <c r="P162" s="2" t="e">
        <f t="shared" ca="1" si="1"/>
        <v>#NAME?</v>
      </c>
      <c r="Q162" s="2" t="e">
        <f>NETWORKDAYS(Data!$N162,Data!$I162,)</f>
        <v>#VALUE!</v>
      </c>
      <c r="R162" s="2" t="str">
        <f>CONCATENATE(Data!$C162," ",Data!$B162)</f>
        <v>Engineering Manager Hudson Liu</v>
      </c>
      <c r="V162" s="34"/>
    </row>
    <row r="163" spans="1:22" ht="15.75" customHeight="1">
      <c r="A163" s="2" t="s">
        <v>440</v>
      </c>
      <c r="B163" s="2" t="s">
        <v>441</v>
      </c>
      <c r="C163" s="2" t="s">
        <v>52</v>
      </c>
      <c r="D163" s="2" t="s">
        <v>5</v>
      </c>
      <c r="E163" s="2" t="s">
        <v>21</v>
      </c>
      <c r="F163" s="2" t="s">
        <v>18</v>
      </c>
      <c r="G163" s="2" t="s">
        <v>11</v>
      </c>
      <c r="H163" s="2">
        <v>27</v>
      </c>
      <c r="I163" s="8">
        <v>44224</v>
      </c>
      <c r="J163" s="9">
        <v>95786</v>
      </c>
      <c r="K163" s="10">
        <v>0</v>
      </c>
      <c r="L163" s="2" t="s">
        <v>27</v>
      </c>
      <c r="M163" s="2" t="s">
        <v>91</v>
      </c>
      <c r="N163" s="8" t="s">
        <v>88</v>
      </c>
      <c r="O163" s="2" t="str">
        <f t="shared" si="0"/>
        <v>United States, Chicago</v>
      </c>
      <c r="P163" s="2" t="e">
        <f t="shared" ca="1" si="1"/>
        <v>#NAME?</v>
      </c>
      <c r="Q163" s="2" t="e">
        <f>NETWORKDAYS(Data!$N163,Data!$I163,)</f>
        <v>#VALUE!</v>
      </c>
      <c r="R163" s="2" t="str">
        <f>CONCATENATE(Data!$C163," ",Data!$B163)</f>
        <v>Quality Engineer Gianna Williams</v>
      </c>
      <c r="V163" s="34"/>
    </row>
    <row r="164" spans="1:22" ht="15.75" customHeight="1">
      <c r="A164" s="2" t="s">
        <v>442</v>
      </c>
      <c r="B164" s="2" t="s">
        <v>443</v>
      </c>
      <c r="C164" s="2" t="s">
        <v>56</v>
      </c>
      <c r="D164" s="2" t="s">
        <v>10</v>
      </c>
      <c r="E164" s="2" t="s">
        <v>22</v>
      </c>
      <c r="F164" s="2" t="s">
        <v>19</v>
      </c>
      <c r="G164" s="2" t="s">
        <v>13</v>
      </c>
      <c r="H164" s="2">
        <v>61</v>
      </c>
      <c r="I164" s="8">
        <v>42858</v>
      </c>
      <c r="J164" s="9">
        <v>90855</v>
      </c>
      <c r="K164" s="10">
        <v>0</v>
      </c>
      <c r="L164" s="2" t="s">
        <v>25</v>
      </c>
      <c r="M164" s="2" t="s">
        <v>271</v>
      </c>
      <c r="N164" s="8" t="s">
        <v>88</v>
      </c>
      <c r="O164" s="2" t="str">
        <f t="shared" si="0"/>
        <v>Brazil, Sao Paulo</v>
      </c>
      <c r="P164" s="2" t="e">
        <f t="shared" ca="1" si="1"/>
        <v>#NAME?</v>
      </c>
      <c r="Q164" s="2" t="e">
        <f>NETWORKDAYS(Data!$N164,Data!$I164,)</f>
        <v>#VALUE!</v>
      </c>
      <c r="R164" s="2" t="str">
        <f>CONCATENATE(Data!$C164," ",Data!$B164)</f>
        <v>Sr. Analyst Jaxson Sandoval</v>
      </c>
      <c r="V164" s="34"/>
    </row>
    <row r="165" spans="1:22" ht="15.75" customHeight="1">
      <c r="A165" s="2" t="s">
        <v>444</v>
      </c>
      <c r="B165" s="2" t="s">
        <v>445</v>
      </c>
      <c r="C165" s="2" t="s">
        <v>42</v>
      </c>
      <c r="D165" s="2" t="s">
        <v>8</v>
      </c>
      <c r="E165" s="2" t="s">
        <v>20</v>
      </c>
      <c r="F165" s="2" t="s">
        <v>19</v>
      </c>
      <c r="G165" s="2" t="s">
        <v>13</v>
      </c>
      <c r="H165" s="2">
        <v>47</v>
      </c>
      <c r="I165" s="8">
        <v>36233</v>
      </c>
      <c r="J165" s="9">
        <v>92897</v>
      </c>
      <c r="K165" s="10">
        <v>0</v>
      </c>
      <c r="L165" s="2" t="s">
        <v>25</v>
      </c>
      <c r="M165" s="2" t="s">
        <v>271</v>
      </c>
      <c r="N165" s="8" t="s">
        <v>88</v>
      </c>
      <c r="O165" s="2" t="str">
        <f t="shared" si="0"/>
        <v>Brazil, Sao Paulo</v>
      </c>
      <c r="P165" s="2" t="e">
        <f t="shared" ca="1" si="1"/>
        <v>#NAME?</v>
      </c>
      <c r="Q165" s="2" t="e">
        <f>NETWORKDAYS(Data!$N165,Data!$I165,)</f>
        <v>#VALUE!</v>
      </c>
      <c r="R165" s="2" t="str">
        <f>CONCATENATE(Data!$C165," ",Data!$B165)</f>
        <v>Enterprise Architect Jameson Alvarado</v>
      </c>
      <c r="V165" s="34"/>
    </row>
    <row r="166" spans="1:22" ht="15.75" customHeight="1">
      <c r="A166" s="2" t="s">
        <v>446</v>
      </c>
      <c r="B166" s="2" t="s">
        <v>447</v>
      </c>
      <c r="C166" s="2" t="s">
        <v>63</v>
      </c>
      <c r="D166" s="2" t="s">
        <v>9</v>
      </c>
      <c r="E166" s="2" t="s">
        <v>22</v>
      </c>
      <c r="F166" s="2" t="s">
        <v>19</v>
      </c>
      <c r="G166" s="2" t="s">
        <v>3</v>
      </c>
      <c r="H166" s="2">
        <v>40</v>
      </c>
      <c r="I166" s="8">
        <v>39872</v>
      </c>
      <c r="J166" s="9">
        <v>242919</v>
      </c>
      <c r="K166" s="10">
        <v>0.31</v>
      </c>
      <c r="L166" s="2" t="s">
        <v>26</v>
      </c>
      <c r="M166" s="2" t="s">
        <v>87</v>
      </c>
      <c r="N166" s="8" t="s">
        <v>88</v>
      </c>
      <c r="O166" s="2" t="str">
        <f t="shared" si="0"/>
        <v>China, Chongqing</v>
      </c>
      <c r="P166" s="2" t="e">
        <f t="shared" ca="1" si="1"/>
        <v>#NAME?</v>
      </c>
      <c r="Q166" s="2" t="e">
        <f>NETWORKDAYS(Data!$N166,Data!$I166,)</f>
        <v>#VALUE!</v>
      </c>
      <c r="R166" s="2" t="str">
        <f>CONCATENATE(Data!$C166," ",Data!$B166)</f>
        <v>Vice President Joseph Ly</v>
      </c>
      <c r="V166" s="34"/>
    </row>
    <row r="167" spans="1:22" ht="15.75" customHeight="1">
      <c r="A167" s="2" t="s">
        <v>448</v>
      </c>
      <c r="B167" s="2" t="s">
        <v>449</v>
      </c>
      <c r="C167" s="2" t="s">
        <v>40</v>
      </c>
      <c r="D167" s="2" t="s">
        <v>5</v>
      </c>
      <c r="E167" s="2" t="s">
        <v>22</v>
      </c>
      <c r="F167" s="2" t="s">
        <v>19</v>
      </c>
      <c r="G167" s="2" t="s">
        <v>12</v>
      </c>
      <c r="H167" s="2">
        <v>30</v>
      </c>
      <c r="I167" s="8">
        <v>43240</v>
      </c>
      <c r="J167" s="9">
        <v>184368</v>
      </c>
      <c r="K167" s="10">
        <v>0.28999999999999998</v>
      </c>
      <c r="L167" s="2" t="s">
        <v>27</v>
      </c>
      <c r="M167" s="2" t="s">
        <v>109</v>
      </c>
      <c r="N167" s="8" t="s">
        <v>88</v>
      </c>
      <c r="O167" s="2" t="str">
        <f t="shared" si="0"/>
        <v>United States, Austin</v>
      </c>
      <c r="P167" s="2" t="e">
        <f t="shared" ca="1" si="1"/>
        <v>#NAME?</v>
      </c>
      <c r="Q167" s="2" t="e">
        <f>NETWORKDAYS(Data!$N167,Data!$I167,)</f>
        <v>#VALUE!</v>
      </c>
      <c r="R167" s="2" t="str">
        <f>CONCATENATE(Data!$C167," ",Data!$B167)</f>
        <v>Director Daniel Richardson</v>
      </c>
      <c r="V167" s="34"/>
    </row>
    <row r="168" spans="1:22" ht="15.75" customHeight="1">
      <c r="A168" s="2" t="s">
        <v>450</v>
      </c>
      <c r="B168" s="2" t="s">
        <v>451</v>
      </c>
      <c r="C168" s="2" t="s">
        <v>58</v>
      </c>
      <c r="D168" s="2" t="s">
        <v>6</v>
      </c>
      <c r="E168" s="2" t="s">
        <v>17</v>
      </c>
      <c r="F168" s="2" t="s">
        <v>19</v>
      </c>
      <c r="G168" s="2" t="s">
        <v>13</v>
      </c>
      <c r="H168" s="2">
        <v>45</v>
      </c>
      <c r="I168" s="8">
        <v>44554</v>
      </c>
      <c r="J168" s="9">
        <v>144754</v>
      </c>
      <c r="K168" s="10">
        <v>0.15</v>
      </c>
      <c r="L168" s="2" t="s">
        <v>27</v>
      </c>
      <c r="M168" s="2" t="s">
        <v>97</v>
      </c>
      <c r="N168" s="8" t="s">
        <v>88</v>
      </c>
      <c r="O168" s="2" t="str">
        <f t="shared" si="0"/>
        <v>United States, Phoenix</v>
      </c>
      <c r="P168" s="2" t="e">
        <f t="shared" ca="1" si="1"/>
        <v>#NAME?</v>
      </c>
      <c r="Q168" s="2" t="e">
        <f>NETWORKDAYS(Data!$N168,Data!$I168,)</f>
        <v>#VALUE!</v>
      </c>
      <c r="R168" s="2" t="str">
        <f>CONCATENATE(Data!$C168," ",Data!$B168)</f>
        <v>Sr. Manger Elias Figueroa</v>
      </c>
      <c r="V168" s="34"/>
    </row>
    <row r="169" spans="1:22" ht="15.75" customHeight="1">
      <c r="A169" s="2" t="s">
        <v>452</v>
      </c>
      <c r="B169" s="2" t="s">
        <v>453</v>
      </c>
      <c r="C169" s="2" t="s">
        <v>55</v>
      </c>
      <c r="D169" s="2" t="s">
        <v>10</v>
      </c>
      <c r="E169" s="2" t="s">
        <v>21</v>
      </c>
      <c r="F169" s="2" t="s">
        <v>18</v>
      </c>
      <c r="G169" s="2" t="s">
        <v>12</v>
      </c>
      <c r="H169" s="2">
        <v>30</v>
      </c>
      <c r="I169" s="8">
        <v>42722</v>
      </c>
      <c r="J169" s="9">
        <v>89458</v>
      </c>
      <c r="K169" s="10">
        <v>0</v>
      </c>
      <c r="L169" s="2" t="s">
        <v>27</v>
      </c>
      <c r="M169" s="2" t="s">
        <v>109</v>
      </c>
      <c r="N169" s="8" t="s">
        <v>88</v>
      </c>
      <c r="O169" s="2" t="str">
        <f t="shared" si="0"/>
        <v>United States, Austin</v>
      </c>
      <c r="P169" s="2" t="e">
        <f t="shared" ca="1" si="1"/>
        <v>#NAME?</v>
      </c>
      <c r="Q169" s="2" t="e">
        <f>NETWORKDAYS(Data!$N169,Data!$I169,)</f>
        <v>#VALUE!</v>
      </c>
      <c r="R169" s="2" t="str">
        <f>CONCATENATE(Data!$C169," ",Data!$B169)</f>
        <v>Sr. Account Representative Emma Brooks</v>
      </c>
      <c r="V169" s="34"/>
    </row>
    <row r="170" spans="1:22" ht="15.75" customHeight="1">
      <c r="A170" s="2" t="s">
        <v>454</v>
      </c>
      <c r="B170" s="2" t="s">
        <v>455</v>
      </c>
      <c r="C170" s="2" t="s">
        <v>63</v>
      </c>
      <c r="D170" s="2" t="s">
        <v>4</v>
      </c>
      <c r="E170" s="2" t="s">
        <v>17</v>
      </c>
      <c r="F170" s="2" t="s">
        <v>18</v>
      </c>
      <c r="G170" s="2" t="s">
        <v>3</v>
      </c>
      <c r="H170" s="2">
        <v>56</v>
      </c>
      <c r="I170" s="8">
        <v>41714</v>
      </c>
      <c r="J170" s="9">
        <v>190815</v>
      </c>
      <c r="K170" s="10">
        <v>0.4</v>
      </c>
      <c r="L170" s="2" t="s">
        <v>27</v>
      </c>
      <c r="M170" s="2" t="s">
        <v>109</v>
      </c>
      <c r="N170" s="8" t="s">
        <v>88</v>
      </c>
      <c r="O170" s="2" t="str">
        <f t="shared" si="0"/>
        <v>United States, Austin</v>
      </c>
      <c r="P170" s="2" t="e">
        <f t="shared" ca="1" si="1"/>
        <v>#NAME?</v>
      </c>
      <c r="Q170" s="2" t="e">
        <f>NETWORKDAYS(Data!$N170,Data!$I170,)</f>
        <v>#VALUE!</v>
      </c>
      <c r="R170" s="2" t="str">
        <f>CONCATENATE(Data!$C170," ",Data!$B170)</f>
        <v>Vice President Isla Wong</v>
      </c>
      <c r="V170" s="34"/>
    </row>
    <row r="171" spans="1:22" ht="15.75" customHeight="1">
      <c r="A171" s="2" t="s">
        <v>456</v>
      </c>
      <c r="B171" s="2" t="s">
        <v>254</v>
      </c>
      <c r="C171" s="2" t="s">
        <v>58</v>
      </c>
      <c r="D171" s="2" t="s">
        <v>10</v>
      </c>
      <c r="E171" s="2" t="s">
        <v>21</v>
      </c>
      <c r="F171" s="2" t="s">
        <v>18</v>
      </c>
      <c r="G171" s="2" t="s">
        <v>12</v>
      </c>
      <c r="H171" s="2">
        <v>62</v>
      </c>
      <c r="I171" s="8">
        <v>36374</v>
      </c>
      <c r="J171" s="9">
        <v>137995</v>
      </c>
      <c r="K171" s="10">
        <v>0.14000000000000001</v>
      </c>
      <c r="L171" s="2" t="s">
        <v>27</v>
      </c>
      <c r="M171" s="2" t="s">
        <v>109</v>
      </c>
      <c r="N171" s="8" t="s">
        <v>88</v>
      </c>
      <c r="O171" s="2" t="str">
        <f t="shared" si="0"/>
        <v>United States, Austin</v>
      </c>
      <c r="P171" s="2" t="e">
        <f t="shared" ca="1" si="1"/>
        <v>#NAME?</v>
      </c>
      <c r="Q171" s="2" t="e">
        <f>NETWORKDAYS(Data!$N171,Data!$I171,)</f>
        <v>#VALUE!</v>
      </c>
      <c r="R171" s="2" t="str">
        <f>CONCATENATE(Data!$C171," ",Data!$B171)</f>
        <v>Sr. Manger Everly Walker</v>
      </c>
      <c r="V171" s="34"/>
    </row>
    <row r="172" spans="1:22" ht="15.75" customHeight="1">
      <c r="A172" s="2" t="s">
        <v>457</v>
      </c>
      <c r="B172" s="2" t="s">
        <v>458</v>
      </c>
      <c r="C172" s="2" t="s">
        <v>57</v>
      </c>
      <c r="D172" s="2" t="s">
        <v>7</v>
      </c>
      <c r="E172" s="2" t="s">
        <v>20</v>
      </c>
      <c r="F172" s="2" t="s">
        <v>18</v>
      </c>
      <c r="G172" s="2" t="s">
        <v>13</v>
      </c>
      <c r="H172" s="2">
        <v>45</v>
      </c>
      <c r="I172" s="8">
        <v>39437</v>
      </c>
      <c r="J172" s="9">
        <v>93840</v>
      </c>
      <c r="K172" s="10">
        <v>0</v>
      </c>
      <c r="L172" s="2" t="s">
        <v>25</v>
      </c>
      <c r="M172" s="2" t="s">
        <v>142</v>
      </c>
      <c r="N172" s="8" t="s">
        <v>88</v>
      </c>
      <c r="O172" s="2" t="str">
        <f t="shared" si="0"/>
        <v>Brazil, Manaus</v>
      </c>
      <c r="P172" s="2" t="e">
        <f t="shared" ca="1" si="1"/>
        <v>#NAME?</v>
      </c>
      <c r="Q172" s="2" t="e">
        <f>NETWORKDAYS(Data!$N172,Data!$I172,)</f>
        <v>#VALUE!</v>
      </c>
      <c r="R172" s="2" t="str">
        <f>CONCATENATE(Data!$C172," ",Data!$B172)</f>
        <v>Sr. Business Partner Mila Pena</v>
      </c>
      <c r="V172" s="34"/>
    </row>
    <row r="173" spans="1:22" ht="15.75" customHeight="1">
      <c r="A173" s="2" t="s">
        <v>459</v>
      </c>
      <c r="B173" s="2" t="s">
        <v>460</v>
      </c>
      <c r="C173" s="2" t="s">
        <v>61</v>
      </c>
      <c r="D173" s="2" t="s">
        <v>8</v>
      </c>
      <c r="E173" s="2" t="s">
        <v>21</v>
      </c>
      <c r="F173" s="2" t="s">
        <v>19</v>
      </c>
      <c r="G173" s="2" t="s">
        <v>3</v>
      </c>
      <c r="H173" s="2">
        <v>46</v>
      </c>
      <c r="I173" s="8">
        <v>44495</v>
      </c>
      <c r="J173" s="9">
        <v>94790</v>
      </c>
      <c r="K173" s="10">
        <v>0</v>
      </c>
      <c r="L173" s="2" t="s">
        <v>26</v>
      </c>
      <c r="M173" s="2" t="s">
        <v>87</v>
      </c>
      <c r="N173" s="8" t="s">
        <v>88</v>
      </c>
      <c r="O173" s="2" t="str">
        <f t="shared" si="0"/>
        <v>China, Chongqing</v>
      </c>
      <c r="P173" s="2" t="e">
        <f t="shared" ca="1" si="1"/>
        <v>#NAME?</v>
      </c>
      <c r="Q173" s="2" t="e">
        <f>NETWORKDAYS(Data!$N173,Data!$I173,)</f>
        <v>#VALUE!</v>
      </c>
      <c r="R173" s="2" t="str">
        <f>CONCATENATE(Data!$C173," ",Data!$B173)</f>
        <v>Technical Architect Mason Zhao</v>
      </c>
      <c r="V173" s="34"/>
    </row>
    <row r="174" spans="1:22" ht="15.75" customHeight="1">
      <c r="A174" s="2" t="s">
        <v>461</v>
      </c>
      <c r="B174" s="2" t="s">
        <v>462</v>
      </c>
      <c r="C174" s="2" t="s">
        <v>63</v>
      </c>
      <c r="D174" s="2" t="s">
        <v>7</v>
      </c>
      <c r="E174" s="2" t="s">
        <v>21</v>
      </c>
      <c r="F174" s="2" t="s">
        <v>19</v>
      </c>
      <c r="G174" s="2" t="s">
        <v>3</v>
      </c>
      <c r="H174" s="2">
        <v>48</v>
      </c>
      <c r="I174" s="8">
        <v>41706</v>
      </c>
      <c r="J174" s="9">
        <v>197367</v>
      </c>
      <c r="K174" s="10">
        <v>0.39</v>
      </c>
      <c r="L174" s="2" t="s">
        <v>27</v>
      </c>
      <c r="M174" s="2" t="s">
        <v>109</v>
      </c>
      <c r="N174" s="8" t="s">
        <v>88</v>
      </c>
      <c r="O174" s="2" t="str">
        <f t="shared" si="0"/>
        <v>United States, Austin</v>
      </c>
      <c r="P174" s="2" t="e">
        <f t="shared" ca="1" si="1"/>
        <v>#NAME?</v>
      </c>
      <c r="Q174" s="2" t="e">
        <f>NETWORKDAYS(Data!$N174,Data!$I174,)</f>
        <v>#VALUE!</v>
      </c>
      <c r="R174" s="2" t="str">
        <f>CONCATENATE(Data!$C174," ",Data!$B174)</f>
        <v>Vice President Jaxson Mai</v>
      </c>
      <c r="V174" s="34"/>
    </row>
    <row r="175" spans="1:22" ht="15.75" customHeight="1">
      <c r="A175" s="2" t="s">
        <v>463</v>
      </c>
      <c r="B175" s="2" t="s">
        <v>464</v>
      </c>
      <c r="C175" s="2" t="s">
        <v>40</v>
      </c>
      <c r="D175" s="2" t="s">
        <v>4</v>
      </c>
      <c r="E175" s="2" t="s">
        <v>20</v>
      </c>
      <c r="F175" s="2" t="s">
        <v>18</v>
      </c>
      <c r="G175" s="2" t="s">
        <v>13</v>
      </c>
      <c r="H175" s="2">
        <v>27</v>
      </c>
      <c r="I175" s="8">
        <v>43276</v>
      </c>
      <c r="J175" s="9">
        <v>174097</v>
      </c>
      <c r="K175" s="10">
        <v>0.21</v>
      </c>
      <c r="L175" s="2" t="s">
        <v>27</v>
      </c>
      <c r="M175" s="2" t="s">
        <v>97</v>
      </c>
      <c r="N175" s="8" t="s">
        <v>88</v>
      </c>
      <c r="O175" s="2" t="str">
        <f t="shared" si="0"/>
        <v>United States, Phoenix</v>
      </c>
      <c r="P175" s="2" t="e">
        <f t="shared" ca="1" si="1"/>
        <v>#NAME?</v>
      </c>
      <c r="Q175" s="2" t="e">
        <f>NETWORKDAYS(Data!$N175,Data!$I175,)</f>
        <v>#VALUE!</v>
      </c>
      <c r="R175" s="2" t="str">
        <f>CONCATENATE(Data!$C175," ",Data!$B175)</f>
        <v>Director Ava Garza</v>
      </c>
      <c r="V175" s="34"/>
    </row>
    <row r="176" spans="1:22" ht="15.75" customHeight="1">
      <c r="A176" s="2" t="s">
        <v>465</v>
      </c>
      <c r="B176" s="2" t="s">
        <v>466</v>
      </c>
      <c r="C176" s="2" t="s">
        <v>47</v>
      </c>
      <c r="D176" s="2" t="s">
        <v>8</v>
      </c>
      <c r="E176" s="2" t="s">
        <v>22</v>
      </c>
      <c r="F176" s="2" t="s">
        <v>19</v>
      </c>
      <c r="G176" s="2" t="s">
        <v>13</v>
      </c>
      <c r="H176" s="2">
        <v>53</v>
      </c>
      <c r="I176" s="8">
        <v>39021</v>
      </c>
      <c r="J176" s="9">
        <v>120128</v>
      </c>
      <c r="K176" s="10">
        <v>0.1</v>
      </c>
      <c r="L176" s="2" t="s">
        <v>27</v>
      </c>
      <c r="M176" s="2" t="s">
        <v>109</v>
      </c>
      <c r="N176" s="8" t="s">
        <v>88</v>
      </c>
      <c r="O176" s="2" t="str">
        <f t="shared" si="0"/>
        <v>United States, Austin</v>
      </c>
      <c r="P176" s="2" t="e">
        <f t="shared" ca="1" si="1"/>
        <v>#NAME?</v>
      </c>
      <c r="Q176" s="2" t="e">
        <f>NETWORKDAYS(Data!$N176,Data!$I176,)</f>
        <v>#VALUE!</v>
      </c>
      <c r="R176" s="2" t="str">
        <f>CONCATENATE(Data!$C176," ",Data!$B176)</f>
        <v>Manager Nathan Mendez</v>
      </c>
      <c r="V176" s="34"/>
    </row>
    <row r="177" spans="1:22" ht="15.75" customHeight="1">
      <c r="A177" s="2" t="s">
        <v>467</v>
      </c>
      <c r="B177" s="2" t="s">
        <v>468</v>
      </c>
      <c r="C177" s="2" t="s">
        <v>47</v>
      </c>
      <c r="D177" s="2" t="s">
        <v>9</v>
      </c>
      <c r="E177" s="2" t="s">
        <v>20</v>
      </c>
      <c r="F177" s="2" t="s">
        <v>18</v>
      </c>
      <c r="G177" s="2" t="s">
        <v>12</v>
      </c>
      <c r="H177" s="2">
        <v>59</v>
      </c>
      <c r="I177" s="8">
        <v>39197</v>
      </c>
      <c r="J177" s="9">
        <v>129708</v>
      </c>
      <c r="K177" s="10">
        <v>0.05</v>
      </c>
      <c r="L177" s="2" t="s">
        <v>27</v>
      </c>
      <c r="M177" s="2" t="s">
        <v>106</v>
      </c>
      <c r="N177" s="8" t="s">
        <v>88</v>
      </c>
      <c r="O177" s="2" t="str">
        <f t="shared" si="0"/>
        <v>United States, Miami</v>
      </c>
      <c r="P177" s="2" t="e">
        <f t="shared" ca="1" si="1"/>
        <v>#NAME?</v>
      </c>
      <c r="Q177" s="2" t="e">
        <f>NETWORKDAYS(Data!$N177,Data!$I177,)</f>
        <v>#VALUE!</v>
      </c>
      <c r="R177" s="2" t="str">
        <f>CONCATENATE(Data!$C177," ",Data!$B177)</f>
        <v>Manager Maria Griffin</v>
      </c>
      <c r="V177" s="34"/>
    </row>
    <row r="178" spans="1:22" ht="15.75" customHeight="1">
      <c r="A178" s="2" t="s">
        <v>469</v>
      </c>
      <c r="B178" s="2" t="s">
        <v>470</v>
      </c>
      <c r="C178" s="2" t="s">
        <v>47</v>
      </c>
      <c r="D178" s="2" t="s">
        <v>9</v>
      </c>
      <c r="E178" s="2" t="s">
        <v>21</v>
      </c>
      <c r="F178" s="2" t="s">
        <v>19</v>
      </c>
      <c r="G178" s="2" t="s">
        <v>3</v>
      </c>
      <c r="H178" s="2">
        <v>55</v>
      </c>
      <c r="I178" s="8">
        <v>34595</v>
      </c>
      <c r="J178" s="9">
        <v>102270</v>
      </c>
      <c r="K178" s="10">
        <v>0.1</v>
      </c>
      <c r="L178" s="2" t="s">
        <v>27</v>
      </c>
      <c r="M178" s="2" t="s">
        <v>91</v>
      </c>
      <c r="N178" s="8" t="s">
        <v>88</v>
      </c>
      <c r="O178" s="2" t="str">
        <f t="shared" si="0"/>
        <v>United States, Chicago</v>
      </c>
      <c r="P178" s="2" t="e">
        <f t="shared" ca="1" si="1"/>
        <v>#NAME?</v>
      </c>
      <c r="Q178" s="2" t="e">
        <f>NETWORKDAYS(Data!$N178,Data!$I178,)</f>
        <v>#VALUE!</v>
      </c>
      <c r="R178" s="2" t="str">
        <f>CONCATENATE(Data!$C178," ",Data!$B178)</f>
        <v>Manager Alexander Choi</v>
      </c>
      <c r="V178" s="34"/>
    </row>
    <row r="179" spans="1:22" ht="15.75" customHeight="1">
      <c r="A179" s="2" t="s">
        <v>471</v>
      </c>
      <c r="B179" s="2" t="s">
        <v>472</v>
      </c>
      <c r="C179" s="2" t="s">
        <v>63</v>
      </c>
      <c r="D179" s="2" t="s">
        <v>6</v>
      </c>
      <c r="E179" s="2" t="s">
        <v>22</v>
      </c>
      <c r="F179" s="2" t="s">
        <v>18</v>
      </c>
      <c r="G179" s="2" t="s">
        <v>3</v>
      </c>
      <c r="H179" s="2">
        <v>43</v>
      </c>
      <c r="I179" s="8">
        <v>38564</v>
      </c>
      <c r="J179" s="9">
        <v>249686</v>
      </c>
      <c r="K179" s="10">
        <v>0.31</v>
      </c>
      <c r="L179" s="2" t="s">
        <v>26</v>
      </c>
      <c r="M179" s="2" t="s">
        <v>87</v>
      </c>
      <c r="N179" s="8" t="s">
        <v>88</v>
      </c>
      <c r="O179" s="2" t="str">
        <f t="shared" si="0"/>
        <v>China, Chongqing</v>
      </c>
      <c r="P179" s="2" t="e">
        <f t="shared" ca="1" si="1"/>
        <v>#NAME?</v>
      </c>
      <c r="Q179" s="2" t="e">
        <f>NETWORKDAYS(Data!$N179,Data!$I179,)</f>
        <v>#VALUE!</v>
      </c>
      <c r="R179" s="2" t="str">
        <f>CONCATENATE(Data!$C179," ",Data!$B179)</f>
        <v>Vice President Maria Hong</v>
      </c>
      <c r="V179" s="34"/>
    </row>
    <row r="180" spans="1:22" ht="15.75" customHeight="1">
      <c r="A180" s="2" t="s">
        <v>473</v>
      </c>
      <c r="B180" s="2" t="s">
        <v>474</v>
      </c>
      <c r="C180" s="2" t="s">
        <v>32</v>
      </c>
      <c r="D180" s="2" t="s">
        <v>6</v>
      </c>
      <c r="E180" s="2" t="s">
        <v>20</v>
      </c>
      <c r="F180" s="2" t="s">
        <v>18</v>
      </c>
      <c r="G180" s="2" t="s">
        <v>3</v>
      </c>
      <c r="H180" s="2">
        <v>55</v>
      </c>
      <c r="I180" s="8">
        <v>37343</v>
      </c>
      <c r="J180" s="9">
        <v>50475</v>
      </c>
      <c r="K180" s="10">
        <v>0</v>
      </c>
      <c r="L180" s="2" t="s">
        <v>27</v>
      </c>
      <c r="M180" s="2" t="s">
        <v>136</v>
      </c>
      <c r="N180" s="8" t="s">
        <v>88</v>
      </c>
      <c r="O180" s="2" t="str">
        <f t="shared" si="0"/>
        <v>United States, Columbus</v>
      </c>
      <c r="P180" s="2" t="e">
        <f t="shared" ca="1" si="1"/>
        <v>#NAME?</v>
      </c>
      <c r="Q180" s="2" t="e">
        <f>NETWORKDAYS(Data!$N180,Data!$I180,)</f>
        <v>#VALUE!</v>
      </c>
      <c r="R180" s="2" t="str">
        <f>CONCATENATE(Data!$C180," ",Data!$B180)</f>
        <v>Analyst Sophie Ali</v>
      </c>
      <c r="V180" s="34"/>
    </row>
    <row r="181" spans="1:22" ht="15.75" customHeight="1">
      <c r="A181" s="2" t="s">
        <v>475</v>
      </c>
      <c r="B181" s="2" t="s">
        <v>476</v>
      </c>
      <c r="C181" s="2" t="s">
        <v>47</v>
      </c>
      <c r="D181" s="2" t="s">
        <v>9</v>
      </c>
      <c r="E181" s="2" t="s">
        <v>21</v>
      </c>
      <c r="F181" s="2" t="s">
        <v>19</v>
      </c>
      <c r="G181" s="2" t="s">
        <v>12</v>
      </c>
      <c r="H181" s="2">
        <v>51</v>
      </c>
      <c r="I181" s="8">
        <v>44014</v>
      </c>
      <c r="J181" s="9">
        <v>100099</v>
      </c>
      <c r="K181" s="10">
        <v>0.08</v>
      </c>
      <c r="L181" s="2" t="s">
        <v>27</v>
      </c>
      <c r="M181" s="2" t="s">
        <v>106</v>
      </c>
      <c r="N181" s="8" t="s">
        <v>88</v>
      </c>
      <c r="O181" s="2" t="str">
        <f t="shared" si="0"/>
        <v>United States, Miami</v>
      </c>
      <c r="P181" s="2" t="e">
        <f t="shared" ca="1" si="1"/>
        <v>#NAME?</v>
      </c>
      <c r="Q181" s="2" t="e">
        <f>NETWORKDAYS(Data!$N181,Data!$I181,)</f>
        <v>#VALUE!</v>
      </c>
      <c r="R181" s="2" t="str">
        <f>CONCATENATE(Data!$C181," ",Data!$B181)</f>
        <v>Manager Julian Ross</v>
      </c>
      <c r="V181" s="34"/>
    </row>
    <row r="182" spans="1:22" ht="15.75" customHeight="1">
      <c r="A182" s="2" t="s">
        <v>477</v>
      </c>
      <c r="B182" s="2" t="s">
        <v>478</v>
      </c>
      <c r="C182" s="2" t="s">
        <v>45</v>
      </c>
      <c r="D182" s="2" t="s">
        <v>8</v>
      </c>
      <c r="E182" s="2" t="s">
        <v>20</v>
      </c>
      <c r="F182" s="2" t="s">
        <v>18</v>
      </c>
      <c r="G182" s="2" t="s">
        <v>12</v>
      </c>
      <c r="H182" s="2">
        <v>54</v>
      </c>
      <c r="I182" s="8">
        <v>42731</v>
      </c>
      <c r="J182" s="9">
        <v>41673</v>
      </c>
      <c r="K182" s="10">
        <v>0</v>
      </c>
      <c r="L182" s="2" t="s">
        <v>27</v>
      </c>
      <c r="M182" s="2" t="s">
        <v>106</v>
      </c>
      <c r="N182" s="8" t="s">
        <v>88</v>
      </c>
      <c r="O182" s="2" t="str">
        <f t="shared" si="0"/>
        <v>United States, Miami</v>
      </c>
      <c r="P182" s="2" t="e">
        <f t="shared" ca="1" si="1"/>
        <v>#NAME?</v>
      </c>
      <c r="Q182" s="2" t="e">
        <f>NETWORKDAYS(Data!$N182,Data!$I182,)</f>
        <v>#VALUE!</v>
      </c>
      <c r="R182" s="2" t="str">
        <f>CONCATENATE(Data!$C182," ",Data!$B182)</f>
        <v>IT Coordinator Emma Hill</v>
      </c>
      <c r="V182" s="34"/>
    </row>
    <row r="183" spans="1:22" ht="15.75" customHeight="1">
      <c r="A183" s="2" t="s">
        <v>479</v>
      </c>
      <c r="B183" s="2" t="s">
        <v>480</v>
      </c>
      <c r="C183" s="2" t="s">
        <v>56</v>
      </c>
      <c r="D183" s="2" t="s">
        <v>9</v>
      </c>
      <c r="E183" s="2" t="s">
        <v>22</v>
      </c>
      <c r="F183" s="2" t="s">
        <v>18</v>
      </c>
      <c r="G183" s="2" t="s">
        <v>3</v>
      </c>
      <c r="H183" s="2">
        <v>47</v>
      </c>
      <c r="I183" s="8">
        <v>42928</v>
      </c>
      <c r="J183" s="9">
        <v>70996</v>
      </c>
      <c r="K183" s="10">
        <v>0</v>
      </c>
      <c r="L183" s="2" t="s">
        <v>26</v>
      </c>
      <c r="M183" s="2" t="s">
        <v>180</v>
      </c>
      <c r="N183" s="8" t="s">
        <v>88</v>
      </c>
      <c r="O183" s="2" t="str">
        <f t="shared" si="0"/>
        <v>China, Chengdu</v>
      </c>
      <c r="P183" s="2" t="e">
        <f t="shared" ca="1" si="1"/>
        <v>#NAME?</v>
      </c>
      <c r="Q183" s="2" t="e">
        <f>NETWORKDAYS(Data!$N183,Data!$I183,)</f>
        <v>#VALUE!</v>
      </c>
      <c r="R183" s="2" t="str">
        <f>CONCATENATE(Data!$C183," ",Data!$B183)</f>
        <v>Sr. Analyst Leilani Yee</v>
      </c>
      <c r="V183" s="34"/>
    </row>
    <row r="184" spans="1:22" ht="15.75" customHeight="1">
      <c r="A184" s="2" t="s">
        <v>481</v>
      </c>
      <c r="B184" s="2" t="s">
        <v>482</v>
      </c>
      <c r="C184" s="2" t="s">
        <v>32</v>
      </c>
      <c r="D184" s="2" t="s">
        <v>9</v>
      </c>
      <c r="E184" s="2" t="s">
        <v>17</v>
      </c>
      <c r="F184" s="2" t="s">
        <v>19</v>
      </c>
      <c r="G184" s="2" t="s">
        <v>12</v>
      </c>
      <c r="H184" s="2">
        <v>55</v>
      </c>
      <c r="I184" s="8">
        <v>38328</v>
      </c>
      <c r="J184" s="9">
        <v>40752</v>
      </c>
      <c r="K184" s="10">
        <v>0</v>
      </c>
      <c r="L184" s="2" t="s">
        <v>27</v>
      </c>
      <c r="M184" s="2" t="s">
        <v>97</v>
      </c>
      <c r="N184" s="8" t="s">
        <v>88</v>
      </c>
      <c r="O184" s="2" t="str">
        <f t="shared" si="0"/>
        <v>United States, Phoenix</v>
      </c>
      <c r="P184" s="2" t="e">
        <f t="shared" ca="1" si="1"/>
        <v>#NAME?</v>
      </c>
      <c r="Q184" s="2" t="e">
        <f>NETWORKDAYS(Data!$N184,Data!$I184,)</f>
        <v>#VALUE!</v>
      </c>
      <c r="R184" s="2" t="str">
        <f>CONCATENATE(Data!$C184," ",Data!$B184)</f>
        <v>Analyst Jack Brown</v>
      </c>
      <c r="V184" s="34"/>
    </row>
    <row r="185" spans="1:22" ht="15.75" customHeight="1">
      <c r="A185" s="2" t="s">
        <v>483</v>
      </c>
      <c r="B185" s="2" t="s">
        <v>484</v>
      </c>
      <c r="C185" s="2" t="s">
        <v>50</v>
      </c>
      <c r="D185" s="2" t="s">
        <v>8</v>
      </c>
      <c r="E185" s="2" t="s">
        <v>20</v>
      </c>
      <c r="F185" s="2" t="s">
        <v>18</v>
      </c>
      <c r="G185" s="2" t="s">
        <v>3</v>
      </c>
      <c r="H185" s="2">
        <v>50</v>
      </c>
      <c r="I185" s="8">
        <v>36914</v>
      </c>
      <c r="J185" s="9">
        <v>97537</v>
      </c>
      <c r="K185" s="10">
        <v>0</v>
      </c>
      <c r="L185" s="2" t="s">
        <v>26</v>
      </c>
      <c r="M185" s="2" t="s">
        <v>180</v>
      </c>
      <c r="N185" s="8" t="s">
        <v>88</v>
      </c>
      <c r="O185" s="2" t="str">
        <f t="shared" si="0"/>
        <v>China, Chengdu</v>
      </c>
      <c r="P185" s="2" t="e">
        <f t="shared" ca="1" si="1"/>
        <v>#NAME?</v>
      </c>
      <c r="Q185" s="2" t="e">
        <f>NETWORKDAYS(Data!$N185,Data!$I185,)</f>
        <v>#VALUE!</v>
      </c>
      <c r="R185" s="2" t="str">
        <f>CONCATENATE(Data!$C185," ",Data!$B185)</f>
        <v>Network Engineer Charlotte Chu</v>
      </c>
      <c r="V185" s="34"/>
    </row>
    <row r="186" spans="1:22" ht="15.75" customHeight="1">
      <c r="A186" s="2" t="s">
        <v>485</v>
      </c>
      <c r="B186" s="2" t="s">
        <v>486</v>
      </c>
      <c r="C186" s="2" t="s">
        <v>46</v>
      </c>
      <c r="D186" s="2" t="s">
        <v>8</v>
      </c>
      <c r="E186" s="2" t="s">
        <v>21</v>
      </c>
      <c r="F186" s="2" t="s">
        <v>19</v>
      </c>
      <c r="G186" s="2" t="s">
        <v>3</v>
      </c>
      <c r="H186" s="2">
        <v>31</v>
      </c>
      <c r="I186" s="8">
        <v>44086</v>
      </c>
      <c r="J186" s="9">
        <v>96567</v>
      </c>
      <c r="K186" s="10">
        <v>0</v>
      </c>
      <c r="L186" s="2" t="s">
        <v>26</v>
      </c>
      <c r="M186" s="2" t="s">
        <v>123</v>
      </c>
      <c r="N186" s="8" t="s">
        <v>88</v>
      </c>
      <c r="O186" s="2" t="str">
        <f t="shared" si="0"/>
        <v>China, Shanghai</v>
      </c>
      <c r="P186" s="2" t="e">
        <f t="shared" ca="1" si="1"/>
        <v>#NAME?</v>
      </c>
      <c r="Q186" s="2" t="e">
        <f>NETWORKDAYS(Data!$N186,Data!$I186,)</f>
        <v>#VALUE!</v>
      </c>
      <c r="R186" s="2" t="str">
        <f>CONCATENATE(Data!$C186," ",Data!$B186)</f>
        <v>IT Systems Architect Jeremiah Chu</v>
      </c>
      <c r="V186" s="34"/>
    </row>
    <row r="187" spans="1:22" ht="15.75" customHeight="1">
      <c r="A187" s="2" t="s">
        <v>150</v>
      </c>
      <c r="B187" s="2" t="s">
        <v>487</v>
      </c>
      <c r="C187" s="2" t="s">
        <v>60</v>
      </c>
      <c r="D187" s="2" t="s">
        <v>8</v>
      </c>
      <c r="E187" s="2" t="s">
        <v>22</v>
      </c>
      <c r="F187" s="2" t="s">
        <v>19</v>
      </c>
      <c r="G187" s="2" t="s">
        <v>3</v>
      </c>
      <c r="H187" s="2">
        <v>47</v>
      </c>
      <c r="I187" s="8">
        <v>36229</v>
      </c>
      <c r="J187" s="9">
        <v>49404</v>
      </c>
      <c r="K187" s="10">
        <v>0</v>
      </c>
      <c r="L187" s="2" t="s">
        <v>26</v>
      </c>
      <c r="M187" s="2" t="s">
        <v>162</v>
      </c>
      <c r="N187" s="8" t="s">
        <v>88</v>
      </c>
      <c r="O187" s="2" t="str">
        <f t="shared" si="0"/>
        <v>China, Beijing</v>
      </c>
      <c r="P187" s="2" t="e">
        <f t="shared" ca="1" si="1"/>
        <v>#NAME?</v>
      </c>
      <c r="Q187" s="2" t="e">
        <f>NETWORKDAYS(Data!$N187,Data!$I187,)</f>
        <v>#VALUE!</v>
      </c>
      <c r="R187" s="2" t="str">
        <f>CONCATENATE(Data!$C187," ",Data!$B187)</f>
        <v>Systems Analyst Miles Cho</v>
      </c>
      <c r="V187" s="34"/>
    </row>
    <row r="188" spans="1:22" ht="15.75" customHeight="1">
      <c r="A188" s="2" t="s">
        <v>488</v>
      </c>
      <c r="B188" s="2" t="s">
        <v>489</v>
      </c>
      <c r="C188" s="2" t="s">
        <v>46</v>
      </c>
      <c r="D188" s="2" t="s">
        <v>8</v>
      </c>
      <c r="E188" s="2" t="s">
        <v>21</v>
      </c>
      <c r="F188" s="2" t="s">
        <v>19</v>
      </c>
      <c r="G188" s="2" t="s">
        <v>13</v>
      </c>
      <c r="H188" s="2">
        <v>29</v>
      </c>
      <c r="I188" s="8">
        <v>43753</v>
      </c>
      <c r="J188" s="9">
        <v>66819</v>
      </c>
      <c r="K188" s="10">
        <v>0</v>
      </c>
      <c r="L188" s="2" t="s">
        <v>25</v>
      </c>
      <c r="M188" s="2" t="s">
        <v>148</v>
      </c>
      <c r="N188" s="8" t="s">
        <v>88</v>
      </c>
      <c r="O188" s="2" t="str">
        <f t="shared" si="0"/>
        <v>Brazil, Rio de Janerio</v>
      </c>
      <c r="P188" s="2" t="e">
        <f t="shared" ca="1" si="1"/>
        <v>#NAME?</v>
      </c>
      <c r="Q188" s="2" t="e">
        <f>NETWORKDAYS(Data!$N188,Data!$I188,)</f>
        <v>#VALUE!</v>
      </c>
      <c r="R188" s="2" t="str">
        <f>CONCATENATE(Data!$C188," ",Data!$B188)</f>
        <v>IT Systems Architect Caleb Marquez</v>
      </c>
      <c r="V188" s="34"/>
    </row>
    <row r="189" spans="1:22" ht="15.75" customHeight="1">
      <c r="A189" s="2" t="s">
        <v>490</v>
      </c>
      <c r="B189" s="2" t="s">
        <v>491</v>
      </c>
      <c r="C189" s="2" t="s">
        <v>32</v>
      </c>
      <c r="D189" s="2" t="s">
        <v>9</v>
      </c>
      <c r="E189" s="2" t="s">
        <v>22</v>
      </c>
      <c r="F189" s="2" t="s">
        <v>19</v>
      </c>
      <c r="G189" s="2" t="s">
        <v>13</v>
      </c>
      <c r="H189" s="2">
        <v>38</v>
      </c>
      <c r="I189" s="8">
        <v>42492</v>
      </c>
      <c r="J189" s="9">
        <v>50784</v>
      </c>
      <c r="K189" s="10">
        <v>0</v>
      </c>
      <c r="L189" s="2" t="s">
        <v>25</v>
      </c>
      <c r="M189" s="2" t="s">
        <v>148</v>
      </c>
      <c r="N189" s="8" t="s">
        <v>88</v>
      </c>
      <c r="O189" s="2" t="str">
        <f t="shared" si="0"/>
        <v>Brazil, Rio de Janerio</v>
      </c>
      <c r="P189" s="2" t="e">
        <f t="shared" ca="1" si="1"/>
        <v>#NAME?</v>
      </c>
      <c r="Q189" s="2" t="e">
        <f>NETWORKDAYS(Data!$N189,Data!$I189,)</f>
        <v>#VALUE!</v>
      </c>
      <c r="R189" s="2" t="str">
        <f>CONCATENATE(Data!$C189," ",Data!$B189)</f>
        <v>Analyst Eli Soto</v>
      </c>
      <c r="V189" s="34"/>
    </row>
    <row r="190" spans="1:22" ht="15.75" customHeight="1">
      <c r="A190" s="2" t="s">
        <v>492</v>
      </c>
      <c r="B190" s="2" t="s">
        <v>493</v>
      </c>
      <c r="C190" s="2" t="s">
        <v>58</v>
      </c>
      <c r="D190" s="2" t="s">
        <v>7</v>
      </c>
      <c r="E190" s="2" t="s">
        <v>21</v>
      </c>
      <c r="F190" s="2" t="s">
        <v>19</v>
      </c>
      <c r="G190" s="2" t="s">
        <v>13</v>
      </c>
      <c r="H190" s="2">
        <v>29</v>
      </c>
      <c r="I190" s="8">
        <v>43594</v>
      </c>
      <c r="J190" s="9">
        <v>125828</v>
      </c>
      <c r="K190" s="10">
        <v>0.15</v>
      </c>
      <c r="L190" s="2" t="s">
        <v>25</v>
      </c>
      <c r="M190" s="2" t="s">
        <v>271</v>
      </c>
      <c r="N190" s="8" t="s">
        <v>88</v>
      </c>
      <c r="O190" s="2" t="str">
        <f t="shared" si="0"/>
        <v>Brazil, Sao Paulo</v>
      </c>
      <c r="P190" s="2" t="e">
        <f t="shared" ca="1" si="1"/>
        <v>#NAME?</v>
      </c>
      <c r="Q190" s="2" t="e">
        <f>NETWORKDAYS(Data!$N190,Data!$I190,)</f>
        <v>#VALUE!</v>
      </c>
      <c r="R190" s="2" t="str">
        <f>CONCATENATE(Data!$C190," ",Data!$B190)</f>
        <v>Sr. Manger Carter Mejia</v>
      </c>
      <c r="V190" s="34"/>
    </row>
    <row r="191" spans="1:22" ht="15.75" customHeight="1">
      <c r="A191" s="2" t="s">
        <v>494</v>
      </c>
      <c r="B191" s="2" t="s">
        <v>495</v>
      </c>
      <c r="C191" s="2" t="s">
        <v>57</v>
      </c>
      <c r="D191" s="2" t="s">
        <v>7</v>
      </c>
      <c r="E191" s="2" t="s">
        <v>20</v>
      </c>
      <c r="F191" s="2" t="s">
        <v>19</v>
      </c>
      <c r="G191" s="2" t="s">
        <v>12</v>
      </c>
      <c r="H191" s="2">
        <v>33</v>
      </c>
      <c r="I191" s="8">
        <v>42951</v>
      </c>
      <c r="J191" s="9">
        <v>92610</v>
      </c>
      <c r="K191" s="10">
        <v>0</v>
      </c>
      <c r="L191" s="2" t="s">
        <v>27</v>
      </c>
      <c r="M191" s="2" t="s">
        <v>136</v>
      </c>
      <c r="N191" s="8" t="s">
        <v>88</v>
      </c>
      <c r="O191" s="2" t="str">
        <f t="shared" si="0"/>
        <v>United States, Columbus</v>
      </c>
      <c r="P191" s="2" t="e">
        <f t="shared" ca="1" si="1"/>
        <v>#NAME?</v>
      </c>
      <c r="Q191" s="2" t="e">
        <f>NETWORKDAYS(Data!$N191,Data!$I191,)</f>
        <v>#VALUE!</v>
      </c>
      <c r="R191" s="2" t="str">
        <f>CONCATENATE(Data!$C191," ",Data!$B191)</f>
        <v>Sr. Business Partner Ethan Clark</v>
      </c>
      <c r="V191" s="34"/>
    </row>
    <row r="192" spans="1:22" ht="15.75" customHeight="1">
      <c r="A192" s="2" t="s">
        <v>496</v>
      </c>
      <c r="B192" s="2" t="s">
        <v>497</v>
      </c>
      <c r="C192" s="2" t="s">
        <v>58</v>
      </c>
      <c r="D192" s="2" t="s">
        <v>10</v>
      </c>
      <c r="E192" s="2" t="s">
        <v>22</v>
      </c>
      <c r="F192" s="2" t="s">
        <v>19</v>
      </c>
      <c r="G192" s="2" t="s">
        <v>12</v>
      </c>
      <c r="H192" s="2">
        <v>50</v>
      </c>
      <c r="I192" s="8">
        <v>37705</v>
      </c>
      <c r="J192" s="9">
        <v>123405</v>
      </c>
      <c r="K192" s="10">
        <v>0.13</v>
      </c>
      <c r="L192" s="2" t="s">
        <v>27</v>
      </c>
      <c r="M192" s="2" t="s">
        <v>136</v>
      </c>
      <c r="N192" s="8" t="s">
        <v>88</v>
      </c>
      <c r="O192" s="2" t="str">
        <f t="shared" si="0"/>
        <v>United States, Columbus</v>
      </c>
      <c r="P192" s="2" t="e">
        <f t="shared" ca="1" si="1"/>
        <v>#NAME?</v>
      </c>
      <c r="Q192" s="2" t="e">
        <f>NETWORKDAYS(Data!$N192,Data!$I192,)</f>
        <v>#VALUE!</v>
      </c>
      <c r="R192" s="2" t="str">
        <f>CONCATENATE(Data!$C192," ",Data!$B192)</f>
        <v>Sr. Manger Asher Jackson</v>
      </c>
      <c r="V192" s="34"/>
    </row>
    <row r="193" spans="1:22" ht="15.75" customHeight="1">
      <c r="A193" s="2" t="s">
        <v>498</v>
      </c>
      <c r="B193" s="2" t="s">
        <v>499</v>
      </c>
      <c r="C193" s="2" t="s">
        <v>31</v>
      </c>
      <c r="D193" s="2" t="s">
        <v>10</v>
      </c>
      <c r="E193" s="2" t="s">
        <v>20</v>
      </c>
      <c r="F193" s="2" t="s">
        <v>18</v>
      </c>
      <c r="G193" s="2" t="s">
        <v>3</v>
      </c>
      <c r="H193" s="2">
        <v>46</v>
      </c>
      <c r="I193" s="8">
        <v>38066</v>
      </c>
      <c r="J193" s="9">
        <v>73004</v>
      </c>
      <c r="K193" s="10">
        <v>0</v>
      </c>
      <c r="L193" s="2" t="s">
        <v>26</v>
      </c>
      <c r="M193" s="2" t="s">
        <v>162</v>
      </c>
      <c r="N193" s="8" t="s">
        <v>88</v>
      </c>
      <c r="O193" s="2" t="str">
        <f t="shared" si="0"/>
        <v>China, Beijing</v>
      </c>
      <c r="P193" s="2" t="e">
        <f t="shared" ca="1" si="1"/>
        <v>#NAME?</v>
      </c>
      <c r="Q193" s="2" t="e">
        <f>NETWORKDAYS(Data!$N193,Data!$I193,)</f>
        <v>#VALUE!</v>
      </c>
      <c r="R193" s="2" t="str">
        <f>CONCATENATE(Data!$C193," ",Data!$B193)</f>
        <v>Account Representative Ayla Ng</v>
      </c>
      <c r="V193" s="34"/>
    </row>
    <row r="194" spans="1:22" ht="15.75" customHeight="1">
      <c r="A194" s="2" t="s">
        <v>500</v>
      </c>
      <c r="B194" s="2" t="s">
        <v>501</v>
      </c>
      <c r="C194" s="2" t="s">
        <v>41</v>
      </c>
      <c r="D194" s="2" t="s">
        <v>5</v>
      </c>
      <c r="E194" s="2" t="s">
        <v>17</v>
      </c>
      <c r="F194" s="2" t="s">
        <v>19</v>
      </c>
      <c r="G194" s="2" t="s">
        <v>3</v>
      </c>
      <c r="H194" s="2">
        <v>57</v>
      </c>
      <c r="I194" s="8">
        <v>36275</v>
      </c>
      <c r="J194" s="9">
        <v>95061</v>
      </c>
      <c r="K194" s="10">
        <v>0.1</v>
      </c>
      <c r="L194" s="2" t="s">
        <v>26</v>
      </c>
      <c r="M194" s="2" t="s">
        <v>123</v>
      </c>
      <c r="N194" s="8" t="s">
        <v>88</v>
      </c>
      <c r="O194" s="2" t="str">
        <f t="shared" si="0"/>
        <v>China, Shanghai</v>
      </c>
      <c r="P194" s="2" t="e">
        <f t="shared" ca="1" si="1"/>
        <v>#NAME?</v>
      </c>
      <c r="Q194" s="2" t="e">
        <f>NETWORKDAYS(Data!$N194,Data!$I194,)</f>
        <v>#VALUE!</v>
      </c>
      <c r="R194" s="2" t="str">
        <f>CONCATENATE(Data!$C194," ",Data!$B194)</f>
        <v>Engineering Manager Jose Kang</v>
      </c>
      <c r="V194" s="34"/>
    </row>
    <row r="195" spans="1:22" ht="15.75" customHeight="1">
      <c r="A195" s="2" t="s">
        <v>502</v>
      </c>
      <c r="B195" s="2" t="s">
        <v>503</v>
      </c>
      <c r="C195" s="2" t="s">
        <v>40</v>
      </c>
      <c r="D195" s="2" t="s">
        <v>10</v>
      </c>
      <c r="E195" s="2" t="s">
        <v>17</v>
      </c>
      <c r="F195" s="2" t="s">
        <v>18</v>
      </c>
      <c r="G195" s="2" t="s">
        <v>13</v>
      </c>
      <c r="H195" s="2">
        <v>49</v>
      </c>
      <c r="I195" s="8">
        <v>35887</v>
      </c>
      <c r="J195" s="9">
        <v>160832</v>
      </c>
      <c r="K195" s="10">
        <v>0.3</v>
      </c>
      <c r="L195" s="2" t="s">
        <v>27</v>
      </c>
      <c r="M195" s="2" t="s">
        <v>97</v>
      </c>
      <c r="N195" s="8" t="s">
        <v>88</v>
      </c>
      <c r="O195" s="2" t="str">
        <f t="shared" si="0"/>
        <v>United States, Phoenix</v>
      </c>
      <c r="P195" s="2" t="e">
        <f t="shared" ca="1" si="1"/>
        <v>#NAME?</v>
      </c>
      <c r="Q195" s="2" t="e">
        <f>NETWORKDAYS(Data!$N195,Data!$I195,)</f>
        <v>#VALUE!</v>
      </c>
      <c r="R195" s="2" t="str">
        <f>CONCATENATE(Data!$C195," ",Data!$B195)</f>
        <v>Director Aubrey Romero</v>
      </c>
      <c r="V195" s="34"/>
    </row>
    <row r="196" spans="1:22" ht="15.75" customHeight="1">
      <c r="A196" s="2" t="s">
        <v>504</v>
      </c>
      <c r="B196" s="2" t="s">
        <v>505</v>
      </c>
      <c r="C196" s="2" t="s">
        <v>53</v>
      </c>
      <c r="D196" s="2" t="s">
        <v>8</v>
      </c>
      <c r="E196" s="2" t="s">
        <v>20</v>
      </c>
      <c r="F196" s="2" t="s">
        <v>19</v>
      </c>
      <c r="G196" s="2" t="s">
        <v>11</v>
      </c>
      <c r="H196" s="2">
        <v>54</v>
      </c>
      <c r="I196" s="8">
        <v>40540</v>
      </c>
      <c r="J196" s="9">
        <v>64417</v>
      </c>
      <c r="K196" s="10">
        <v>0</v>
      </c>
      <c r="L196" s="2" t="s">
        <v>27</v>
      </c>
      <c r="M196" s="2" t="s">
        <v>136</v>
      </c>
      <c r="N196" s="8" t="s">
        <v>88</v>
      </c>
      <c r="O196" s="2" t="str">
        <f t="shared" si="0"/>
        <v>United States, Columbus</v>
      </c>
      <c r="P196" s="2" t="e">
        <f t="shared" ca="1" si="1"/>
        <v>#NAME?</v>
      </c>
      <c r="Q196" s="2" t="e">
        <f>NETWORKDAYS(Data!$N196,Data!$I196,)</f>
        <v>#VALUE!</v>
      </c>
      <c r="R196" s="2" t="str">
        <f>CONCATENATE(Data!$C196," ",Data!$B196)</f>
        <v>Service Desk Analyst Jaxson Wright</v>
      </c>
      <c r="V196" s="34"/>
    </row>
    <row r="197" spans="1:22" ht="15.75" customHeight="1">
      <c r="A197" s="2" t="s">
        <v>506</v>
      </c>
      <c r="B197" s="2" t="s">
        <v>507</v>
      </c>
      <c r="C197" s="2" t="s">
        <v>47</v>
      </c>
      <c r="D197" s="2" t="s">
        <v>10</v>
      </c>
      <c r="E197" s="2" t="s">
        <v>17</v>
      </c>
      <c r="F197" s="2" t="s">
        <v>19</v>
      </c>
      <c r="G197" s="2" t="s">
        <v>3</v>
      </c>
      <c r="H197" s="2">
        <v>28</v>
      </c>
      <c r="I197" s="8">
        <v>44274</v>
      </c>
      <c r="J197" s="9">
        <v>127543</v>
      </c>
      <c r="K197" s="10">
        <v>0.06</v>
      </c>
      <c r="L197" s="2" t="s">
        <v>26</v>
      </c>
      <c r="M197" s="2" t="s">
        <v>123</v>
      </c>
      <c r="N197" s="8" t="s">
        <v>88</v>
      </c>
      <c r="O197" s="2" t="str">
        <f t="shared" si="0"/>
        <v>China, Shanghai</v>
      </c>
      <c r="P197" s="2" t="e">
        <f t="shared" ca="1" si="1"/>
        <v>#NAME?</v>
      </c>
      <c r="Q197" s="2" t="e">
        <f>NETWORKDAYS(Data!$N197,Data!$I197,)</f>
        <v>#VALUE!</v>
      </c>
      <c r="R197" s="2" t="str">
        <f>CONCATENATE(Data!$C197," ",Data!$B197)</f>
        <v>Manager Elias Ali</v>
      </c>
      <c r="V197" s="34"/>
    </row>
    <row r="198" spans="1:22" ht="15.75" customHeight="1">
      <c r="A198" s="2" t="s">
        <v>508</v>
      </c>
      <c r="B198" s="2" t="s">
        <v>509</v>
      </c>
      <c r="C198" s="2" t="s">
        <v>32</v>
      </c>
      <c r="D198" s="2" t="s">
        <v>9</v>
      </c>
      <c r="E198" s="2" t="s">
        <v>20</v>
      </c>
      <c r="F198" s="2" t="s">
        <v>19</v>
      </c>
      <c r="G198" s="2" t="s">
        <v>13</v>
      </c>
      <c r="H198" s="2">
        <v>30</v>
      </c>
      <c r="I198" s="8">
        <v>43272</v>
      </c>
      <c r="J198" s="9">
        <v>56154</v>
      </c>
      <c r="K198" s="10">
        <v>0</v>
      </c>
      <c r="L198" s="2" t="s">
        <v>25</v>
      </c>
      <c r="M198" s="2" t="s">
        <v>271</v>
      </c>
      <c r="N198" s="8" t="s">
        <v>88</v>
      </c>
      <c r="O198" s="2" t="str">
        <f t="shared" si="0"/>
        <v>Brazil, Sao Paulo</v>
      </c>
      <c r="P198" s="2" t="e">
        <f t="shared" ca="1" si="1"/>
        <v>#NAME?</v>
      </c>
      <c r="Q198" s="2" t="e">
        <f>NETWORKDAYS(Data!$N198,Data!$I198,)</f>
        <v>#VALUE!</v>
      </c>
      <c r="R198" s="2" t="str">
        <f>CONCATENATE(Data!$C198," ",Data!$B198)</f>
        <v>Analyst Nolan Pena</v>
      </c>
      <c r="V198" s="34"/>
    </row>
    <row r="199" spans="1:22" ht="15.75" customHeight="1">
      <c r="A199" s="2" t="s">
        <v>510</v>
      </c>
      <c r="B199" s="2" t="s">
        <v>511</v>
      </c>
      <c r="C199" s="2" t="s">
        <v>63</v>
      </c>
      <c r="D199" s="2" t="s">
        <v>10</v>
      </c>
      <c r="E199" s="2" t="s">
        <v>20</v>
      </c>
      <c r="F199" s="2" t="s">
        <v>18</v>
      </c>
      <c r="G199" s="2" t="s">
        <v>3</v>
      </c>
      <c r="H199" s="2">
        <v>36</v>
      </c>
      <c r="I199" s="8">
        <v>41692</v>
      </c>
      <c r="J199" s="9">
        <v>218530</v>
      </c>
      <c r="K199" s="10">
        <v>0.3</v>
      </c>
      <c r="L199" s="2" t="s">
        <v>26</v>
      </c>
      <c r="M199" s="2" t="s">
        <v>123</v>
      </c>
      <c r="N199" s="8" t="s">
        <v>88</v>
      </c>
      <c r="O199" s="2" t="str">
        <f t="shared" si="0"/>
        <v>China, Shanghai</v>
      </c>
      <c r="P199" s="2" t="e">
        <f t="shared" ca="1" si="1"/>
        <v>#NAME?</v>
      </c>
      <c r="Q199" s="2" t="e">
        <f>NETWORKDAYS(Data!$N199,Data!$I199,)</f>
        <v>#VALUE!</v>
      </c>
      <c r="R199" s="2" t="str">
        <f>CONCATENATE(Data!$C199," ",Data!$B199)</f>
        <v>Vice President Luna Liu</v>
      </c>
      <c r="V199" s="34"/>
    </row>
    <row r="200" spans="1:22" ht="15.75" customHeight="1">
      <c r="A200" s="2" t="s">
        <v>512</v>
      </c>
      <c r="B200" s="2" t="s">
        <v>513</v>
      </c>
      <c r="C200" s="2" t="s">
        <v>53</v>
      </c>
      <c r="D200" s="2" t="s">
        <v>8</v>
      </c>
      <c r="E200" s="2" t="s">
        <v>20</v>
      </c>
      <c r="F200" s="2" t="s">
        <v>18</v>
      </c>
      <c r="G200" s="2" t="s">
        <v>13</v>
      </c>
      <c r="H200" s="2">
        <v>36</v>
      </c>
      <c r="I200" s="8">
        <v>43818</v>
      </c>
      <c r="J200" s="9">
        <v>91954</v>
      </c>
      <c r="K200" s="10">
        <v>0</v>
      </c>
      <c r="L200" s="2" t="s">
        <v>27</v>
      </c>
      <c r="M200" s="2" t="s">
        <v>136</v>
      </c>
      <c r="N200" s="8" t="s">
        <v>88</v>
      </c>
      <c r="O200" s="2" t="str">
        <f t="shared" si="0"/>
        <v>United States, Columbus</v>
      </c>
      <c r="P200" s="2" t="e">
        <f t="shared" ca="1" si="1"/>
        <v>#NAME?</v>
      </c>
      <c r="Q200" s="2" t="e">
        <f>NETWORKDAYS(Data!$N200,Data!$I200,)</f>
        <v>#VALUE!</v>
      </c>
      <c r="R200" s="2" t="str">
        <f>CONCATENATE(Data!$C200," ",Data!$B200)</f>
        <v>Service Desk Analyst Brooklyn Reyes</v>
      </c>
      <c r="V200" s="34"/>
    </row>
    <row r="201" spans="1:22" ht="15.75" customHeight="1">
      <c r="A201" s="2" t="s">
        <v>514</v>
      </c>
      <c r="B201" s="2" t="s">
        <v>515</v>
      </c>
      <c r="C201" s="2" t="s">
        <v>63</v>
      </c>
      <c r="D201" s="2" t="s">
        <v>9</v>
      </c>
      <c r="E201" s="2" t="s">
        <v>17</v>
      </c>
      <c r="F201" s="2" t="s">
        <v>18</v>
      </c>
      <c r="G201" s="2" t="s">
        <v>11</v>
      </c>
      <c r="H201" s="2">
        <v>30</v>
      </c>
      <c r="I201" s="8">
        <v>42634</v>
      </c>
      <c r="J201" s="9">
        <v>221217</v>
      </c>
      <c r="K201" s="10">
        <v>0.32</v>
      </c>
      <c r="L201" s="2" t="s">
        <v>27</v>
      </c>
      <c r="M201" s="2" t="s">
        <v>136</v>
      </c>
      <c r="N201" s="8">
        <v>43003</v>
      </c>
      <c r="O201" s="2" t="str">
        <f t="shared" si="0"/>
        <v>United States, Columbus</v>
      </c>
      <c r="P201" s="2" t="e">
        <f t="shared" ca="1" si="1"/>
        <v>#NAME?</v>
      </c>
      <c r="Q201" s="2">
        <f>NETWORKDAYS(Data!$N201,Data!$I201,)</f>
        <v>-264</v>
      </c>
      <c r="R201" s="2" t="str">
        <f>CONCATENATE(Data!$C201," ",Data!$B201)</f>
        <v>Vice President Hadley Parker</v>
      </c>
      <c r="V201" s="34"/>
    </row>
    <row r="202" spans="1:22" ht="15.75" customHeight="1">
      <c r="A202" s="2" t="s">
        <v>516</v>
      </c>
      <c r="B202" s="2" t="s">
        <v>517</v>
      </c>
      <c r="C202" s="2" t="s">
        <v>59</v>
      </c>
      <c r="D202" s="2" t="s">
        <v>8</v>
      </c>
      <c r="E202" s="2" t="s">
        <v>20</v>
      </c>
      <c r="F202" s="2" t="s">
        <v>19</v>
      </c>
      <c r="G202" s="2" t="s">
        <v>13</v>
      </c>
      <c r="H202" s="2">
        <v>29</v>
      </c>
      <c r="I202" s="8">
        <v>42866</v>
      </c>
      <c r="J202" s="9">
        <v>87536</v>
      </c>
      <c r="K202" s="10">
        <v>0</v>
      </c>
      <c r="L202" s="2" t="s">
        <v>27</v>
      </c>
      <c r="M202" s="2" t="s">
        <v>83</v>
      </c>
      <c r="N202" s="8" t="s">
        <v>88</v>
      </c>
      <c r="O202" s="2" t="str">
        <f t="shared" si="0"/>
        <v>United States, Seattle</v>
      </c>
      <c r="P202" s="2" t="e">
        <f t="shared" ca="1" si="1"/>
        <v>#NAME?</v>
      </c>
      <c r="Q202" s="2" t="e">
        <f>NETWORKDAYS(Data!$N202,Data!$I202,)</f>
        <v>#VALUE!</v>
      </c>
      <c r="R202" s="2" t="str">
        <f>CONCATENATE(Data!$C202," ",Data!$B202)</f>
        <v>System Administrator  Jonathan Chavez</v>
      </c>
      <c r="V202" s="34"/>
    </row>
    <row r="203" spans="1:22" ht="15.75" customHeight="1">
      <c r="A203" s="2" t="s">
        <v>518</v>
      </c>
      <c r="B203" s="2" t="s">
        <v>519</v>
      </c>
      <c r="C203" s="2" t="s">
        <v>32</v>
      </c>
      <c r="D203" s="2" t="s">
        <v>10</v>
      </c>
      <c r="E203" s="2" t="s">
        <v>17</v>
      </c>
      <c r="F203" s="2" t="s">
        <v>18</v>
      </c>
      <c r="G203" s="2" t="s">
        <v>13</v>
      </c>
      <c r="H203" s="2">
        <v>47</v>
      </c>
      <c r="I203" s="8">
        <v>42164</v>
      </c>
      <c r="J203" s="9">
        <v>41429</v>
      </c>
      <c r="K203" s="10">
        <v>0</v>
      </c>
      <c r="L203" s="2" t="s">
        <v>27</v>
      </c>
      <c r="M203" s="2" t="s">
        <v>83</v>
      </c>
      <c r="N203" s="8" t="s">
        <v>88</v>
      </c>
      <c r="O203" s="2" t="str">
        <f t="shared" si="0"/>
        <v>United States, Seattle</v>
      </c>
      <c r="P203" s="2" t="e">
        <f t="shared" ca="1" si="1"/>
        <v>#NAME?</v>
      </c>
      <c r="Q203" s="2" t="e">
        <f>NETWORKDAYS(Data!$N203,Data!$I203,)</f>
        <v>#VALUE!</v>
      </c>
      <c r="R203" s="2" t="str">
        <f>CONCATENATE(Data!$C203," ",Data!$B203)</f>
        <v>Analyst Sarah Ayala</v>
      </c>
      <c r="V203" s="34"/>
    </row>
    <row r="204" spans="1:22" ht="15.75" customHeight="1">
      <c r="A204" s="2" t="s">
        <v>520</v>
      </c>
      <c r="B204" s="2" t="s">
        <v>521</v>
      </c>
      <c r="C204" s="2" t="s">
        <v>63</v>
      </c>
      <c r="D204" s="2" t="s">
        <v>5</v>
      </c>
      <c r="E204" s="2" t="s">
        <v>20</v>
      </c>
      <c r="F204" s="2" t="s">
        <v>19</v>
      </c>
      <c r="G204" s="2" t="s">
        <v>3</v>
      </c>
      <c r="H204" s="2">
        <v>35</v>
      </c>
      <c r="I204" s="8">
        <v>40826</v>
      </c>
      <c r="J204" s="9">
        <v>245482</v>
      </c>
      <c r="K204" s="10">
        <v>0.39</v>
      </c>
      <c r="L204" s="2" t="s">
        <v>27</v>
      </c>
      <c r="M204" s="2" t="s">
        <v>83</v>
      </c>
      <c r="N204" s="8" t="s">
        <v>88</v>
      </c>
      <c r="O204" s="2" t="str">
        <f t="shared" si="0"/>
        <v>United States, Seattle</v>
      </c>
      <c r="P204" s="2" t="e">
        <f t="shared" ca="1" si="1"/>
        <v>#NAME?</v>
      </c>
      <c r="Q204" s="2" t="e">
        <f>NETWORKDAYS(Data!$N204,Data!$I204,)</f>
        <v>#VALUE!</v>
      </c>
      <c r="R204" s="2" t="str">
        <f>CONCATENATE(Data!$C204," ",Data!$B204)</f>
        <v>Vice President Elijah Kang</v>
      </c>
      <c r="V204" s="34"/>
    </row>
    <row r="205" spans="1:22" ht="15.75" customHeight="1">
      <c r="A205" s="2" t="s">
        <v>522</v>
      </c>
      <c r="B205" s="2" t="s">
        <v>523</v>
      </c>
      <c r="C205" s="2" t="s">
        <v>39</v>
      </c>
      <c r="D205" s="2" t="s">
        <v>5</v>
      </c>
      <c r="E205" s="2" t="s">
        <v>20</v>
      </c>
      <c r="F205" s="2" t="s">
        <v>18</v>
      </c>
      <c r="G205" s="2" t="s">
        <v>12</v>
      </c>
      <c r="H205" s="2">
        <v>25</v>
      </c>
      <c r="I205" s="8">
        <v>43850</v>
      </c>
      <c r="J205" s="9">
        <v>71359</v>
      </c>
      <c r="K205" s="10">
        <v>0</v>
      </c>
      <c r="L205" s="2" t="s">
        <v>27</v>
      </c>
      <c r="M205" s="2" t="s">
        <v>97</v>
      </c>
      <c r="N205" s="8" t="s">
        <v>88</v>
      </c>
      <c r="O205" s="2" t="str">
        <f t="shared" si="0"/>
        <v>United States, Phoenix</v>
      </c>
      <c r="P205" s="2" t="e">
        <f t="shared" ca="1" si="1"/>
        <v>#NAME?</v>
      </c>
      <c r="Q205" s="2" t="e">
        <f>NETWORKDAYS(Data!$N205,Data!$I205,)</f>
        <v>#VALUE!</v>
      </c>
      <c r="R205" s="2" t="str">
        <f>CONCATENATE(Data!$C205," ",Data!$B205)</f>
        <v>Development Engineer Ella White</v>
      </c>
      <c r="V205" s="34"/>
    </row>
    <row r="206" spans="1:22" ht="15.75" customHeight="1">
      <c r="A206" s="2" t="s">
        <v>524</v>
      </c>
      <c r="B206" s="2" t="s">
        <v>525</v>
      </c>
      <c r="C206" s="2" t="s">
        <v>40</v>
      </c>
      <c r="D206" s="2" t="s">
        <v>5</v>
      </c>
      <c r="E206" s="2" t="s">
        <v>22</v>
      </c>
      <c r="F206" s="2" t="s">
        <v>19</v>
      </c>
      <c r="G206" s="2" t="s">
        <v>3</v>
      </c>
      <c r="H206" s="2">
        <v>45</v>
      </c>
      <c r="I206" s="8">
        <v>41879</v>
      </c>
      <c r="J206" s="9">
        <v>183161</v>
      </c>
      <c r="K206" s="10">
        <v>0.22</v>
      </c>
      <c r="L206" s="2" t="s">
        <v>27</v>
      </c>
      <c r="M206" s="2" t="s">
        <v>106</v>
      </c>
      <c r="N206" s="8" t="s">
        <v>88</v>
      </c>
      <c r="O206" s="2" t="str">
        <f t="shared" si="0"/>
        <v>United States, Miami</v>
      </c>
      <c r="P206" s="2" t="e">
        <f t="shared" ca="1" si="1"/>
        <v>#NAME?</v>
      </c>
      <c r="Q206" s="2" t="e">
        <f>NETWORKDAYS(Data!$N206,Data!$I206,)</f>
        <v>#VALUE!</v>
      </c>
      <c r="R206" s="2" t="str">
        <f>CONCATENATE(Data!$C206," ",Data!$B206)</f>
        <v>Director Jordan Truong</v>
      </c>
      <c r="V206" s="34"/>
    </row>
    <row r="207" spans="1:22" ht="15.75" customHeight="1">
      <c r="A207" s="2" t="s">
        <v>526</v>
      </c>
      <c r="B207" s="2" t="s">
        <v>527</v>
      </c>
      <c r="C207" s="2" t="s">
        <v>48</v>
      </c>
      <c r="D207" s="2" t="s">
        <v>8</v>
      </c>
      <c r="E207" s="2" t="s">
        <v>17</v>
      </c>
      <c r="F207" s="2" t="s">
        <v>19</v>
      </c>
      <c r="G207" s="2" t="s">
        <v>12</v>
      </c>
      <c r="H207" s="2">
        <v>58</v>
      </c>
      <c r="I207" s="8">
        <v>34176</v>
      </c>
      <c r="J207" s="9">
        <v>69260</v>
      </c>
      <c r="K207" s="10">
        <v>0</v>
      </c>
      <c r="L207" s="2" t="s">
        <v>27</v>
      </c>
      <c r="M207" s="2" t="s">
        <v>97</v>
      </c>
      <c r="N207" s="8" t="s">
        <v>88</v>
      </c>
      <c r="O207" s="2" t="str">
        <f t="shared" si="0"/>
        <v>United States, Phoenix</v>
      </c>
      <c r="P207" s="2" t="e">
        <f t="shared" ca="1" si="1"/>
        <v>#NAME?</v>
      </c>
      <c r="Q207" s="2" t="e">
        <f>NETWORKDAYS(Data!$N207,Data!$I207,)</f>
        <v>#VALUE!</v>
      </c>
      <c r="R207" s="2" t="str">
        <f>CONCATENATE(Data!$C207," ",Data!$B207)</f>
        <v>Network Administrator Daniel Jordan</v>
      </c>
      <c r="V207" s="34"/>
    </row>
    <row r="208" spans="1:22" ht="15.75" customHeight="1">
      <c r="A208" s="2" t="s">
        <v>528</v>
      </c>
      <c r="B208" s="2" t="s">
        <v>529</v>
      </c>
      <c r="C208" s="2" t="s">
        <v>51</v>
      </c>
      <c r="D208" s="2" t="s">
        <v>5</v>
      </c>
      <c r="E208" s="2" t="s">
        <v>22</v>
      </c>
      <c r="F208" s="2" t="s">
        <v>19</v>
      </c>
      <c r="G208" s="2" t="s">
        <v>12</v>
      </c>
      <c r="H208" s="2">
        <v>51</v>
      </c>
      <c r="I208" s="8">
        <v>36442</v>
      </c>
      <c r="J208" s="9">
        <v>95639</v>
      </c>
      <c r="K208" s="10">
        <v>0</v>
      </c>
      <c r="L208" s="2" t="s">
        <v>27</v>
      </c>
      <c r="M208" s="2" t="s">
        <v>109</v>
      </c>
      <c r="N208" s="8" t="s">
        <v>88</v>
      </c>
      <c r="O208" s="2" t="str">
        <f t="shared" si="0"/>
        <v>United States, Austin</v>
      </c>
      <c r="P208" s="2" t="e">
        <f t="shared" ca="1" si="1"/>
        <v>#NAME?</v>
      </c>
      <c r="Q208" s="2" t="e">
        <f>NETWORKDAYS(Data!$N208,Data!$I208,)</f>
        <v>#VALUE!</v>
      </c>
      <c r="R208" s="2" t="str">
        <f>CONCATENATE(Data!$C208," ",Data!$B208)</f>
        <v>Operations Engineer Daniel Dixon</v>
      </c>
      <c r="V208" s="34"/>
    </row>
    <row r="209" spans="1:22" ht="15.75" customHeight="1">
      <c r="A209" s="2" t="s">
        <v>530</v>
      </c>
      <c r="B209" s="2" t="s">
        <v>531</v>
      </c>
      <c r="C209" s="2" t="s">
        <v>47</v>
      </c>
      <c r="D209" s="2" t="s">
        <v>7</v>
      </c>
      <c r="E209" s="2" t="s">
        <v>21</v>
      </c>
      <c r="F209" s="2" t="s">
        <v>19</v>
      </c>
      <c r="G209" s="2" t="s">
        <v>3</v>
      </c>
      <c r="H209" s="2">
        <v>48</v>
      </c>
      <c r="I209" s="8">
        <v>38168</v>
      </c>
      <c r="J209" s="9">
        <v>120660</v>
      </c>
      <c r="K209" s="10">
        <v>7.0000000000000007E-2</v>
      </c>
      <c r="L209" s="2" t="s">
        <v>26</v>
      </c>
      <c r="M209" s="2" t="s">
        <v>180</v>
      </c>
      <c r="N209" s="8" t="s">
        <v>88</v>
      </c>
      <c r="O209" s="2" t="str">
        <f t="shared" si="0"/>
        <v>China, Chengdu</v>
      </c>
      <c r="P209" s="2" t="e">
        <f t="shared" ca="1" si="1"/>
        <v>#NAME?</v>
      </c>
      <c r="Q209" s="2" t="e">
        <f>NETWORKDAYS(Data!$N209,Data!$I209,)</f>
        <v>#VALUE!</v>
      </c>
      <c r="R209" s="2" t="str">
        <f>CONCATENATE(Data!$C209," ",Data!$B209)</f>
        <v>Manager Luca Duong</v>
      </c>
      <c r="V209" s="34"/>
    </row>
    <row r="210" spans="1:22" ht="15.75" customHeight="1">
      <c r="A210" s="2" t="s">
        <v>532</v>
      </c>
      <c r="B210" s="2" t="s">
        <v>533</v>
      </c>
      <c r="C210" s="2" t="s">
        <v>56</v>
      </c>
      <c r="D210" s="2" t="s">
        <v>10</v>
      </c>
      <c r="E210" s="2" t="s">
        <v>17</v>
      </c>
      <c r="F210" s="2" t="s">
        <v>19</v>
      </c>
      <c r="G210" s="2" t="s">
        <v>11</v>
      </c>
      <c r="H210" s="2">
        <v>36</v>
      </c>
      <c r="I210" s="8">
        <v>44556</v>
      </c>
      <c r="J210" s="9">
        <v>75119</v>
      </c>
      <c r="K210" s="10">
        <v>0</v>
      </c>
      <c r="L210" s="2" t="s">
        <v>27</v>
      </c>
      <c r="M210" s="2" t="s">
        <v>91</v>
      </c>
      <c r="N210" s="8" t="s">
        <v>88</v>
      </c>
      <c r="O210" s="2" t="str">
        <f t="shared" si="0"/>
        <v>United States, Chicago</v>
      </c>
      <c r="P210" s="2" t="e">
        <f t="shared" ca="1" si="1"/>
        <v>#NAME?</v>
      </c>
      <c r="Q210" s="2" t="e">
        <f>NETWORKDAYS(Data!$N210,Data!$I210,)</f>
        <v>#VALUE!</v>
      </c>
      <c r="R210" s="2" t="str">
        <f>CONCATENATE(Data!$C210," ",Data!$B210)</f>
        <v>Sr. Analyst Levi Brown</v>
      </c>
      <c r="V210" s="34"/>
    </row>
    <row r="211" spans="1:22" ht="15.75" customHeight="1">
      <c r="A211" s="2" t="s">
        <v>534</v>
      </c>
      <c r="B211" s="2" t="s">
        <v>535</v>
      </c>
      <c r="C211" s="2" t="s">
        <v>63</v>
      </c>
      <c r="D211" s="2" t="s">
        <v>4</v>
      </c>
      <c r="E211" s="2" t="s">
        <v>21</v>
      </c>
      <c r="F211" s="2" t="s">
        <v>19</v>
      </c>
      <c r="G211" s="2" t="s">
        <v>3</v>
      </c>
      <c r="H211" s="2">
        <v>59</v>
      </c>
      <c r="I211" s="8">
        <v>40681</v>
      </c>
      <c r="J211" s="9">
        <v>192213</v>
      </c>
      <c r="K211" s="10">
        <v>0.4</v>
      </c>
      <c r="L211" s="2" t="s">
        <v>27</v>
      </c>
      <c r="M211" s="2" t="s">
        <v>91</v>
      </c>
      <c r="N211" s="8" t="s">
        <v>88</v>
      </c>
      <c r="O211" s="2" t="str">
        <f t="shared" si="0"/>
        <v>United States, Chicago</v>
      </c>
      <c r="P211" s="2" t="e">
        <f t="shared" ca="1" si="1"/>
        <v>#NAME?</v>
      </c>
      <c r="Q211" s="2" t="e">
        <f>NETWORKDAYS(Data!$N211,Data!$I211,)</f>
        <v>#VALUE!</v>
      </c>
      <c r="R211" s="2" t="str">
        <f>CONCATENATE(Data!$C211," ",Data!$B211)</f>
        <v>Vice President Mason Cho</v>
      </c>
      <c r="V211" s="34"/>
    </row>
    <row r="212" spans="1:22" ht="15.75" customHeight="1">
      <c r="A212" s="2" t="s">
        <v>536</v>
      </c>
      <c r="B212" s="2" t="s">
        <v>537</v>
      </c>
      <c r="C212" s="2" t="s">
        <v>31</v>
      </c>
      <c r="D212" s="2" t="s">
        <v>10</v>
      </c>
      <c r="E212" s="2" t="s">
        <v>22</v>
      </c>
      <c r="F212" s="2" t="s">
        <v>18</v>
      </c>
      <c r="G212" s="2" t="s">
        <v>13</v>
      </c>
      <c r="H212" s="2">
        <v>45</v>
      </c>
      <c r="I212" s="8">
        <v>41769</v>
      </c>
      <c r="J212" s="9">
        <v>65047</v>
      </c>
      <c r="K212" s="10">
        <v>0</v>
      </c>
      <c r="L212" s="2" t="s">
        <v>25</v>
      </c>
      <c r="M212" s="2" t="s">
        <v>271</v>
      </c>
      <c r="N212" s="8" t="s">
        <v>88</v>
      </c>
      <c r="O212" s="2" t="str">
        <f t="shared" si="0"/>
        <v>Brazil, Sao Paulo</v>
      </c>
      <c r="P212" s="2" t="e">
        <f t="shared" ca="1" si="1"/>
        <v>#NAME?</v>
      </c>
      <c r="Q212" s="2" t="e">
        <f>NETWORKDAYS(Data!$N212,Data!$I212,)</f>
        <v>#VALUE!</v>
      </c>
      <c r="R212" s="2" t="str">
        <f>CONCATENATE(Data!$C212," ",Data!$B212)</f>
        <v>Account Representative Nova Herrera</v>
      </c>
      <c r="V212" s="34"/>
    </row>
    <row r="213" spans="1:22" ht="15.75" customHeight="1">
      <c r="A213" s="2" t="s">
        <v>538</v>
      </c>
      <c r="B213" s="2" t="s">
        <v>539</v>
      </c>
      <c r="C213" s="2" t="s">
        <v>58</v>
      </c>
      <c r="D213" s="2" t="s">
        <v>10</v>
      </c>
      <c r="E213" s="2" t="s">
        <v>20</v>
      </c>
      <c r="F213" s="2" t="s">
        <v>19</v>
      </c>
      <c r="G213" s="2" t="s">
        <v>12</v>
      </c>
      <c r="H213" s="2">
        <v>29</v>
      </c>
      <c r="I213" s="8">
        <v>42810</v>
      </c>
      <c r="J213" s="9">
        <v>151413</v>
      </c>
      <c r="K213" s="10">
        <v>0.15</v>
      </c>
      <c r="L213" s="2" t="s">
        <v>27</v>
      </c>
      <c r="M213" s="2" t="s">
        <v>83</v>
      </c>
      <c r="N213" s="8" t="s">
        <v>88</v>
      </c>
      <c r="O213" s="2" t="str">
        <f t="shared" si="0"/>
        <v>United States, Seattle</v>
      </c>
      <c r="P213" s="2" t="e">
        <f t="shared" ca="1" si="1"/>
        <v>#NAME?</v>
      </c>
      <c r="Q213" s="2" t="e">
        <f>NETWORKDAYS(Data!$N213,Data!$I213,)</f>
        <v>#VALUE!</v>
      </c>
      <c r="R213" s="2" t="str">
        <f>CONCATENATE(Data!$C213," ",Data!$B213)</f>
        <v>Sr. Manger Elijah Watson</v>
      </c>
      <c r="V213" s="34"/>
    </row>
    <row r="214" spans="1:22" ht="15.75" customHeight="1">
      <c r="A214" s="2" t="s">
        <v>540</v>
      </c>
      <c r="B214" s="2" t="s">
        <v>541</v>
      </c>
      <c r="C214" s="2" t="s">
        <v>56</v>
      </c>
      <c r="D214" s="2" t="s">
        <v>4</v>
      </c>
      <c r="E214" s="2" t="s">
        <v>22</v>
      </c>
      <c r="F214" s="2" t="s">
        <v>19</v>
      </c>
      <c r="G214" s="2" t="s">
        <v>12</v>
      </c>
      <c r="H214" s="2">
        <v>62</v>
      </c>
      <c r="I214" s="8">
        <v>37733</v>
      </c>
      <c r="J214" s="9">
        <v>76906</v>
      </c>
      <c r="K214" s="10">
        <v>0</v>
      </c>
      <c r="L214" s="2" t="s">
        <v>27</v>
      </c>
      <c r="M214" s="2" t="s">
        <v>83</v>
      </c>
      <c r="N214" s="8" t="s">
        <v>88</v>
      </c>
      <c r="O214" s="2" t="str">
        <f t="shared" si="0"/>
        <v>United States, Seattle</v>
      </c>
      <c r="P214" s="2" t="e">
        <f t="shared" ca="1" si="1"/>
        <v>#NAME?</v>
      </c>
      <c r="Q214" s="2" t="e">
        <f>NETWORKDAYS(Data!$N214,Data!$I214,)</f>
        <v>#VALUE!</v>
      </c>
      <c r="R214" s="2" t="str">
        <f>CONCATENATE(Data!$C214," ",Data!$B214)</f>
        <v>Sr. Analyst Wesley Gray</v>
      </c>
      <c r="V214" s="34"/>
    </row>
    <row r="215" spans="1:22" ht="15.75" customHeight="1">
      <c r="A215" s="2" t="s">
        <v>542</v>
      </c>
      <c r="B215" s="2" t="s">
        <v>543</v>
      </c>
      <c r="C215" s="2" t="s">
        <v>47</v>
      </c>
      <c r="D215" s="2" t="s">
        <v>8</v>
      </c>
      <c r="E215" s="2" t="s">
        <v>17</v>
      </c>
      <c r="F215" s="2" t="s">
        <v>19</v>
      </c>
      <c r="G215" s="2" t="s">
        <v>3</v>
      </c>
      <c r="H215" s="2">
        <v>51</v>
      </c>
      <c r="I215" s="8">
        <v>34388</v>
      </c>
      <c r="J215" s="9">
        <v>122802</v>
      </c>
      <c r="K215" s="10">
        <v>0.05</v>
      </c>
      <c r="L215" s="2" t="s">
        <v>26</v>
      </c>
      <c r="M215" s="2" t="s">
        <v>123</v>
      </c>
      <c r="N215" s="8" t="s">
        <v>88</v>
      </c>
      <c r="O215" s="2" t="str">
        <f t="shared" si="0"/>
        <v>China, Shanghai</v>
      </c>
      <c r="P215" s="2" t="e">
        <f t="shared" ca="1" si="1"/>
        <v>#NAME?</v>
      </c>
      <c r="Q215" s="2" t="e">
        <f>NETWORKDAYS(Data!$N215,Data!$I215,)</f>
        <v>#VALUE!</v>
      </c>
      <c r="R215" s="2" t="str">
        <f>CONCATENATE(Data!$C215," ",Data!$B215)</f>
        <v>Manager Wesley Sharma</v>
      </c>
      <c r="V215" s="34"/>
    </row>
    <row r="216" spans="1:22" ht="15.75" customHeight="1">
      <c r="A216" s="2" t="s">
        <v>544</v>
      </c>
      <c r="B216" s="2" t="s">
        <v>545</v>
      </c>
      <c r="C216" s="2" t="s">
        <v>39</v>
      </c>
      <c r="D216" s="2" t="s">
        <v>5</v>
      </c>
      <c r="E216" s="2" t="s">
        <v>21</v>
      </c>
      <c r="F216" s="2" t="s">
        <v>19</v>
      </c>
      <c r="G216" s="2" t="s">
        <v>13</v>
      </c>
      <c r="H216" s="2">
        <v>47</v>
      </c>
      <c r="I216" s="8">
        <v>35990</v>
      </c>
      <c r="J216" s="9">
        <v>99091</v>
      </c>
      <c r="K216" s="10">
        <v>0</v>
      </c>
      <c r="L216" s="2" t="s">
        <v>27</v>
      </c>
      <c r="M216" s="2" t="s">
        <v>109</v>
      </c>
      <c r="N216" s="8" t="s">
        <v>88</v>
      </c>
      <c r="O216" s="2" t="str">
        <f t="shared" si="0"/>
        <v>United States, Austin</v>
      </c>
      <c r="P216" s="2" t="e">
        <f t="shared" ca="1" si="1"/>
        <v>#NAME?</v>
      </c>
      <c r="Q216" s="2" t="e">
        <f>NETWORKDAYS(Data!$N216,Data!$I216,)</f>
        <v>#VALUE!</v>
      </c>
      <c r="R216" s="2" t="str">
        <f>CONCATENATE(Data!$C216," ",Data!$B216)</f>
        <v>Development Engineer Mateo Mendez</v>
      </c>
      <c r="V216" s="34"/>
    </row>
    <row r="217" spans="1:22" ht="15.75" customHeight="1">
      <c r="A217" s="2" t="s">
        <v>546</v>
      </c>
      <c r="B217" s="2" t="s">
        <v>547</v>
      </c>
      <c r="C217" s="2" t="s">
        <v>38</v>
      </c>
      <c r="D217" s="2" t="s">
        <v>5</v>
      </c>
      <c r="E217" s="2" t="s">
        <v>20</v>
      </c>
      <c r="F217" s="2" t="s">
        <v>19</v>
      </c>
      <c r="G217" s="2" t="s">
        <v>13</v>
      </c>
      <c r="H217" s="2">
        <v>40</v>
      </c>
      <c r="I217" s="8">
        <v>39506</v>
      </c>
      <c r="J217" s="9">
        <v>113987</v>
      </c>
      <c r="K217" s="10">
        <v>0</v>
      </c>
      <c r="L217" s="2" t="s">
        <v>25</v>
      </c>
      <c r="M217" s="2" t="s">
        <v>142</v>
      </c>
      <c r="N217" s="8" t="s">
        <v>88</v>
      </c>
      <c r="O217" s="2" t="str">
        <f t="shared" si="0"/>
        <v>Brazil, Manaus</v>
      </c>
      <c r="P217" s="2" t="e">
        <f t="shared" ca="1" si="1"/>
        <v>#NAME?</v>
      </c>
      <c r="Q217" s="2" t="e">
        <f>NETWORKDAYS(Data!$N217,Data!$I217,)</f>
        <v>#VALUE!</v>
      </c>
      <c r="R217" s="2" t="str">
        <f>CONCATENATE(Data!$C217," ",Data!$B217)</f>
        <v>Controls Engineer Jose Molina</v>
      </c>
      <c r="V217" s="34"/>
    </row>
    <row r="218" spans="1:22" ht="15.75" customHeight="1">
      <c r="A218" s="2" t="s">
        <v>548</v>
      </c>
      <c r="B218" s="2" t="s">
        <v>549</v>
      </c>
      <c r="C218" s="2" t="s">
        <v>56</v>
      </c>
      <c r="D218" s="2" t="s">
        <v>6</v>
      </c>
      <c r="E218" s="2" t="s">
        <v>17</v>
      </c>
      <c r="F218" s="2" t="s">
        <v>18</v>
      </c>
      <c r="G218" s="2" t="s">
        <v>12</v>
      </c>
      <c r="H218" s="2">
        <v>28</v>
      </c>
      <c r="I218" s="8">
        <v>44078</v>
      </c>
      <c r="J218" s="9">
        <v>95045</v>
      </c>
      <c r="K218" s="10">
        <v>0</v>
      </c>
      <c r="L218" s="2" t="s">
        <v>27</v>
      </c>
      <c r="M218" s="2" t="s">
        <v>91</v>
      </c>
      <c r="N218" s="8" t="s">
        <v>88</v>
      </c>
      <c r="O218" s="2" t="str">
        <f t="shared" si="0"/>
        <v>United States, Chicago</v>
      </c>
      <c r="P218" s="2" t="e">
        <f t="shared" ca="1" si="1"/>
        <v>#NAME?</v>
      </c>
      <c r="Q218" s="2" t="e">
        <f>NETWORKDAYS(Data!$N218,Data!$I218,)</f>
        <v>#VALUE!</v>
      </c>
      <c r="R218" s="2" t="str">
        <f>CONCATENATE(Data!$C218," ",Data!$B218)</f>
        <v>Sr. Analyst Luna Simmons</v>
      </c>
      <c r="V218" s="34"/>
    </row>
    <row r="219" spans="1:22" ht="15.75" customHeight="1">
      <c r="A219" s="2" t="s">
        <v>550</v>
      </c>
      <c r="B219" s="2" t="s">
        <v>551</v>
      </c>
      <c r="C219" s="2" t="s">
        <v>63</v>
      </c>
      <c r="D219" s="2" t="s">
        <v>9</v>
      </c>
      <c r="E219" s="2" t="s">
        <v>22</v>
      </c>
      <c r="F219" s="2" t="s">
        <v>18</v>
      </c>
      <c r="G219" s="2" t="s">
        <v>12</v>
      </c>
      <c r="H219" s="2">
        <v>29</v>
      </c>
      <c r="I219" s="8">
        <v>42740</v>
      </c>
      <c r="J219" s="9">
        <v>190401</v>
      </c>
      <c r="K219" s="10">
        <v>0.37</v>
      </c>
      <c r="L219" s="2" t="s">
        <v>27</v>
      </c>
      <c r="M219" s="2" t="s">
        <v>136</v>
      </c>
      <c r="N219" s="8" t="s">
        <v>88</v>
      </c>
      <c r="O219" s="2" t="str">
        <f t="shared" si="0"/>
        <v>United States, Columbus</v>
      </c>
      <c r="P219" s="2" t="e">
        <f t="shared" ca="1" si="1"/>
        <v>#NAME?</v>
      </c>
      <c r="Q219" s="2" t="e">
        <f>NETWORKDAYS(Data!$N219,Data!$I219,)</f>
        <v>#VALUE!</v>
      </c>
      <c r="R219" s="2" t="str">
        <f>CONCATENATE(Data!$C219," ",Data!$B219)</f>
        <v>Vice President Samantha Barnes</v>
      </c>
      <c r="V219" s="34"/>
    </row>
    <row r="220" spans="1:22" ht="15.75" customHeight="1">
      <c r="A220" s="2" t="s">
        <v>552</v>
      </c>
      <c r="B220" s="2" t="s">
        <v>553</v>
      </c>
      <c r="C220" s="2" t="s">
        <v>56</v>
      </c>
      <c r="D220" s="2" t="s">
        <v>6</v>
      </c>
      <c r="E220" s="2" t="s">
        <v>17</v>
      </c>
      <c r="F220" s="2" t="s">
        <v>19</v>
      </c>
      <c r="G220" s="2" t="s">
        <v>13</v>
      </c>
      <c r="H220" s="2">
        <v>46</v>
      </c>
      <c r="I220" s="8">
        <v>41294</v>
      </c>
      <c r="J220" s="9">
        <v>86061</v>
      </c>
      <c r="K220" s="10">
        <v>0</v>
      </c>
      <c r="L220" s="2" t="s">
        <v>25</v>
      </c>
      <c r="M220" s="2" t="s">
        <v>148</v>
      </c>
      <c r="N220" s="8" t="s">
        <v>88</v>
      </c>
      <c r="O220" s="2" t="str">
        <f t="shared" si="0"/>
        <v>Brazil, Rio de Janerio</v>
      </c>
      <c r="P220" s="2" t="e">
        <f t="shared" ca="1" si="1"/>
        <v>#NAME?</v>
      </c>
      <c r="Q220" s="2" t="e">
        <f>NETWORKDAYS(Data!$N220,Data!$I220,)</f>
        <v>#VALUE!</v>
      </c>
      <c r="R220" s="2" t="str">
        <f>CONCATENATE(Data!$C220," ",Data!$B220)</f>
        <v>Sr. Analyst Hunter Ortiz</v>
      </c>
      <c r="V220" s="34"/>
    </row>
    <row r="221" spans="1:22" ht="15.75" customHeight="1">
      <c r="A221" s="2" t="s">
        <v>554</v>
      </c>
      <c r="B221" s="2" t="s">
        <v>555</v>
      </c>
      <c r="C221" s="2" t="s">
        <v>55</v>
      </c>
      <c r="D221" s="2" t="s">
        <v>10</v>
      </c>
      <c r="E221" s="2" t="s">
        <v>22</v>
      </c>
      <c r="F221" s="2" t="s">
        <v>19</v>
      </c>
      <c r="G221" s="2" t="s">
        <v>13</v>
      </c>
      <c r="H221" s="2">
        <v>45</v>
      </c>
      <c r="I221" s="8">
        <v>44237</v>
      </c>
      <c r="J221" s="9">
        <v>79882</v>
      </c>
      <c r="K221" s="10">
        <v>0</v>
      </c>
      <c r="L221" s="2" t="s">
        <v>27</v>
      </c>
      <c r="M221" s="2" t="s">
        <v>97</v>
      </c>
      <c r="N221" s="8" t="s">
        <v>88</v>
      </c>
      <c r="O221" s="2" t="str">
        <f t="shared" si="0"/>
        <v>United States, Phoenix</v>
      </c>
      <c r="P221" s="2" t="e">
        <f t="shared" ca="1" si="1"/>
        <v>#NAME?</v>
      </c>
      <c r="Q221" s="2" t="e">
        <f>NETWORKDAYS(Data!$N221,Data!$I221,)</f>
        <v>#VALUE!</v>
      </c>
      <c r="R221" s="2" t="str">
        <f>CONCATENATE(Data!$C221," ",Data!$B221)</f>
        <v>Sr. Account Representative Thomas Aguilar</v>
      </c>
      <c r="V221" s="34"/>
    </row>
    <row r="222" spans="1:22" ht="15.75" customHeight="1">
      <c r="A222" s="2" t="s">
        <v>556</v>
      </c>
      <c r="B222" s="2" t="s">
        <v>557</v>
      </c>
      <c r="C222" s="2" t="s">
        <v>63</v>
      </c>
      <c r="D222" s="2" t="s">
        <v>5</v>
      </c>
      <c r="E222" s="2" t="s">
        <v>20</v>
      </c>
      <c r="F222" s="2" t="s">
        <v>18</v>
      </c>
      <c r="G222" s="2" t="s">
        <v>12</v>
      </c>
      <c r="H222" s="2">
        <v>30</v>
      </c>
      <c r="I222" s="8">
        <v>43165</v>
      </c>
      <c r="J222" s="9">
        <v>255431</v>
      </c>
      <c r="K222" s="10">
        <v>0.36</v>
      </c>
      <c r="L222" s="2" t="s">
        <v>27</v>
      </c>
      <c r="M222" s="2" t="s">
        <v>136</v>
      </c>
      <c r="N222" s="8" t="s">
        <v>88</v>
      </c>
      <c r="O222" s="2" t="str">
        <f t="shared" si="0"/>
        <v>United States, Columbus</v>
      </c>
      <c r="P222" s="2" t="e">
        <f t="shared" ca="1" si="1"/>
        <v>#NAME?</v>
      </c>
      <c r="Q222" s="2" t="e">
        <f>NETWORKDAYS(Data!$N222,Data!$I222,)</f>
        <v>#VALUE!</v>
      </c>
      <c r="R222" s="2" t="str">
        <f>CONCATENATE(Data!$C222," ",Data!$B222)</f>
        <v>Vice President Skylar Bell</v>
      </c>
      <c r="V222" s="34"/>
    </row>
    <row r="223" spans="1:22" ht="15.75" customHeight="1">
      <c r="A223" s="2" t="s">
        <v>558</v>
      </c>
      <c r="B223" s="2" t="s">
        <v>559</v>
      </c>
      <c r="C223" s="2" t="s">
        <v>53</v>
      </c>
      <c r="D223" s="2" t="s">
        <v>8</v>
      </c>
      <c r="E223" s="2" t="s">
        <v>20</v>
      </c>
      <c r="F223" s="2" t="s">
        <v>18</v>
      </c>
      <c r="G223" s="2" t="s">
        <v>3</v>
      </c>
      <c r="H223" s="2">
        <v>48</v>
      </c>
      <c r="I223" s="8">
        <v>37855</v>
      </c>
      <c r="J223" s="9">
        <v>82017</v>
      </c>
      <c r="K223" s="10">
        <v>0</v>
      </c>
      <c r="L223" s="2" t="s">
        <v>26</v>
      </c>
      <c r="M223" s="2" t="s">
        <v>162</v>
      </c>
      <c r="N223" s="8" t="s">
        <v>88</v>
      </c>
      <c r="O223" s="2" t="str">
        <f t="shared" si="0"/>
        <v>China, Beijing</v>
      </c>
      <c r="P223" s="2" t="e">
        <f t="shared" ca="1" si="1"/>
        <v>#NAME?</v>
      </c>
      <c r="Q223" s="2" t="e">
        <f>NETWORKDAYS(Data!$N223,Data!$I223,)</f>
        <v>#VALUE!</v>
      </c>
      <c r="R223" s="2" t="str">
        <f>CONCATENATE(Data!$C223," ",Data!$B223)</f>
        <v>Service Desk Analyst Anna Zhu</v>
      </c>
      <c r="V223" s="34"/>
    </row>
    <row r="224" spans="1:22" ht="15.75" customHeight="1">
      <c r="A224" s="2" t="s">
        <v>560</v>
      </c>
      <c r="B224" s="2" t="s">
        <v>561</v>
      </c>
      <c r="C224" s="2" t="s">
        <v>32</v>
      </c>
      <c r="D224" s="2" t="s">
        <v>6</v>
      </c>
      <c r="E224" s="2" t="s">
        <v>20</v>
      </c>
      <c r="F224" s="2" t="s">
        <v>18</v>
      </c>
      <c r="G224" s="2" t="s">
        <v>12</v>
      </c>
      <c r="H224" s="2">
        <v>51</v>
      </c>
      <c r="I224" s="8">
        <v>42753</v>
      </c>
      <c r="J224" s="9">
        <v>53799</v>
      </c>
      <c r="K224" s="10">
        <v>0</v>
      </c>
      <c r="L224" s="2" t="s">
        <v>27</v>
      </c>
      <c r="M224" s="2" t="s">
        <v>136</v>
      </c>
      <c r="N224" s="8" t="s">
        <v>88</v>
      </c>
      <c r="O224" s="2" t="str">
        <f t="shared" si="0"/>
        <v>United States, Columbus</v>
      </c>
      <c r="P224" s="2" t="e">
        <f t="shared" ca="1" si="1"/>
        <v>#NAME?</v>
      </c>
      <c r="Q224" s="2" t="e">
        <f>NETWORKDAYS(Data!$N224,Data!$I224,)</f>
        <v>#VALUE!</v>
      </c>
      <c r="R224" s="2" t="str">
        <f>CONCATENATE(Data!$C224," ",Data!$B224)</f>
        <v>Analyst Ella Hunter</v>
      </c>
      <c r="V224" s="34"/>
    </row>
    <row r="225" spans="1:22" ht="15.75" customHeight="1">
      <c r="A225" s="2" t="s">
        <v>562</v>
      </c>
      <c r="B225" s="2" t="s">
        <v>563</v>
      </c>
      <c r="C225" s="2" t="s">
        <v>56</v>
      </c>
      <c r="D225" s="2" t="s">
        <v>10</v>
      </c>
      <c r="E225" s="2" t="s">
        <v>17</v>
      </c>
      <c r="F225" s="2" t="s">
        <v>18</v>
      </c>
      <c r="G225" s="2" t="s">
        <v>12</v>
      </c>
      <c r="H225" s="2">
        <v>28</v>
      </c>
      <c r="I225" s="8">
        <v>44380</v>
      </c>
      <c r="J225" s="9">
        <v>82739</v>
      </c>
      <c r="K225" s="10">
        <v>0</v>
      </c>
      <c r="L225" s="2" t="s">
        <v>27</v>
      </c>
      <c r="M225" s="2" t="s">
        <v>97</v>
      </c>
      <c r="N225" s="8" t="s">
        <v>88</v>
      </c>
      <c r="O225" s="2" t="str">
        <f t="shared" si="0"/>
        <v>United States, Phoenix</v>
      </c>
      <c r="P225" s="2" t="e">
        <f t="shared" ca="1" si="1"/>
        <v>#NAME?</v>
      </c>
      <c r="Q225" s="2" t="e">
        <f>NETWORKDAYS(Data!$N225,Data!$I225,)</f>
        <v>#VALUE!</v>
      </c>
      <c r="R225" s="2" t="str">
        <f>CONCATENATE(Data!$C225," ",Data!$B225)</f>
        <v>Sr. Analyst Emery Hunter</v>
      </c>
      <c r="V225" s="34"/>
    </row>
    <row r="226" spans="1:22" ht="15.75" customHeight="1">
      <c r="A226" s="2" t="s">
        <v>564</v>
      </c>
      <c r="B226" s="2" t="s">
        <v>565</v>
      </c>
      <c r="C226" s="2" t="s">
        <v>36</v>
      </c>
      <c r="D226" s="2" t="s">
        <v>8</v>
      </c>
      <c r="E226" s="2" t="s">
        <v>20</v>
      </c>
      <c r="F226" s="2" t="s">
        <v>18</v>
      </c>
      <c r="G226" s="2" t="s">
        <v>12</v>
      </c>
      <c r="H226" s="2">
        <v>36</v>
      </c>
      <c r="I226" s="8">
        <v>41789</v>
      </c>
      <c r="J226" s="9">
        <v>99080</v>
      </c>
      <c r="K226" s="10">
        <v>0</v>
      </c>
      <c r="L226" s="2" t="s">
        <v>27</v>
      </c>
      <c r="M226" s="2" t="s">
        <v>91</v>
      </c>
      <c r="N226" s="8" t="s">
        <v>88</v>
      </c>
      <c r="O226" s="2" t="str">
        <f t="shared" si="0"/>
        <v>United States, Chicago</v>
      </c>
      <c r="P226" s="2" t="e">
        <f t="shared" ca="1" si="1"/>
        <v>#NAME?</v>
      </c>
      <c r="Q226" s="2" t="e">
        <f>NETWORKDAYS(Data!$N226,Data!$I226,)</f>
        <v>#VALUE!</v>
      </c>
      <c r="R226" s="2" t="str">
        <f>CONCATENATE(Data!$C226," ",Data!$B226)</f>
        <v>Cloud Infrastructure Architect Sofia Parker</v>
      </c>
      <c r="V226" s="34"/>
    </row>
    <row r="227" spans="1:22" ht="15.75" customHeight="1">
      <c r="A227" s="2" t="s">
        <v>566</v>
      </c>
      <c r="B227" s="2" t="s">
        <v>567</v>
      </c>
      <c r="C227" s="2" t="s">
        <v>55</v>
      </c>
      <c r="D227" s="2" t="s">
        <v>10</v>
      </c>
      <c r="E227" s="2" t="s">
        <v>17</v>
      </c>
      <c r="F227" s="2" t="s">
        <v>18</v>
      </c>
      <c r="G227" s="2" t="s">
        <v>3</v>
      </c>
      <c r="H227" s="2">
        <v>40</v>
      </c>
      <c r="I227" s="8">
        <v>40563</v>
      </c>
      <c r="J227" s="9">
        <v>96719</v>
      </c>
      <c r="K227" s="10">
        <v>0</v>
      </c>
      <c r="L227" s="2" t="s">
        <v>26</v>
      </c>
      <c r="M227" s="2" t="s">
        <v>180</v>
      </c>
      <c r="N227" s="8" t="s">
        <v>88</v>
      </c>
      <c r="O227" s="2" t="str">
        <f t="shared" si="0"/>
        <v>China, Chengdu</v>
      </c>
      <c r="P227" s="2" t="e">
        <f t="shared" ca="1" si="1"/>
        <v>#NAME?</v>
      </c>
      <c r="Q227" s="2" t="e">
        <f>NETWORKDAYS(Data!$N227,Data!$I227,)</f>
        <v>#VALUE!</v>
      </c>
      <c r="R227" s="2" t="str">
        <f>CONCATENATE(Data!$C227," ",Data!$B227)</f>
        <v>Sr. Account Representative Lucy Fong</v>
      </c>
      <c r="V227" s="34"/>
    </row>
    <row r="228" spans="1:22" ht="15.75" customHeight="1">
      <c r="A228" s="2" t="s">
        <v>568</v>
      </c>
      <c r="B228" s="2" t="s">
        <v>569</v>
      </c>
      <c r="C228" s="2" t="s">
        <v>40</v>
      </c>
      <c r="D228" s="2" t="s">
        <v>7</v>
      </c>
      <c r="E228" s="2" t="s">
        <v>21</v>
      </c>
      <c r="F228" s="2" t="s">
        <v>18</v>
      </c>
      <c r="G228" s="2" t="s">
        <v>12</v>
      </c>
      <c r="H228" s="2">
        <v>51</v>
      </c>
      <c r="I228" s="8">
        <v>44283</v>
      </c>
      <c r="J228" s="9">
        <v>180687</v>
      </c>
      <c r="K228" s="10">
        <v>0.19</v>
      </c>
      <c r="L228" s="2" t="s">
        <v>27</v>
      </c>
      <c r="M228" s="2" t="s">
        <v>97</v>
      </c>
      <c r="N228" s="8" t="s">
        <v>88</v>
      </c>
      <c r="O228" s="2" t="str">
        <f t="shared" si="0"/>
        <v>United States, Phoenix</v>
      </c>
      <c r="P228" s="2" t="e">
        <f t="shared" ca="1" si="1"/>
        <v>#NAME?</v>
      </c>
      <c r="Q228" s="2" t="e">
        <f>NETWORKDAYS(Data!$N228,Data!$I228,)</f>
        <v>#VALUE!</v>
      </c>
      <c r="R228" s="2" t="str">
        <f>CONCATENATE(Data!$C228," ",Data!$B228)</f>
        <v>Director Vivian Barnes</v>
      </c>
      <c r="V228" s="34"/>
    </row>
    <row r="229" spans="1:22" ht="15.75" customHeight="1">
      <c r="A229" s="2" t="s">
        <v>570</v>
      </c>
      <c r="B229" s="2" t="s">
        <v>571</v>
      </c>
      <c r="C229" s="2" t="s">
        <v>41</v>
      </c>
      <c r="D229" s="2" t="s">
        <v>5</v>
      </c>
      <c r="E229" s="2" t="s">
        <v>17</v>
      </c>
      <c r="F229" s="2" t="s">
        <v>19</v>
      </c>
      <c r="G229" s="2" t="s">
        <v>3</v>
      </c>
      <c r="H229" s="2">
        <v>45</v>
      </c>
      <c r="I229" s="8">
        <v>36993</v>
      </c>
      <c r="J229" s="9">
        <v>95743</v>
      </c>
      <c r="K229" s="10">
        <v>0.15</v>
      </c>
      <c r="L229" s="2" t="s">
        <v>27</v>
      </c>
      <c r="M229" s="2" t="s">
        <v>109</v>
      </c>
      <c r="N229" s="8">
        <v>40193</v>
      </c>
      <c r="O229" s="2" t="str">
        <f t="shared" si="0"/>
        <v>United States, Austin</v>
      </c>
      <c r="P229" s="2" t="e">
        <f t="shared" ca="1" si="1"/>
        <v>#NAME?</v>
      </c>
      <c r="Q229" s="2">
        <f>NETWORKDAYS(Data!$N229,Data!$I229,)</f>
        <v>-2287</v>
      </c>
      <c r="R229" s="2" t="str">
        <f>CONCATENATE(Data!$C229," ",Data!$B229)</f>
        <v>Engineering Manager Kai Chow</v>
      </c>
      <c r="V229" s="34"/>
    </row>
    <row r="230" spans="1:22" ht="15.75" customHeight="1">
      <c r="A230" s="2" t="s">
        <v>572</v>
      </c>
      <c r="B230" s="2" t="s">
        <v>573</v>
      </c>
      <c r="C230" s="2" t="s">
        <v>39</v>
      </c>
      <c r="D230" s="2" t="s">
        <v>5</v>
      </c>
      <c r="E230" s="2" t="s">
        <v>21</v>
      </c>
      <c r="F230" s="2" t="s">
        <v>18</v>
      </c>
      <c r="G230" s="2" t="s">
        <v>12</v>
      </c>
      <c r="H230" s="2">
        <v>44</v>
      </c>
      <c r="I230" s="8">
        <v>40060</v>
      </c>
      <c r="J230" s="9">
        <v>89695</v>
      </c>
      <c r="K230" s="10">
        <v>0</v>
      </c>
      <c r="L230" s="2" t="s">
        <v>27</v>
      </c>
      <c r="M230" s="2" t="s">
        <v>109</v>
      </c>
      <c r="N230" s="8" t="s">
        <v>88</v>
      </c>
      <c r="O230" s="2" t="str">
        <f t="shared" si="0"/>
        <v>United States, Austin</v>
      </c>
      <c r="P230" s="2" t="e">
        <f t="shared" ca="1" si="1"/>
        <v>#NAME?</v>
      </c>
      <c r="Q230" s="2" t="e">
        <f>NETWORKDAYS(Data!$N230,Data!$I230,)</f>
        <v>#VALUE!</v>
      </c>
      <c r="R230" s="2" t="str">
        <f>CONCATENATE(Data!$C230," ",Data!$B230)</f>
        <v>Development Engineer Melody Cooper</v>
      </c>
      <c r="V230" s="34"/>
    </row>
    <row r="231" spans="1:22" ht="15.75" customHeight="1">
      <c r="A231" s="2" t="s">
        <v>574</v>
      </c>
      <c r="B231" s="2" t="s">
        <v>575</v>
      </c>
      <c r="C231" s="2" t="s">
        <v>47</v>
      </c>
      <c r="D231" s="2" t="s">
        <v>6</v>
      </c>
      <c r="E231" s="2" t="s">
        <v>20</v>
      </c>
      <c r="F231" s="2" t="s">
        <v>19</v>
      </c>
      <c r="G231" s="2" t="s">
        <v>3</v>
      </c>
      <c r="H231" s="2">
        <v>64</v>
      </c>
      <c r="I231" s="8">
        <v>35996</v>
      </c>
      <c r="J231" s="9">
        <v>122753</v>
      </c>
      <c r="K231" s="10">
        <v>0.09</v>
      </c>
      <c r="L231" s="2" t="s">
        <v>26</v>
      </c>
      <c r="M231" s="2" t="s">
        <v>87</v>
      </c>
      <c r="N231" s="8" t="s">
        <v>88</v>
      </c>
      <c r="O231" s="2" t="str">
        <f t="shared" si="0"/>
        <v>China, Chongqing</v>
      </c>
      <c r="P231" s="2" t="e">
        <f t="shared" ca="1" si="1"/>
        <v>#NAME?</v>
      </c>
      <c r="Q231" s="2" t="e">
        <f>NETWORKDAYS(Data!$N231,Data!$I231,)</f>
        <v>#VALUE!</v>
      </c>
      <c r="R231" s="2" t="str">
        <f>CONCATENATE(Data!$C231," ",Data!$B231)</f>
        <v>Manager James Bui</v>
      </c>
      <c r="V231" s="34"/>
    </row>
    <row r="232" spans="1:22" ht="15.75" customHeight="1">
      <c r="A232" s="2" t="s">
        <v>576</v>
      </c>
      <c r="B232" s="2" t="s">
        <v>577</v>
      </c>
      <c r="C232" s="2" t="s">
        <v>57</v>
      </c>
      <c r="D232" s="2" t="s">
        <v>7</v>
      </c>
      <c r="E232" s="2" t="s">
        <v>21</v>
      </c>
      <c r="F232" s="2" t="s">
        <v>19</v>
      </c>
      <c r="G232" s="2" t="s">
        <v>12</v>
      </c>
      <c r="H232" s="2">
        <v>30</v>
      </c>
      <c r="I232" s="8">
        <v>42078</v>
      </c>
      <c r="J232" s="9">
        <v>93734</v>
      </c>
      <c r="K232" s="10">
        <v>0</v>
      </c>
      <c r="L232" s="2" t="s">
        <v>27</v>
      </c>
      <c r="M232" s="2" t="s">
        <v>97</v>
      </c>
      <c r="N232" s="8" t="s">
        <v>88</v>
      </c>
      <c r="O232" s="2" t="str">
        <f t="shared" si="0"/>
        <v>United States, Phoenix</v>
      </c>
      <c r="P232" s="2" t="e">
        <f t="shared" ca="1" si="1"/>
        <v>#NAME?</v>
      </c>
      <c r="Q232" s="2" t="e">
        <f>NETWORKDAYS(Data!$N232,Data!$I232,)</f>
        <v>#VALUE!</v>
      </c>
      <c r="R232" s="2" t="str">
        <f>CONCATENATE(Data!$C232," ",Data!$B232)</f>
        <v>Sr. Business Partner Liam Grant</v>
      </c>
      <c r="V232" s="34"/>
    </row>
    <row r="233" spans="1:22" ht="15.75" customHeight="1">
      <c r="A233" s="2" t="s">
        <v>578</v>
      </c>
      <c r="B233" s="2" t="s">
        <v>579</v>
      </c>
      <c r="C233" s="2" t="s">
        <v>32</v>
      </c>
      <c r="D233" s="2" t="s">
        <v>4</v>
      </c>
      <c r="E233" s="2" t="s">
        <v>17</v>
      </c>
      <c r="F233" s="2" t="s">
        <v>19</v>
      </c>
      <c r="G233" s="2" t="s">
        <v>3</v>
      </c>
      <c r="H233" s="2">
        <v>28</v>
      </c>
      <c r="I233" s="8">
        <v>42867</v>
      </c>
      <c r="J233" s="9">
        <v>52069</v>
      </c>
      <c r="K233" s="10">
        <v>0</v>
      </c>
      <c r="L233" s="2" t="s">
        <v>26</v>
      </c>
      <c r="M233" s="2" t="s">
        <v>87</v>
      </c>
      <c r="N233" s="8" t="s">
        <v>88</v>
      </c>
      <c r="O233" s="2" t="str">
        <f t="shared" si="0"/>
        <v>China, Chongqing</v>
      </c>
      <c r="P233" s="2" t="e">
        <f t="shared" ca="1" si="1"/>
        <v>#NAME?</v>
      </c>
      <c r="Q233" s="2" t="e">
        <f>NETWORKDAYS(Data!$N233,Data!$I233,)</f>
        <v>#VALUE!</v>
      </c>
      <c r="R233" s="2" t="str">
        <f>CONCATENATE(Data!$C233," ",Data!$B233)</f>
        <v>Analyst Owen Han</v>
      </c>
      <c r="V233" s="34"/>
    </row>
    <row r="234" spans="1:22" ht="15.75" customHeight="1">
      <c r="A234" s="2" t="s">
        <v>580</v>
      </c>
      <c r="B234" s="2" t="s">
        <v>581</v>
      </c>
      <c r="C234" s="2" t="s">
        <v>63</v>
      </c>
      <c r="D234" s="2" t="s">
        <v>4</v>
      </c>
      <c r="E234" s="2" t="s">
        <v>17</v>
      </c>
      <c r="F234" s="2" t="s">
        <v>18</v>
      </c>
      <c r="G234" s="2" t="s">
        <v>13</v>
      </c>
      <c r="H234" s="2">
        <v>33</v>
      </c>
      <c r="I234" s="8">
        <v>44181</v>
      </c>
      <c r="J234" s="9">
        <v>258426</v>
      </c>
      <c r="K234" s="10">
        <v>0.4</v>
      </c>
      <c r="L234" s="2" t="s">
        <v>25</v>
      </c>
      <c r="M234" s="2" t="s">
        <v>148</v>
      </c>
      <c r="N234" s="8" t="s">
        <v>88</v>
      </c>
      <c r="O234" s="2" t="str">
        <f t="shared" si="0"/>
        <v>Brazil, Rio de Janerio</v>
      </c>
      <c r="P234" s="2" t="e">
        <f t="shared" ca="1" si="1"/>
        <v>#NAME?</v>
      </c>
      <c r="Q234" s="2" t="e">
        <f>NETWORKDAYS(Data!$N234,Data!$I234,)</f>
        <v>#VALUE!</v>
      </c>
      <c r="R234" s="2" t="str">
        <f>CONCATENATE(Data!$C234," ",Data!$B234)</f>
        <v>Vice President Kinsley Vega</v>
      </c>
      <c r="V234" s="34"/>
    </row>
    <row r="235" spans="1:22" ht="15.75" customHeight="1">
      <c r="A235" s="2" t="s">
        <v>582</v>
      </c>
      <c r="B235" s="2" t="s">
        <v>583</v>
      </c>
      <c r="C235" s="2" t="s">
        <v>47</v>
      </c>
      <c r="D235" s="2" t="s">
        <v>6</v>
      </c>
      <c r="E235" s="2" t="s">
        <v>22</v>
      </c>
      <c r="F235" s="2" t="s">
        <v>19</v>
      </c>
      <c r="G235" s="2" t="s">
        <v>11</v>
      </c>
      <c r="H235" s="2">
        <v>51</v>
      </c>
      <c r="I235" s="8">
        <v>34746</v>
      </c>
      <c r="J235" s="9">
        <v>125375</v>
      </c>
      <c r="K235" s="10">
        <v>0.09</v>
      </c>
      <c r="L235" s="2" t="s">
        <v>27</v>
      </c>
      <c r="M235" s="2" t="s">
        <v>91</v>
      </c>
      <c r="N235" s="8" t="s">
        <v>88</v>
      </c>
      <c r="O235" s="2" t="str">
        <f t="shared" si="0"/>
        <v>United States, Chicago</v>
      </c>
      <c r="P235" s="2" t="e">
        <f t="shared" ca="1" si="1"/>
        <v>#NAME?</v>
      </c>
      <c r="Q235" s="2" t="e">
        <f>NETWORKDAYS(Data!$N235,Data!$I235,)</f>
        <v>#VALUE!</v>
      </c>
      <c r="R235" s="2" t="str">
        <f>CONCATENATE(Data!$C235," ",Data!$B235)</f>
        <v>Manager Leonardo Martin</v>
      </c>
      <c r="V235" s="34"/>
    </row>
    <row r="236" spans="1:22" ht="15.75" customHeight="1">
      <c r="A236" s="2" t="s">
        <v>584</v>
      </c>
      <c r="B236" s="2" t="s">
        <v>585</v>
      </c>
      <c r="C236" s="2" t="s">
        <v>63</v>
      </c>
      <c r="D236" s="2" t="s">
        <v>4</v>
      </c>
      <c r="E236" s="2" t="s">
        <v>20</v>
      </c>
      <c r="F236" s="2" t="s">
        <v>19</v>
      </c>
      <c r="G236" s="2" t="s">
        <v>3</v>
      </c>
      <c r="H236" s="2">
        <v>25</v>
      </c>
      <c r="I236" s="8">
        <v>44235</v>
      </c>
      <c r="J236" s="9">
        <v>198243</v>
      </c>
      <c r="K236" s="10">
        <v>0.31</v>
      </c>
      <c r="L236" s="2" t="s">
        <v>27</v>
      </c>
      <c r="M236" s="2" t="s">
        <v>106</v>
      </c>
      <c r="N236" s="8" t="s">
        <v>88</v>
      </c>
      <c r="O236" s="2" t="str">
        <f t="shared" si="0"/>
        <v>United States, Miami</v>
      </c>
      <c r="P236" s="2" t="e">
        <f t="shared" ca="1" si="1"/>
        <v>#NAME?</v>
      </c>
      <c r="Q236" s="2" t="e">
        <f>NETWORKDAYS(Data!$N236,Data!$I236,)</f>
        <v>#VALUE!</v>
      </c>
      <c r="R236" s="2" t="str">
        <f>CONCATENATE(Data!$C236," ",Data!$B236)</f>
        <v>Vice President Greyson Lam</v>
      </c>
      <c r="V236" s="34"/>
    </row>
    <row r="237" spans="1:22" ht="15.75" customHeight="1">
      <c r="A237" s="2" t="s">
        <v>586</v>
      </c>
      <c r="B237" s="2" t="s">
        <v>587</v>
      </c>
      <c r="C237" s="2" t="s">
        <v>62</v>
      </c>
      <c r="D237" s="2" t="s">
        <v>5</v>
      </c>
      <c r="E237" s="2" t="s">
        <v>21</v>
      </c>
      <c r="F237" s="2" t="s">
        <v>18</v>
      </c>
      <c r="G237" s="2" t="s">
        <v>13</v>
      </c>
      <c r="H237" s="2">
        <v>42</v>
      </c>
      <c r="I237" s="8">
        <v>43062</v>
      </c>
      <c r="J237" s="9">
        <v>96023</v>
      </c>
      <c r="K237" s="10">
        <v>0</v>
      </c>
      <c r="L237" s="2" t="s">
        <v>27</v>
      </c>
      <c r="M237" s="2" t="s">
        <v>106</v>
      </c>
      <c r="N237" s="8" t="s">
        <v>88</v>
      </c>
      <c r="O237" s="2" t="str">
        <f t="shared" si="0"/>
        <v>United States, Miami</v>
      </c>
      <c r="P237" s="2" t="e">
        <f t="shared" ca="1" si="1"/>
        <v>#NAME?</v>
      </c>
      <c r="Q237" s="2" t="e">
        <f>NETWORKDAYS(Data!$N237,Data!$I237,)</f>
        <v>#VALUE!</v>
      </c>
      <c r="R237" s="2" t="str">
        <f>CONCATENATE(Data!$C237," ",Data!$B237)</f>
        <v>Test Engineer Emilia Rivera</v>
      </c>
      <c r="V237" s="34"/>
    </row>
    <row r="238" spans="1:22" ht="15.75" customHeight="1">
      <c r="A238" s="2" t="s">
        <v>588</v>
      </c>
      <c r="B238" s="2" t="s">
        <v>589</v>
      </c>
      <c r="C238" s="2" t="s">
        <v>56</v>
      </c>
      <c r="D238" s="2" t="s">
        <v>9</v>
      </c>
      <c r="E238" s="2" t="s">
        <v>21</v>
      </c>
      <c r="F238" s="2" t="s">
        <v>18</v>
      </c>
      <c r="G238" s="2" t="s">
        <v>12</v>
      </c>
      <c r="H238" s="2">
        <v>34</v>
      </c>
      <c r="I238" s="8">
        <v>41085</v>
      </c>
      <c r="J238" s="9">
        <v>83066</v>
      </c>
      <c r="K238" s="10">
        <v>0</v>
      </c>
      <c r="L238" s="2" t="s">
        <v>27</v>
      </c>
      <c r="M238" s="2" t="s">
        <v>91</v>
      </c>
      <c r="N238" s="8">
        <v>41430</v>
      </c>
      <c r="O238" s="2" t="str">
        <f t="shared" si="0"/>
        <v>United States, Chicago</v>
      </c>
      <c r="P238" s="2" t="e">
        <f t="shared" ca="1" si="1"/>
        <v>#NAME?</v>
      </c>
      <c r="Q238" s="2">
        <f>NETWORKDAYS(Data!$N238,Data!$I238,)</f>
        <v>-248</v>
      </c>
      <c r="R238" s="2" t="str">
        <f>CONCATENATE(Data!$C238," ",Data!$B238)</f>
        <v>Sr. Analyst Penelope Johnson</v>
      </c>
      <c r="V238" s="34"/>
    </row>
    <row r="239" spans="1:22" ht="15.75" customHeight="1">
      <c r="A239" s="2" t="s">
        <v>590</v>
      </c>
      <c r="B239" s="2" t="s">
        <v>591</v>
      </c>
      <c r="C239" s="2" t="s">
        <v>33</v>
      </c>
      <c r="D239" s="2" t="s">
        <v>10</v>
      </c>
      <c r="E239" s="2" t="s">
        <v>21</v>
      </c>
      <c r="F239" s="2" t="s">
        <v>18</v>
      </c>
      <c r="G239" s="2" t="s">
        <v>13</v>
      </c>
      <c r="H239" s="2">
        <v>48</v>
      </c>
      <c r="I239" s="8">
        <v>41773</v>
      </c>
      <c r="J239" s="9">
        <v>61216</v>
      </c>
      <c r="K239" s="10">
        <v>0</v>
      </c>
      <c r="L239" s="2" t="s">
        <v>27</v>
      </c>
      <c r="M239" s="2" t="s">
        <v>83</v>
      </c>
      <c r="N239" s="8" t="s">
        <v>88</v>
      </c>
      <c r="O239" s="2" t="str">
        <f t="shared" si="0"/>
        <v>United States, Seattle</v>
      </c>
      <c r="P239" s="2" t="e">
        <f t="shared" ca="1" si="1"/>
        <v>#NAME?</v>
      </c>
      <c r="Q239" s="2" t="e">
        <f>NETWORKDAYS(Data!$N239,Data!$I239,)</f>
        <v>#VALUE!</v>
      </c>
      <c r="R239" s="2" t="str">
        <f>CONCATENATE(Data!$C239," ",Data!$B239)</f>
        <v>Analyst II Eva Figueroa</v>
      </c>
      <c r="V239" s="34"/>
    </row>
    <row r="240" spans="1:22" ht="15.75" customHeight="1">
      <c r="A240" s="2" t="s">
        <v>592</v>
      </c>
      <c r="B240" s="2" t="s">
        <v>593</v>
      </c>
      <c r="C240" s="2" t="s">
        <v>58</v>
      </c>
      <c r="D240" s="2" t="s">
        <v>4</v>
      </c>
      <c r="E240" s="2" t="s">
        <v>17</v>
      </c>
      <c r="F240" s="2" t="s">
        <v>19</v>
      </c>
      <c r="G240" s="2" t="s">
        <v>12</v>
      </c>
      <c r="H240" s="2">
        <v>33</v>
      </c>
      <c r="I240" s="8">
        <v>41315</v>
      </c>
      <c r="J240" s="9">
        <v>144231</v>
      </c>
      <c r="K240" s="10">
        <v>0.14000000000000001</v>
      </c>
      <c r="L240" s="2" t="s">
        <v>27</v>
      </c>
      <c r="M240" s="2" t="s">
        <v>136</v>
      </c>
      <c r="N240" s="8">
        <v>44029</v>
      </c>
      <c r="O240" s="2" t="str">
        <f t="shared" si="0"/>
        <v>United States, Columbus</v>
      </c>
      <c r="P240" s="2" t="e">
        <f t="shared" ca="1" si="1"/>
        <v>#NAME?</v>
      </c>
      <c r="Q240" s="2">
        <f>NETWORKDAYS(Data!$N240,Data!$I240,)</f>
        <v>-1940</v>
      </c>
      <c r="R240" s="2" t="str">
        <f>CONCATENATE(Data!$C240," ",Data!$B240)</f>
        <v>Sr. Manger Ezekiel Jordan</v>
      </c>
      <c r="V240" s="34"/>
    </row>
    <row r="241" spans="1:22" ht="15.75" customHeight="1">
      <c r="A241" s="2" t="s">
        <v>594</v>
      </c>
      <c r="B241" s="2" t="s">
        <v>595</v>
      </c>
      <c r="C241" s="2" t="s">
        <v>44</v>
      </c>
      <c r="D241" s="2" t="s">
        <v>7</v>
      </c>
      <c r="E241" s="2" t="s">
        <v>21</v>
      </c>
      <c r="F241" s="2" t="s">
        <v>19</v>
      </c>
      <c r="G241" s="2" t="s">
        <v>3</v>
      </c>
      <c r="H241" s="2">
        <v>41</v>
      </c>
      <c r="I241" s="8">
        <v>39379</v>
      </c>
      <c r="J241" s="9">
        <v>51630</v>
      </c>
      <c r="K241" s="10">
        <v>0</v>
      </c>
      <c r="L241" s="2" t="s">
        <v>26</v>
      </c>
      <c r="M241" s="2" t="s">
        <v>162</v>
      </c>
      <c r="N241" s="8" t="s">
        <v>88</v>
      </c>
      <c r="O241" s="2" t="str">
        <f t="shared" si="0"/>
        <v>China, Beijing</v>
      </c>
      <c r="P241" s="2" t="e">
        <f t="shared" ca="1" si="1"/>
        <v>#NAME?</v>
      </c>
      <c r="Q241" s="2" t="e">
        <f>NETWORKDAYS(Data!$N241,Data!$I241,)</f>
        <v>#VALUE!</v>
      </c>
      <c r="R241" s="2" t="str">
        <f>CONCATENATE(Data!$C241," ",Data!$B241)</f>
        <v>HRIS Analyst Luke Mai</v>
      </c>
      <c r="V241" s="34"/>
    </row>
    <row r="242" spans="1:22" ht="15.75" customHeight="1">
      <c r="A242" s="2" t="s">
        <v>596</v>
      </c>
      <c r="B242" s="2" t="s">
        <v>597</v>
      </c>
      <c r="C242" s="2" t="s">
        <v>58</v>
      </c>
      <c r="D242" s="2" t="s">
        <v>10</v>
      </c>
      <c r="E242" s="2" t="s">
        <v>17</v>
      </c>
      <c r="F242" s="2" t="s">
        <v>19</v>
      </c>
      <c r="G242" s="2" t="s">
        <v>13</v>
      </c>
      <c r="H242" s="2">
        <v>55</v>
      </c>
      <c r="I242" s="8">
        <v>41594</v>
      </c>
      <c r="J242" s="9">
        <v>124129</v>
      </c>
      <c r="K242" s="10">
        <v>0.15</v>
      </c>
      <c r="L242" s="2" t="s">
        <v>25</v>
      </c>
      <c r="M242" s="2" t="s">
        <v>271</v>
      </c>
      <c r="N242" s="8" t="s">
        <v>88</v>
      </c>
      <c r="O242" s="2" t="str">
        <f t="shared" si="0"/>
        <v>Brazil, Sao Paulo</v>
      </c>
      <c r="P242" s="2" t="e">
        <f t="shared" ca="1" si="1"/>
        <v>#NAME?</v>
      </c>
      <c r="Q242" s="2" t="e">
        <f>NETWORKDAYS(Data!$N242,Data!$I242,)</f>
        <v>#VALUE!</v>
      </c>
      <c r="R242" s="2" t="str">
        <f>CONCATENATE(Data!$C242," ",Data!$B242)</f>
        <v>Sr. Manger Charles Diaz</v>
      </c>
      <c r="V242" s="34"/>
    </row>
    <row r="243" spans="1:22" ht="15.75" customHeight="1">
      <c r="A243" s="2" t="s">
        <v>598</v>
      </c>
      <c r="B243" s="2" t="s">
        <v>599</v>
      </c>
      <c r="C243" s="2" t="s">
        <v>62</v>
      </c>
      <c r="D243" s="2" t="s">
        <v>5</v>
      </c>
      <c r="E243" s="2" t="s">
        <v>20</v>
      </c>
      <c r="F243" s="2" t="s">
        <v>19</v>
      </c>
      <c r="G243" s="2" t="s">
        <v>13</v>
      </c>
      <c r="H243" s="2">
        <v>36</v>
      </c>
      <c r="I243" s="8">
        <v>39912</v>
      </c>
      <c r="J243" s="9">
        <v>60055</v>
      </c>
      <c r="K243" s="10">
        <v>0</v>
      </c>
      <c r="L243" s="2" t="s">
        <v>27</v>
      </c>
      <c r="M243" s="2" t="s">
        <v>83</v>
      </c>
      <c r="N243" s="8" t="s">
        <v>88</v>
      </c>
      <c r="O243" s="2" t="str">
        <f t="shared" si="0"/>
        <v>United States, Seattle</v>
      </c>
      <c r="P243" s="2" t="e">
        <f t="shared" ca="1" si="1"/>
        <v>#NAME?</v>
      </c>
      <c r="Q243" s="2" t="e">
        <f>NETWORKDAYS(Data!$N243,Data!$I243,)</f>
        <v>#VALUE!</v>
      </c>
      <c r="R243" s="2" t="str">
        <f>CONCATENATE(Data!$C243," ",Data!$B243)</f>
        <v>Test Engineer Adam Espinoza</v>
      </c>
      <c r="V243" s="34"/>
    </row>
    <row r="244" spans="1:22" ht="15.75" customHeight="1">
      <c r="A244" s="2" t="s">
        <v>600</v>
      </c>
      <c r="B244" s="2" t="s">
        <v>601</v>
      </c>
      <c r="C244" s="2" t="s">
        <v>40</v>
      </c>
      <c r="D244" s="2" t="s">
        <v>5</v>
      </c>
      <c r="E244" s="2" t="s">
        <v>21</v>
      </c>
      <c r="F244" s="2" t="s">
        <v>19</v>
      </c>
      <c r="G244" s="2" t="s">
        <v>13</v>
      </c>
      <c r="H244" s="2">
        <v>31</v>
      </c>
      <c r="I244" s="8">
        <v>44069</v>
      </c>
      <c r="J244" s="9">
        <v>189290</v>
      </c>
      <c r="K244" s="10">
        <v>0.22</v>
      </c>
      <c r="L244" s="2" t="s">
        <v>25</v>
      </c>
      <c r="M244" s="2" t="s">
        <v>271</v>
      </c>
      <c r="N244" s="8">
        <v>44099</v>
      </c>
      <c r="O244" s="2" t="str">
        <f t="shared" si="0"/>
        <v>Brazil, Sao Paulo</v>
      </c>
      <c r="P244" s="2" t="e">
        <f t="shared" ca="1" si="1"/>
        <v>#NAME?</v>
      </c>
      <c r="Q244" s="2">
        <f>NETWORKDAYS(Data!$N244,Data!$I244,)</f>
        <v>-23</v>
      </c>
      <c r="R244" s="2" t="str">
        <f>CONCATENATE(Data!$C244," ",Data!$B244)</f>
        <v>Director Jack Maldonado</v>
      </c>
      <c r="V244" s="34"/>
    </row>
    <row r="245" spans="1:22" ht="15.75" customHeight="1">
      <c r="A245" s="2" t="s">
        <v>602</v>
      </c>
      <c r="B245" s="2" t="s">
        <v>603</v>
      </c>
      <c r="C245" s="2" t="s">
        <v>63</v>
      </c>
      <c r="D245" s="2" t="s">
        <v>8</v>
      </c>
      <c r="E245" s="2" t="s">
        <v>17</v>
      </c>
      <c r="F245" s="2" t="s">
        <v>18</v>
      </c>
      <c r="G245" s="2" t="s">
        <v>3</v>
      </c>
      <c r="H245" s="2">
        <v>53</v>
      </c>
      <c r="I245" s="8">
        <v>39568</v>
      </c>
      <c r="J245" s="9">
        <v>182202</v>
      </c>
      <c r="K245" s="10">
        <v>0.3</v>
      </c>
      <c r="L245" s="2" t="s">
        <v>27</v>
      </c>
      <c r="M245" s="2" t="s">
        <v>109</v>
      </c>
      <c r="N245" s="8" t="s">
        <v>88</v>
      </c>
      <c r="O245" s="2" t="str">
        <f t="shared" si="0"/>
        <v>United States, Austin</v>
      </c>
      <c r="P245" s="2" t="e">
        <f t="shared" ca="1" si="1"/>
        <v>#NAME?</v>
      </c>
      <c r="Q245" s="2" t="e">
        <f>NETWORKDAYS(Data!$N245,Data!$I245,)</f>
        <v>#VALUE!</v>
      </c>
      <c r="R245" s="2" t="str">
        <f>CONCATENATE(Data!$C245," ",Data!$B245)</f>
        <v>Vice President Cora Jiang</v>
      </c>
      <c r="V245" s="34"/>
    </row>
    <row r="246" spans="1:22" ht="15.75" customHeight="1">
      <c r="A246" s="2" t="s">
        <v>604</v>
      </c>
      <c r="B246" s="2" t="s">
        <v>605</v>
      </c>
      <c r="C246" s="2" t="s">
        <v>47</v>
      </c>
      <c r="D246" s="2" t="s">
        <v>10</v>
      </c>
      <c r="E246" s="2" t="s">
        <v>22</v>
      </c>
      <c r="F246" s="2" t="s">
        <v>19</v>
      </c>
      <c r="G246" s="2" t="s">
        <v>12</v>
      </c>
      <c r="H246" s="2">
        <v>43</v>
      </c>
      <c r="I246" s="8">
        <v>38748</v>
      </c>
      <c r="J246" s="9">
        <v>117518</v>
      </c>
      <c r="K246" s="10">
        <v>7.0000000000000007E-2</v>
      </c>
      <c r="L246" s="2" t="s">
        <v>27</v>
      </c>
      <c r="M246" s="2" t="s">
        <v>83</v>
      </c>
      <c r="N246" s="8" t="s">
        <v>88</v>
      </c>
      <c r="O246" s="2" t="str">
        <f t="shared" si="0"/>
        <v>United States, Seattle</v>
      </c>
      <c r="P246" s="2" t="e">
        <f t="shared" ca="1" si="1"/>
        <v>#NAME?</v>
      </c>
      <c r="Q246" s="2" t="e">
        <f>NETWORKDAYS(Data!$N246,Data!$I246,)</f>
        <v>#VALUE!</v>
      </c>
      <c r="R246" s="2" t="str">
        <f>CONCATENATE(Data!$C246," ",Data!$B246)</f>
        <v>Manager Cooper Mitchell</v>
      </c>
      <c r="V246" s="34"/>
    </row>
    <row r="247" spans="1:22" ht="15.75" customHeight="1">
      <c r="A247" s="2" t="s">
        <v>606</v>
      </c>
      <c r="B247" s="2" t="s">
        <v>607</v>
      </c>
      <c r="C247" s="2" t="s">
        <v>58</v>
      </c>
      <c r="D247" s="2" t="s">
        <v>6</v>
      </c>
      <c r="E247" s="2" t="s">
        <v>20</v>
      </c>
      <c r="F247" s="2" t="s">
        <v>18</v>
      </c>
      <c r="G247" s="2" t="s">
        <v>13</v>
      </c>
      <c r="H247" s="2">
        <v>37</v>
      </c>
      <c r="I247" s="8">
        <v>41329</v>
      </c>
      <c r="J247" s="9">
        <v>157474</v>
      </c>
      <c r="K247" s="10">
        <v>0.11</v>
      </c>
      <c r="L247" s="2" t="s">
        <v>25</v>
      </c>
      <c r="M247" s="2" t="s">
        <v>148</v>
      </c>
      <c r="N247" s="8" t="s">
        <v>88</v>
      </c>
      <c r="O247" s="2" t="str">
        <f t="shared" si="0"/>
        <v>Brazil, Rio de Janerio</v>
      </c>
      <c r="P247" s="2" t="e">
        <f t="shared" ca="1" si="1"/>
        <v>#NAME?</v>
      </c>
      <c r="Q247" s="2" t="e">
        <f>NETWORKDAYS(Data!$N247,Data!$I247,)</f>
        <v>#VALUE!</v>
      </c>
      <c r="R247" s="2" t="str">
        <f>CONCATENATE(Data!$C247," ",Data!$B247)</f>
        <v>Sr. Manger Layla Torres</v>
      </c>
      <c r="V247" s="34"/>
    </row>
    <row r="248" spans="1:22" ht="15.75" customHeight="1">
      <c r="A248" s="2" t="s">
        <v>608</v>
      </c>
      <c r="B248" s="2" t="s">
        <v>609</v>
      </c>
      <c r="C248" s="2" t="s">
        <v>47</v>
      </c>
      <c r="D248" s="2" t="s">
        <v>9</v>
      </c>
      <c r="E248" s="2" t="s">
        <v>20</v>
      </c>
      <c r="F248" s="2" t="s">
        <v>19</v>
      </c>
      <c r="G248" s="2" t="s">
        <v>12</v>
      </c>
      <c r="H248" s="2">
        <v>38</v>
      </c>
      <c r="I248" s="8">
        <v>39544</v>
      </c>
      <c r="J248" s="9">
        <v>126856</v>
      </c>
      <c r="K248" s="10">
        <v>0.06</v>
      </c>
      <c r="L248" s="2" t="s">
        <v>27</v>
      </c>
      <c r="M248" s="2" t="s">
        <v>136</v>
      </c>
      <c r="N248" s="8" t="s">
        <v>88</v>
      </c>
      <c r="O248" s="2" t="str">
        <f t="shared" si="0"/>
        <v>United States, Columbus</v>
      </c>
      <c r="P248" s="2" t="e">
        <f t="shared" ca="1" si="1"/>
        <v>#NAME?</v>
      </c>
      <c r="Q248" s="2" t="e">
        <f>NETWORKDAYS(Data!$N248,Data!$I248,)</f>
        <v>#VALUE!</v>
      </c>
      <c r="R248" s="2" t="str">
        <f>CONCATENATE(Data!$C248," ",Data!$B248)</f>
        <v>Manager Jack Edwards</v>
      </c>
      <c r="V248" s="34"/>
    </row>
    <row r="249" spans="1:22" ht="15.75" customHeight="1">
      <c r="A249" s="2" t="s">
        <v>610</v>
      </c>
      <c r="B249" s="2" t="s">
        <v>611</v>
      </c>
      <c r="C249" s="2" t="s">
        <v>58</v>
      </c>
      <c r="D249" s="2" t="s">
        <v>4</v>
      </c>
      <c r="E249" s="2" t="s">
        <v>20</v>
      </c>
      <c r="F249" s="2" t="s">
        <v>18</v>
      </c>
      <c r="G249" s="2" t="s">
        <v>3</v>
      </c>
      <c r="H249" s="2">
        <v>49</v>
      </c>
      <c r="I249" s="8">
        <v>36983</v>
      </c>
      <c r="J249" s="9">
        <v>129124</v>
      </c>
      <c r="K249" s="10">
        <v>0.12</v>
      </c>
      <c r="L249" s="2" t="s">
        <v>26</v>
      </c>
      <c r="M249" s="2" t="s">
        <v>123</v>
      </c>
      <c r="N249" s="8" t="s">
        <v>88</v>
      </c>
      <c r="O249" s="2" t="str">
        <f t="shared" si="0"/>
        <v>China, Shanghai</v>
      </c>
      <c r="P249" s="2" t="e">
        <f t="shared" ca="1" si="1"/>
        <v>#NAME?</v>
      </c>
      <c r="Q249" s="2" t="e">
        <f>NETWORKDAYS(Data!$N249,Data!$I249,)</f>
        <v>#VALUE!</v>
      </c>
      <c r="R249" s="2" t="str">
        <f>CONCATENATE(Data!$C249," ",Data!$B249)</f>
        <v>Sr. Manger Eleanor Chan</v>
      </c>
      <c r="V249" s="34"/>
    </row>
    <row r="250" spans="1:22" ht="15.75" customHeight="1">
      <c r="A250" s="2" t="s">
        <v>612</v>
      </c>
      <c r="B250" s="2" t="s">
        <v>613</v>
      </c>
      <c r="C250" s="2" t="s">
        <v>40</v>
      </c>
      <c r="D250" s="2" t="s">
        <v>10</v>
      </c>
      <c r="E250" s="2" t="s">
        <v>21</v>
      </c>
      <c r="F250" s="2" t="s">
        <v>18</v>
      </c>
      <c r="G250" s="2" t="s">
        <v>3</v>
      </c>
      <c r="H250" s="2">
        <v>45</v>
      </c>
      <c r="I250" s="8">
        <v>37316</v>
      </c>
      <c r="J250" s="9">
        <v>165181</v>
      </c>
      <c r="K250" s="10">
        <v>0.16</v>
      </c>
      <c r="L250" s="2" t="s">
        <v>27</v>
      </c>
      <c r="M250" s="2" t="s">
        <v>83</v>
      </c>
      <c r="N250" s="8" t="s">
        <v>88</v>
      </c>
      <c r="O250" s="2" t="str">
        <f t="shared" si="0"/>
        <v>United States, Seattle</v>
      </c>
      <c r="P250" s="2" t="e">
        <f t="shared" ca="1" si="1"/>
        <v>#NAME?</v>
      </c>
      <c r="Q250" s="2" t="e">
        <f>NETWORKDAYS(Data!$N250,Data!$I250,)</f>
        <v>#VALUE!</v>
      </c>
      <c r="R250" s="2" t="str">
        <f>CONCATENATE(Data!$C250," ",Data!$B250)</f>
        <v>Director Aria Xi</v>
      </c>
      <c r="V250" s="34"/>
    </row>
    <row r="251" spans="1:22" ht="15.75" customHeight="1">
      <c r="A251" s="2" t="s">
        <v>614</v>
      </c>
      <c r="B251" s="2" t="s">
        <v>615</v>
      </c>
      <c r="C251" s="2" t="s">
        <v>63</v>
      </c>
      <c r="D251" s="2" t="s">
        <v>6</v>
      </c>
      <c r="E251" s="2" t="s">
        <v>17</v>
      </c>
      <c r="F251" s="2" t="s">
        <v>19</v>
      </c>
      <c r="G251" s="2" t="s">
        <v>13</v>
      </c>
      <c r="H251" s="2">
        <v>50</v>
      </c>
      <c r="I251" s="8">
        <v>38004</v>
      </c>
      <c r="J251" s="9">
        <v>247939</v>
      </c>
      <c r="K251" s="10">
        <v>0.35</v>
      </c>
      <c r="L251" s="2" t="s">
        <v>25</v>
      </c>
      <c r="M251" s="2" t="s">
        <v>148</v>
      </c>
      <c r="N251" s="8" t="s">
        <v>88</v>
      </c>
      <c r="O251" s="2" t="str">
        <f t="shared" si="0"/>
        <v>Brazil, Rio de Janerio</v>
      </c>
      <c r="P251" s="2" t="e">
        <f t="shared" ca="1" si="1"/>
        <v>#NAME?</v>
      </c>
      <c r="Q251" s="2" t="e">
        <f>NETWORKDAYS(Data!$N251,Data!$I251,)</f>
        <v>#VALUE!</v>
      </c>
      <c r="R251" s="2" t="str">
        <f>CONCATENATE(Data!$C251," ",Data!$B251)</f>
        <v>Vice President John Vega</v>
      </c>
      <c r="V251" s="34"/>
    </row>
    <row r="252" spans="1:22" ht="15.75" customHeight="1">
      <c r="A252" s="2" t="s">
        <v>616</v>
      </c>
      <c r="B252" s="2" t="s">
        <v>617</v>
      </c>
      <c r="C252" s="2" t="s">
        <v>40</v>
      </c>
      <c r="D252" s="2" t="s">
        <v>5</v>
      </c>
      <c r="E252" s="2" t="s">
        <v>22</v>
      </c>
      <c r="F252" s="2" t="s">
        <v>19</v>
      </c>
      <c r="G252" s="2" t="s">
        <v>13</v>
      </c>
      <c r="H252" s="2">
        <v>64</v>
      </c>
      <c r="I252" s="8">
        <v>42972</v>
      </c>
      <c r="J252" s="9">
        <v>169509</v>
      </c>
      <c r="K252" s="10">
        <v>0.18</v>
      </c>
      <c r="L252" s="2" t="s">
        <v>25</v>
      </c>
      <c r="M252" s="2" t="s">
        <v>142</v>
      </c>
      <c r="N252" s="8" t="s">
        <v>88</v>
      </c>
      <c r="O252" s="2" t="str">
        <f t="shared" si="0"/>
        <v>Brazil, Manaus</v>
      </c>
      <c r="P252" s="2" t="e">
        <f t="shared" ca="1" si="1"/>
        <v>#NAME?</v>
      </c>
      <c r="Q252" s="2" t="e">
        <f>NETWORKDAYS(Data!$N252,Data!$I252,)</f>
        <v>#VALUE!</v>
      </c>
      <c r="R252" s="2" t="str">
        <f>CONCATENATE(Data!$C252," ",Data!$B252)</f>
        <v>Director Luke Munoz</v>
      </c>
      <c r="V252" s="34"/>
    </row>
    <row r="253" spans="1:22" ht="15.75" customHeight="1">
      <c r="A253" s="2" t="s">
        <v>618</v>
      </c>
      <c r="B253" s="2" t="s">
        <v>619</v>
      </c>
      <c r="C253" s="2" t="s">
        <v>58</v>
      </c>
      <c r="D253" s="2" t="s">
        <v>4</v>
      </c>
      <c r="E253" s="2" t="s">
        <v>20</v>
      </c>
      <c r="F253" s="2" t="s">
        <v>18</v>
      </c>
      <c r="G253" s="2" t="s">
        <v>12</v>
      </c>
      <c r="H253" s="2">
        <v>55</v>
      </c>
      <c r="I253" s="8">
        <v>40552</v>
      </c>
      <c r="J253" s="9">
        <v>138521</v>
      </c>
      <c r="K253" s="10">
        <v>0.1</v>
      </c>
      <c r="L253" s="2" t="s">
        <v>27</v>
      </c>
      <c r="M253" s="2" t="s">
        <v>106</v>
      </c>
      <c r="N253" s="8" t="s">
        <v>88</v>
      </c>
      <c r="O253" s="2" t="str">
        <f t="shared" si="0"/>
        <v>United States, Miami</v>
      </c>
      <c r="P253" s="2" t="e">
        <f t="shared" ca="1" si="1"/>
        <v>#NAME?</v>
      </c>
      <c r="Q253" s="2" t="e">
        <f>NETWORKDAYS(Data!$N253,Data!$I253,)</f>
        <v>#VALUE!</v>
      </c>
      <c r="R253" s="2" t="str">
        <f>CONCATENATE(Data!$C253," ",Data!$B253)</f>
        <v>Sr. Manger Sarah Daniels</v>
      </c>
      <c r="V253" s="34"/>
    </row>
    <row r="254" spans="1:22" ht="15.75" customHeight="1">
      <c r="A254" s="2" t="s">
        <v>620</v>
      </c>
      <c r="B254" s="2" t="s">
        <v>621</v>
      </c>
      <c r="C254" s="2" t="s">
        <v>41</v>
      </c>
      <c r="D254" s="2" t="s">
        <v>5</v>
      </c>
      <c r="E254" s="2" t="s">
        <v>22</v>
      </c>
      <c r="F254" s="2" t="s">
        <v>18</v>
      </c>
      <c r="G254" s="2" t="s">
        <v>13</v>
      </c>
      <c r="H254" s="2">
        <v>45</v>
      </c>
      <c r="I254" s="8">
        <v>41712</v>
      </c>
      <c r="J254" s="9">
        <v>113873</v>
      </c>
      <c r="K254" s="10">
        <v>0.11</v>
      </c>
      <c r="L254" s="2" t="s">
        <v>25</v>
      </c>
      <c r="M254" s="2" t="s">
        <v>148</v>
      </c>
      <c r="N254" s="8" t="s">
        <v>88</v>
      </c>
      <c r="O254" s="2" t="str">
        <f t="shared" ref="O254:O508" si="2">CONCATENATE(L254,", ",M254)</f>
        <v>Brazil, Rio de Janerio</v>
      </c>
      <c r="P254" s="2" t="e">
        <f t="shared" ref="P254:P508" ca="1" si="3">_xludf.DAYS(N254,I254)</f>
        <v>#NAME?</v>
      </c>
      <c r="Q254" s="2" t="e">
        <f>NETWORKDAYS(Data!$N254,Data!$I254,)</f>
        <v>#VALUE!</v>
      </c>
      <c r="R254" s="2" t="str">
        <f>CONCATENATE(Data!$C254," ",Data!$B254)</f>
        <v>Engineering Manager Aria Castro</v>
      </c>
      <c r="V254" s="34"/>
    </row>
    <row r="255" spans="1:22" ht="15.75" customHeight="1">
      <c r="A255" s="2" t="s">
        <v>622</v>
      </c>
      <c r="B255" s="2" t="s">
        <v>623</v>
      </c>
      <c r="C255" s="2" t="s">
        <v>42</v>
      </c>
      <c r="D255" s="2" t="s">
        <v>8</v>
      </c>
      <c r="E255" s="2" t="s">
        <v>17</v>
      </c>
      <c r="F255" s="2" t="s">
        <v>18</v>
      </c>
      <c r="G255" s="2" t="s">
        <v>11</v>
      </c>
      <c r="H255" s="2">
        <v>39</v>
      </c>
      <c r="I255" s="8">
        <v>43229</v>
      </c>
      <c r="J255" s="9">
        <v>73317</v>
      </c>
      <c r="K255" s="10">
        <v>0</v>
      </c>
      <c r="L255" s="2" t="s">
        <v>27</v>
      </c>
      <c r="M255" s="2" t="s">
        <v>106</v>
      </c>
      <c r="N255" s="8" t="s">
        <v>88</v>
      </c>
      <c r="O255" s="2" t="str">
        <f t="shared" si="2"/>
        <v>United States, Miami</v>
      </c>
      <c r="P255" s="2" t="e">
        <f t="shared" ca="1" si="3"/>
        <v>#NAME?</v>
      </c>
      <c r="Q255" s="2" t="e">
        <f>NETWORKDAYS(Data!$N255,Data!$I255,)</f>
        <v>#VALUE!</v>
      </c>
      <c r="R255" s="2" t="str">
        <f>CONCATENATE(Data!$C255," ",Data!$B255)</f>
        <v>Enterprise Architect Autumn Joseph</v>
      </c>
      <c r="V255" s="34"/>
    </row>
    <row r="256" spans="1:22" ht="15.75" customHeight="1">
      <c r="A256" s="2" t="s">
        <v>624</v>
      </c>
      <c r="B256" s="2" t="s">
        <v>625</v>
      </c>
      <c r="C256" s="2" t="s">
        <v>53</v>
      </c>
      <c r="D256" s="2" t="s">
        <v>8</v>
      </c>
      <c r="E256" s="2" t="s">
        <v>22</v>
      </c>
      <c r="F256" s="2" t="s">
        <v>18</v>
      </c>
      <c r="G256" s="2" t="s">
        <v>3</v>
      </c>
      <c r="H256" s="2">
        <v>40</v>
      </c>
      <c r="I256" s="8">
        <v>41451</v>
      </c>
      <c r="J256" s="9">
        <v>69096</v>
      </c>
      <c r="K256" s="10">
        <v>0</v>
      </c>
      <c r="L256" s="2" t="s">
        <v>27</v>
      </c>
      <c r="M256" s="2" t="s">
        <v>83</v>
      </c>
      <c r="N256" s="8" t="s">
        <v>88</v>
      </c>
      <c r="O256" s="2" t="str">
        <f t="shared" si="2"/>
        <v>United States, Seattle</v>
      </c>
      <c r="P256" s="2" t="e">
        <f t="shared" ca="1" si="3"/>
        <v>#NAME?</v>
      </c>
      <c r="Q256" s="2" t="e">
        <f>NETWORKDAYS(Data!$N256,Data!$I256,)</f>
        <v>#VALUE!</v>
      </c>
      <c r="R256" s="2" t="str">
        <f>CONCATENATE(Data!$C256," ",Data!$B256)</f>
        <v>Service Desk Analyst Evelyn Liang</v>
      </c>
      <c r="V256" s="34"/>
    </row>
    <row r="257" spans="1:22" ht="15.75" customHeight="1">
      <c r="A257" s="2" t="s">
        <v>626</v>
      </c>
      <c r="B257" s="2" t="s">
        <v>627</v>
      </c>
      <c r="C257" s="2" t="s">
        <v>57</v>
      </c>
      <c r="D257" s="2" t="s">
        <v>7</v>
      </c>
      <c r="E257" s="2" t="s">
        <v>20</v>
      </c>
      <c r="F257" s="2" t="s">
        <v>19</v>
      </c>
      <c r="G257" s="2" t="s">
        <v>13</v>
      </c>
      <c r="H257" s="2">
        <v>48</v>
      </c>
      <c r="I257" s="8">
        <v>38454</v>
      </c>
      <c r="J257" s="9">
        <v>87158</v>
      </c>
      <c r="K257" s="10">
        <v>0</v>
      </c>
      <c r="L257" s="2" t="s">
        <v>25</v>
      </c>
      <c r="M257" s="2" t="s">
        <v>142</v>
      </c>
      <c r="N257" s="8" t="s">
        <v>88</v>
      </c>
      <c r="O257" s="2" t="str">
        <f t="shared" si="2"/>
        <v>Brazil, Manaus</v>
      </c>
      <c r="P257" s="2" t="e">
        <f t="shared" ca="1" si="3"/>
        <v>#NAME?</v>
      </c>
      <c r="Q257" s="2" t="e">
        <f>NETWORKDAYS(Data!$N257,Data!$I257,)</f>
        <v>#VALUE!</v>
      </c>
      <c r="R257" s="2" t="str">
        <f>CONCATENATE(Data!$C257," ",Data!$B257)</f>
        <v>Sr. Business Partner Henry Alvarez</v>
      </c>
      <c r="V257" s="34"/>
    </row>
    <row r="258" spans="1:22" ht="15.75" customHeight="1">
      <c r="A258" s="2" t="s">
        <v>628</v>
      </c>
      <c r="B258" s="2" t="s">
        <v>629</v>
      </c>
      <c r="C258" s="2" t="s">
        <v>62</v>
      </c>
      <c r="D258" s="2" t="s">
        <v>5</v>
      </c>
      <c r="E258" s="2" t="s">
        <v>17</v>
      </c>
      <c r="F258" s="2" t="s">
        <v>19</v>
      </c>
      <c r="G258" s="2" t="s">
        <v>13</v>
      </c>
      <c r="H258" s="2">
        <v>64</v>
      </c>
      <c r="I258" s="8">
        <v>33875</v>
      </c>
      <c r="J258" s="9">
        <v>70778</v>
      </c>
      <c r="K258" s="10">
        <v>0</v>
      </c>
      <c r="L258" s="2" t="s">
        <v>27</v>
      </c>
      <c r="M258" s="2" t="s">
        <v>109</v>
      </c>
      <c r="N258" s="8" t="s">
        <v>88</v>
      </c>
      <c r="O258" s="2" t="str">
        <f t="shared" si="2"/>
        <v>United States, Austin</v>
      </c>
      <c r="P258" s="2" t="e">
        <f t="shared" ca="1" si="3"/>
        <v>#NAME?</v>
      </c>
      <c r="Q258" s="2" t="e">
        <f>NETWORKDAYS(Data!$N258,Data!$I258,)</f>
        <v>#VALUE!</v>
      </c>
      <c r="R258" s="2" t="str">
        <f>CONCATENATE(Data!$C258," ",Data!$B258)</f>
        <v>Test Engineer Benjamin Delgado</v>
      </c>
      <c r="V258" s="34"/>
    </row>
    <row r="259" spans="1:22" ht="15.75" customHeight="1">
      <c r="A259" s="2" t="s">
        <v>630</v>
      </c>
      <c r="B259" s="2" t="s">
        <v>631</v>
      </c>
      <c r="C259" s="2" t="s">
        <v>40</v>
      </c>
      <c r="D259" s="2" t="s">
        <v>7</v>
      </c>
      <c r="E259" s="2" t="s">
        <v>22</v>
      </c>
      <c r="F259" s="2" t="s">
        <v>18</v>
      </c>
      <c r="G259" s="2" t="s">
        <v>13</v>
      </c>
      <c r="H259" s="2">
        <v>65</v>
      </c>
      <c r="I259" s="8">
        <v>38130</v>
      </c>
      <c r="J259" s="9">
        <v>153938</v>
      </c>
      <c r="K259" s="10">
        <v>0.2</v>
      </c>
      <c r="L259" s="2" t="s">
        <v>27</v>
      </c>
      <c r="M259" s="2" t="s">
        <v>97</v>
      </c>
      <c r="N259" s="8" t="s">
        <v>88</v>
      </c>
      <c r="O259" s="2" t="str">
        <f t="shared" si="2"/>
        <v>United States, Phoenix</v>
      </c>
      <c r="P259" s="2" t="e">
        <f t="shared" ca="1" si="3"/>
        <v>#NAME?</v>
      </c>
      <c r="Q259" s="2" t="e">
        <f>NETWORKDAYS(Data!$N259,Data!$I259,)</f>
        <v>#VALUE!</v>
      </c>
      <c r="R259" s="2" t="str">
        <f>CONCATENATE(Data!$C259," ",Data!$B259)</f>
        <v>Director Zoe Rodriguez</v>
      </c>
      <c r="V259" s="34"/>
    </row>
    <row r="260" spans="1:22" ht="15.75" customHeight="1">
      <c r="A260" s="2" t="s">
        <v>632</v>
      </c>
      <c r="B260" s="2" t="s">
        <v>633</v>
      </c>
      <c r="C260" s="2" t="s">
        <v>60</v>
      </c>
      <c r="D260" s="2" t="s">
        <v>8</v>
      </c>
      <c r="E260" s="2" t="s">
        <v>21</v>
      </c>
      <c r="F260" s="2" t="s">
        <v>19</v>
      </c>
      <c r="G260" s="2" t="s">
        <v>3</v>
      </c>
      <c r="H260" s="2">
        <v>43</v>
      </c>
      <c r="I260" s="8">
        <v>43224</v>
      </c>
      <c r="J260" s="9">
        <v>59888</v>
      </c>
      <c r="K260" s="10">
        <v>0</v>
      </c>
      <c r="L260" s="2" t="s">
        <v>26</v>
      </c>
      <c r="M260" s="2" t="s">
        <v>162</v>
      </c>
      <c r="N260" s="8" t="s">
        <v>88</v>
      </c>
      <c r="O260" s="2" t="str">
        <f t="shared" si="2"/>
        <v>China, Beijing</v>
      </c>
      <c r="P260" s="2" t="e">
        <f t="shared" ca="1" si="3"/>
        <v>#NAME?</v>
      </c>
      <c r="Q260" s="2" t="e">
        <f>NETWORKDAYS(Data!$N260,Data!$I260,)</f>
        <v>#VALUE!</v>
      </c>
      <c r="R260" s="2" t="str">
        <f>CONCATENATE(Data!$C260," ",Data!$B260)</f>
        <v>Systems Analyst Axel Chu</v>
      </c>
      <c r="V260" s="34"/>
    </row>
    <row r="261" spans="1:22" ht="15.75" customHeight="1">
      <c r="A261" s="2" t="s">
        <v>634</v>
      </c>
      <c r="B261" s="2" t="s">
        <v>635</v>
      </c>
      <c r="C261" s="2" t="s">
        <v>62</v>
      </c>
      <c r="D261" s="2" t="s">
        <v>5</v>
      </c>
      <c r="E261" s="2" t="s">
        <v>17</v>
      </c>
      <c r="F261" s="2" t="s">
        <v>19</v>
      </c>
      <c r="G261" s="2" t="s">
        <v>12</v>
      </c>
      <c r="H261" s="2">
        <v>50</v>
      </c>
      <c r="I261" s="8">
        <v>43447</v>
      </c>
      <c r="J261" s="9">
        <v>63098</v>
      </c>
      <c r="K261" s="10">
        <v>0</v>
      </c>
      <c r="L261" s="2" t="s">
        <v>27</v>
      </c>
      <c r="M261" s="2" t="s">
        <v>136</v>
      </c>
      <c r="N261" s="8" t="s">
        <v>88</v>
      </c>
      <c r="O261" s="2" t="str">
        <f t="shared" si="2"/>
        <v>United States, Columbus</v>
      </c>
      <c r="P261" s="2" t="e">
        <f t="shared" ca="1" si="3"/>
        <v>#NAME?</v>
      </c>
      <c r="Q261" s="2" t="e">
        <f>NETWORKDAYS(Data!$N261,Data!$I261,)</f>
        <v>#VALUE!</v>
      </c>
      <c r="R261" s="2" t="str">
        <f>CONCATENATE(Data!$C261," ",Data!$B261)</f>
        <v>Test Engineer Cameron Evans</v>
      </c>
      <c r="V261" s="34"/>
    </row>
    <row r="262" spans="1:22" ht="15.75" customHeight="1">
      <c r="A262" s="2" t="s">
        <v>636</v>
      </c>
      <c r="B262" s="2" t="s">
        <v>637</v>
      </c>
      <c r="C262" s="2" t="s">
        <v>63</v>
      </c>
      <c r="D262" s="2" t="s">
        <v>6</v>
      </c>
      <c r="E262" s="2" t="s">
        <v>17</v>
      </c>
      <c r="F262" s="2" t="s">
        <v>18</v>
      </c>
      <c r="G262" s="2" t="s">
        <v>13</v>
      </c>
      <c r="H262" s="2">
        <v>27</v>
      </c>
      <c r="I262" s="8">
        <v>44545</v>
      </c>
      <c r="J262" s="9">
        <v>255369</v>
      </c>
      <c r="K262" s="10">
        <v>0.33</v>
      </c>
      <c r="L262" s="2" t="s">
        <v>25</v>
      </c>
      <c r="M262" s="2" t="s">
        <v>271</v>
      </c>
      <c r="N262" s="8" t="s">
        <v>88</v>
      </c>
      <c r="O262" s="2" t="str">
        <f t="shared" si="2"/>
        <v>Brazil, Sao Paulo</v>
      </c>
      <c r="P262" s="2" t="e">
        <f t="shared" ca="1" si="3"/>
        <v>#NAME?</v>
      </c>
      <c r="Q262" s="2" t="e">
        <f>NETWORKDAYS(Data!$N262,Data!$I262,)</f>
        <v>#VALUE!</v>
      </c>
      <c r="R262" s="2" t="str">
        <f>CONCATENATE(Data!$C262," ",Data!$B262)</f>
        <v>Vice President Isabella Soto</v>
      </c>
      <c r="V262" s="34"/>
    </row>
    <row r="263" spans="1:22" ht="15.75" customHeight="1">
      <c r="A263" s="2" t="s">
        <v>638</v>
      </c>
      <c r="B263" s="2" t="s">
        <v>639</v>
      </c>
      <c r="C263" s="2" t="s">
        <v>58</v>
      </c>
      <c r="D263" s="2" t="s">
        <v>7</v>
      </c>
      <c r="E263" s="2" t="s">
        <v>20</v>
      </c>
      <c r="F263" s="2" t="s">
        <v>18</v>
      </c>
      <c r="G263" s="2" t="s">
        <v>11</v>
      </c>
      <c r="H263" s="2">
        <v>55</v>
      </c>
      <c r="I263" s="8">
        <v>38301</v>
      </c>
      <c r="J263" s="9">
        <v>142318</v>
      </c>
      <c r="K263" s="10">
        <v>0.14000000000000001</v>
      </c>
      <c r="L263" s="2" t="s">
        <v>27</v>
      </c>
      <c r="M263" s="2" t="s">
        <v>91</v>
      </c>
      <c r="N263" s="8" t="s">
        <v>88</v>
      </c>
      <c r="O263" s="2" t="str">
        <f t="shared" si="2"/>
        <v>United States, Chicago</v>
      </c>
      <c r="P263" s="2" t="e">
        <f t="shared" ca="1" si="3"/>
        <v>#NAME?</v>
      </c>
      <c r="Q263" s="2" t="e">
        <f>NETWORKDAYS(Data!$N263,Data!$I263,)</f>
        <v>#VALUE!</v>
      </c>
      <c r="R263" s="2" t="str">
        <f>CONCATENATE(Data!$C263," ",Data!$B263)</f>
        <v>Sr. Manger Eva Jenkins</v>
      </c>
      <c r="V263" s="34"/>
    </row>
    <row r="264" spans="1:22" ht="15.75" customHeight="1">
      <c r="A264" s="2" t="s">
        <v>640</v>
      </c>
      <c r="B264" s="2" t="s">
        <v>641</v>
      </c>
      <c r="C264" s="2" t="s">
        <v>35</v>
      </c>
      <c r="D264" s="2" t="s">
        <v>7</v>
      </c>
      <c r="E264" s="2" t="s">
        <v>20</v>
      </c>
      <c r="F264" s="2" t="s">
        <v>19</v>
      </c>
      <c r="G264" s="2" t="s">
        <v>11</v>
      </c>
      <c r="H264" s="2">
        <v>41</v>
      </c>
      <c r="I264" s="8">
        <v>38219</v>
      </c>
      <c r="J264" s="9">
        <v>49186</v>
      </c>
      <c r="K264" s="10">
        <v>0</v>
      </c>
      <c r="L264" s="2" t="s">
        <v>27</v>
      </c>
      <c r="M264" s="2" t="s">
        <v>109</v>
      </c>
      <c r="N264" s="8">
        <v>39616</v>
      </c>
      <c r="O264" s="2" t="str">
        <f t="shared" si="2"/>
        <v>United States, Austin</v>
      </c>
      <c r="P264" s="2" t="e">
        <f t="shared" ca="1" si="3"/>
        <v>#NAME?</v>
      </c>
      <c r="Q264" s="2">
        <f>NETWORKDAYS(Data!$N264,Data!$I264,)</f>
        <v>-998</v>
      </c>
      <c r="R264" s="2" t="str">
        <f>CONCATENATE(Data!$C264," ",Data!$B264)</f>
        <v>Business Partner Cameron Powell</v>
      </c>
      <c r="V264" s="34"/>
    </row>
    <row r="265" spans="1:22" ht="15.75" customHeight="1">
      <c r="A265" s="2" t="s">
        <v>642</v>
      </c>
      <c r="B265" s="2" t="s">
        <v>643</v>
      </c>
      <c r="C265" s="2" t="s">
        <v>63</v>
      </c>
      <c r="D265" s="2" t="s">
        <v>7</v>
      </c>
      <c r="E265" s="2" t="s">
        <v>21</v>
      </c>
      <c r="F265" s="2" t="s">
        <v>18</v>
      </c>
      <c r="G265" s="2" t="s">
        <v>11</v>
      </c>
      <c r="H265" s="2">
        <v>34</v>
      </c>
      <c r="I265" s="8">
        <v>43673</v>
      </c>
      <c r="J265" s="9">
        <v>220937</v>
      </c>
      <c r="K265" s="10">
        <v>0.38</v>
      </c>
      <c r="L265" s="2" t="s">
        <v>27</v>
      </c>
      <c r="M265" s="2" t="s">
        <v>109</v>
      </c>
      <c r="N265" s="8" t="s">
        <v>88</v>
      </c>
      <c r="O265" s="2" t="str">
        <f t="shared" si="2"/>
        <v>United States, Austin</v>
      </c>
      <c r="P265" s="2" t="e">
        <f t="shared" ca="1" si="3"/>
        <v>#NAME?</v>
      </c>
      <c r="Q265" s="2" t="e">
        <f>NETWORKDAYS(Data!$N265,Data!$I265,)</f>
        <v>#VALUE!</v>
      </c>
      <c r="R265" s="2" t="str">
        <f>CONCATENATE(Data!$C265," ",Data!$B265)</f>
        <v>Vice President Samantha Foster</v>
      </c>
      <c r="V265" s="34"/>
    </row>
    <row r="266" spans="1:22" ht="15.75" customHeight="1">
      <c r="A266" s="2" t="s">
        <v>644</v>
      </c>
      <c r="B266" s="2" t="s">
        <v>645</v>
      </c>
      <c r="C266" s="2" t="s">
        <v>40</v>
      </c>
      <c r="D266" s="2" t="s">
        <v>8</v>
      </c>
      <c r="E266" s="2" t="s">
        <v>22</v>
      </c>
      <c r="F266" s="2" t="s">
        <v>18</v>
      </c>
      <c r="G266" s="2" t="s">
        <v>3</v>
      </c>
      <c r="H266" s="2">
        <v>47</v>
      </c>
      <c r="I266" s="8">
        <v>41208</v>
      </c>
      <c r="J266" s="9">
        <v>183156</v>
      </c>
      <c r="K266" s="10">
        <v>0.3</v>
      </c>
      <c r="L266" s="2" t="s">
        <v>27</v>
      </c>
      <c r="M266" s="2" t="s">
        <v>83</v>
      </c>
      <c r="N266" s="8" t="s">
        <v>88</v>
      </c>
      <c r="O266" s="2" t="str">
        <f t="shared" si="2"/>
        <v>United States, Seattle</v>
      </c>
      <c r="P266" s="2" t="e">
        <f t="shared" ca="1" si="3"/>
        <v>#NAME?</v>
      </c>
      <c r="Q266" s="2" t="e">
        <f>NETWORKDAYS(Data!$N266,Data!$I266,)</f>
        <v>#VALUE!</v>
      </c>
      <c r="R266" s="2" t="str">
        <f>CONCATENATE(Data!$C266," ",Data!$B266)</f>
        <v>Director Jade Li</v>
      </c>
      <c r="V266" s="34"/>
    </row>
    <row r="267" spans="1:22" ht="15.75" customHeight="1">
      <c r="A267" s="2" t="s">
        <v>646</v>
      </c>
      <c r="B267" s="2" t="s">
        <v>647</v>
      </c>
      <c r="C267" s="2" t="s">
        <v>63</v>
      </c>
      <c r="D267" s="2" t="s">
        <v>8</v>
      </c>
      <c r="E267" s="2" t="s">
        <v>22</v>
      </c>
      <c r="F267" s="2" t="s">
        <v>18</v>
      </c>
      <c r="G267" s="2" t="s">
        <v>13</v>
      </c>
      <c r="H267" s="2">
        <v>32</v>
      </c>
      <c r="I267" s="8">
        <v>44034</v>
      </c>
      <c r="J267" s="9">
        <v>192749</v>
      </c>
      <c r="K267" s="10">
        <v>0.31</v>
      </c>
      <c r="L267" s="2" t="s">
        <v>27</v>
      </c>
      <c r="M267" s="2" t="s">
        <v>91</v>
      </c>
      <c r="N267" s="8" t="s">
        <v>88</v>
      </c>
      <c r="O267" s="2" t="str">
        <f t="shared" si="2"/>
        <v>United States, Chicago</v>
      </c>
      <c r="P267" s="2" t="e">
        <f t="shared" ca="1" si="3"/>
        <v>#NAME?</v>
      </c>
      <c r="Q267" s="2" t="e">
        <f>NETWORKDAYS(Data!$N267,Data!$I267,)</f>
        <v>#VALUE!</v>
      </c>
      <c r="R267" s="2" t="str">
        <f>CONCATENATE(Data!$C267," ",Data!$B267)</f>
        <v>Vice President Kinsley Acosta</v>
      </c>
      <c r="V267" s="34"/>
    </row>
    <row r="268" spans="1:22" ht="15.75" customHeight="1">
      <c r="A268" s="2" t="s">
        <v>648</v>
      </c>
      <c r="B268" s="2" t="s">
        <v>649</v>
      </c>
      <c r="C268" s="2" t="s">
        <v>58</v>
      </c>
      <c r="D268" s="2" t="s">
        <v>8</v>
      </c>
      <c r="E268" s="2" t="s">
        <v>20</v>
      </c>
      <c r="F268" s="2" t="s">
        <v>18</v>
      </c>
      <c r="G268" s="2" t="s">
        <v>3</v>
      </c>
      <c r="H268" s="2">
        <v>39</v>
      </c>
      <c r="I268" s="8">
        <v>42819</v>
      </c>
      <c r="J268" s="9">
        <v>135325</v>
      </c>
      <c r="K268" s="10">
        <v>0.14000000000000001</v>
      </c>
      <c r="L268" s="2" t="s">
        <v>27</v>
      </c>
      <c r="M268" s="2" t="s">
        <v>97</v>
      </c>
      <c r="N268" s="8" t="s">
        <v>88</v>
      </c>
      <c r="O268" s="2" t="str">
        <f t="shared" si="2"/>
        <v>United States, Phoenix</v>
      </c>
      <c r="P268" s="2" t="e">
        <f t="shared" ca="1" si="3"/>
        <v>#NAME?</v>
      </c>
      <c r="Q268" s="2" t="e">
        <f>NETWORKDAYS(Data!$N268,Data!$I268,)</f>
        <v>#VALUE!</v>
      </c>
      <c r="R268" s="2" t="str">
        <f>CONCATENATE(Data!$C268," ",Data!$B268)</f>
        <v>Sr. Manger Clara Kang</v>
      </c>
      <c r="V268" s="34"/>
    </row>
    <row r="269" spans="1:22" ht="15.75" customHeight="1">
      <c r="A269" s="2" t="s">
        <v>650</v>
      </c>
      <c r="B269" s="2" t="s">
        <v>651</v>
      </c>
      <c r="C269" s="2" t="s">
        <v>56</v>
      </c>
      <c r="D269" s="2" t="s">
        <v>10</v>
      </c>
      <c r="E269" s="2" t="s">
        <v>22</v>
      </c>
      <c r="F269" s="2" t="s">
        <v>18</v>
      </c>
      <c r="G269" s="2" t="s">
        <v>12</v>
      </c>
      <c r="H269" s="2">
        <v>26</v>
      </c>
      <c r="I269" s="8">
        <v>43752</v>
      </c>
      <c r="J269" s="9">
        <v>79356</v>
      </c>
      <c r="K269" s="10">
        <v>0</v>
      </c>
      <c r="L269" s="2" t="s">
        <v>27</v>
      </c>
      <c r="M269" s="2" t="s">
        <v>97</v>
      </c>
      <c r="N269" s="8" t="s">
        <v>88</v>
      </c>
      <c r="O269" s="2" t="str">
        <f t="shared" si="2"/>
        <v>United States, Phoenix</v>
      </c>
      <c r="P269" s="2" t="e">
        <f t="shared" ca="1" si="3"/>
        <v>#NAME?</v>
      </c>
      <c r="Q269" s="2" t="e">
        <f>NETWORKDAYS(Data!$N269,Data!$I269,)</f>
        <v>#VALUE!</v>
      </c>
      <c r="R269" s="2" t="str">
        <f>CONCATENATE(Data!$C269," ",Data!$B269)</f>
        <v>Sr. Analyst Harper Alexander</v>
      </c>
      <c r="V269" s="34"/>
    </row>
    <row r="270" spans="1:22" ht="15.75" customHeight="1">
      <c r="A270" s="2" t="s">
        <v>652</v>
      </c>
      <c r="B270" s="2" t="s">
        <v>653</v>
      </c>
      <c r="C270" s="2" t="s">
        <v>39</v>
      </c>
      <c r="D270" s="2" t="s">
        <v>5</v>
      </c>
      <c r="E270" s="2" t="s">
        <v>20</v>
      </c>
      <c r="F270" s="2" t="s">
        <v>19</v>
      </c>
      <c r="G270" s="2" t="s">
        <v>11</v>
      </c>
      <c r="H270" s="2">
        <v>40</v>
      </c>
      <c r="I270" s="8">
        <v>38540</v>
      </c>
      <c r="J270" s="9">
        <v>74412</v>
      </c>
      <c r="K270" s="10">
        <v>0</v>
      </c>
      <c r="L270" s="2" t="s">
        <v>27</v>
      </c>
      <c r="M270" s="2" t="s">
        <v>83</v>
      </c>
      <c r="N270" s="8" t="s">
        <v>88</v>
      </c>
      <c r="O270" s="2" t="str">
        <f t="shared" si="2"/>
        <v>United States, Seattle</v>
      </c>
      <c r="P270" s="2" t="e">
        <f t="shared" ca="1" si="3"/>
        <v>#NAME?</v>
      </c>
      <c r="Q270" s="2" t="e">
        <f>NETWORKDAYS(Data!$N270,Data!$I270,)</f>
        <v>#VALUE!</v>
      </c>
      <c r="R270" s="2" t="str">
        <f>CONCATENATE(Data!$C270," ",Data!$B270)</f>
        <v>Development Engineer Carter Reed</v>
      </c>
      <c r="V270" s="34"/>
    </row>
    <row r="271" spans="1:22" ht="15.75" customHeight="1">
      <c r="A271" s="2" t="s">
        <v>284</v>
      </c>
      <c r="B271" s="2" t="s">
        <v>654</v>
      </c>
      <c r="C271" s="2" t="s">
        <v>37</v>
      </c>
      <c r="D271" s="2" t="s">
        <v>8</v>
      </c>
      <c r="E271" s="2" t="s">
        <v>20</v>
      </c>
      <c r="F271" s="2" t="s">
        <v>18</v>
      </c>
      <c r="G271" s="2" t="s">
        <v>13</v>
      </c>
      <c r="H271" s="2">
        <v>32</v>
      </c>
      <c r="I271" s="8">
        <v>43010</v>
      </c>
      <c r="J271" s="9">
        <v>61886</v>
      </c>
      <c r="K271" s="10">
        <v>0.09</v>
      </c>
      <c r="L271" s="2" t="s">
        <v>25</v>
      </c>
      <c r="M271" s="2" t="s">
        <v>148</v>
      </c>
      <c r="N271" s="8" t="s">
        <v>88</v>
      </c>
      <c r="O271" s="2" t="str">
        <f t="shared" si="2"/>
        <v>Brazil, Rio de Janerio</v>
      </c>
      <c r="P271" s="2" t="e">
        <f t="shared" ca="1" si="3"/>
        <v>#NAME?</v>
      </c>
      <c r="Q271" s="2" t="e">
        <f>NETWORKDAYS(Data!$N271,Data!$I271,)</f>
        <v>#VALUE!</v>
      </c>
      <c r="R271" s="2" t="str">
        <f>CONCATENATE(Data!$C271," ",Data!$B271)</f>
        <v>Computer Systems Manager Charlotte Ruiz</v>
      </c>
      <c r="V271" s="34"/>
    </row>
    <row r="272" spans="1:22" ht="15.75" customHeight="1">
      <c r="A272" s="2" t="s">
        <v>655</v>
      </c>
      <c r="B272" s="2" t="s">
        <v>656</v>
      </c>
      <c r="C272" s="2" t="s">
        <v>40</v>
      </c>
      <c r="D272" s="2" t="s">
        <v>4</v>
      </c>
      <c r="E272" s="2" t="s">
        <v>21</v>
      </c>
      <c r="F272" s="2" t="s">
        <v>18</v>
      </c>
      <c r="G272" s="2" t="s">
        <v>3</v>
      </c>
      <c r="H272" s="2">
        <v>58</v>
      </c>
      <c r="I272" s="8">
        <v>37755</v>
      </c>
      <c r="J272" s="9">
        <v>173071</v>
      </c>
      <c r="K272" s="10">
        <v>0.28999999999999998</v>
      </c>
      <c r="L272" s="2" t="s">
        <v>27</v>
      </c>
      <c r="M272" s="2" t="s">
        <v>136</v>
      </c>
      <c r="N272" s="8" t="s">
        <v>88</v>
      </c>
      <c r="O272" s="2" t="str">
        <f t="shared" si="2"/>
        <v>United States, Columbus</v>
      </c>
      <c r="P272" s="2" t="e">
        <f t="shared" ca="1" si="3"/>
        <v>#NAME?</v>
      </c>
      <c r="Q272" s="2" t="e">
        <f>NETWORKDAYS(Data!$N272,Data!$I272,)</f>
        <v>#VALUE!</v>
      </c>
      <c r="R272" s="2" t="str">
        <f>CONCATENATE(Data!$C272," ",Data!$B272)</f>
        <v>Director Everleigh Jiang</v>
      </c>
      <c r="V272" s="34"/>
    </row>
    <row r="273" spans="1:22" ht="15.75" customHeight="1">
      <c r="A273" s="2" t="s">
        <v>657</v>
      </c>
      <c r="B273" s="2" t="s">
        <v>658</v>
      </c>
      <c r="C273" s="2" t="s">
        <v>43</v>
      </c>
      <c r="D273" s="2" t="s">
        <v>5</v>
      </c>
      <c r="E273" s="2" t="s">
        <v>21</v>
      </c>
      <c r="F273" s="2" t="s">
        <v>18</v>
      </c>
      <c r="G273" s="2" t="s">
        <v>12</v>
      </c>
      <c r="H273" s="2">
        <v>58</v>
      </c>
      <c r="I273" s="8">
        <v>34999</v>
      </c>
      <c r="J273" s="9">
        <v>70189</v>
      </c>
      <c r="K273" s="10">
        <v>0</v>
      </c>
      <c r="L273" s="2" t="s">
        <v>27</v>
      </c>
      <c r="M273" s="2" t="s">
        <v>136</v>
      </c>
      <c r="N273" s="8" t="s">
        <v>88</v>
      </c>
      <c r="O273" s="2" t="str">
        <f t="shared" si="2"/>
        <v>United States, Columbus</v>
      </c>
      <c r="P273" s="2" t="e">
        <f t="shared" ca="1" si="3"/>
        <v>#NAME?</v>
      </c>
      <c r="Q273" s="2" t="e">
        <f>NETWORKDAYS(Data!$N273,Data!$I273,)</f>
        <v>#VALUE!</v>
      </c>
      <c r="R273" s="2" t="str">
        <f>CONCATENATE(Data!$C273," ",Data!$B273)</f>
        <v>Field Engineer Audrey Smith</v>
      </c>
      <c r="V273" s="34"/>
    </row>
    <row r="274" spans="1:22" ht="15.75" customHeight="1">
      <c r="A274" s="2" t="s">
        <v>659</v>
      </c>
      <c r="B274" s="2" t="s">
        <v>660</v>
      </c>
      <c r="C274" s="2" t="s">
        <v>63</v>
      </c>
      <c r="D274" s="2" t="s">
        <v>10</v>
      </c>
      <c r="E274" s="2" t="s">
        <v>21</v>
      </c>
      <c r="F274" s="2" t="s">
        <v>18</v>
      </c>
      <c r="G274" s="2" t="s">
        <v>13</v>
      </c>
      <c r="H274" s="2">
        <v>42</v>
      </c>
      <c r="I274" s="8">
        <v>41528</v>
      </c>
      <c r="J274" s="9">
        <v>181452</v>
      </c>
      <c r="K274" s="10">
        <v>0.3</v>
      </c>
      <c r="L274" s="2" t="s">
        <v>27</v>
      </c>
      <c r="M274" s="2" t="s">
        <v>136</v>
      </c>
      <c r="N274" s="8" t="s">
        <v>88</v>
      </c>
      <c r="O274" s="2" t="str">
        <f t="shared" si="2"/>
        <v>United States, Columbus</v>
      </c>
      <c r="P274" s="2" t="e">
        <f t="shared" ca="1" si="3"/>
        <v>#NAME?</v>
      </c>
      <c r="Q274" s="2" t="e">
        <f>NETWORKDAYS(Data!$N274,Data!$I274,)</f>
        <v>#VALUE!</v>
      </c>
      <c r="R274" s="2" t="str">
        <f>CONCATENATE(Data!$C274," ",Data!$B274)</f>
        <v>Vice President Emery Acosta</v>
      </c>
      <c r="V274" s="34"/>
    </row>
    <row r="275" spans="1:22" ht="15.75" customHeight="1">
      <c r="A275" s="2" t="s">
        <v>661</v>
      </c>
      <c r="B275" s="2" t="s">
        <v>662</v>
      </c>
      <c r="C275" s="2" t="s">
        <v>44</v>
      </c>
      <c r="D275" s="2" t="s">
        <v>7</v>
      </c>
      <c r="E275" s="2" t="s">
        <v>22</v>
      </c>
      <c r="F275" s="2" t="s">
        <v>19</v>
      </c>
      <c r="G275" s="2" t="s">
        <v>12</v>
      </c>
      <c r="H275" s="2">
        <v>26</v>
      </c>
      <c r="I275" s="8">
        <v>44267</v>
      </c>
      <c r="J275" s="9">
        <v>70369</v>
      </c>
      <c r="K275" s="10">
        <v>0</v>
      </c>
      <c r="L275" s="2" t="s">
        <v>27</v>
      </c>
      <c r="M275" s="2" t="s">
        <v>83</v>
      </c>
      <c r="N275" s="8" t="s">
        <v>88</v>
      </c>
      <c r="O275" s="2" t="str">
        <f t="shared" si="2"/>
        <v>United States, Seattle</v>
      </c>
      <c r="P275" s="2" t="e">
        <f t="shared" ca="1" si="3"/>
        <v>#NAME?</v>
      </c>
      <c r="Q275" s="2" t="e">
        <f>NETWORKDAYS(Data!$N275,Data!$I275,)</f>
        <v>#VALUE!</v>
      </c>
      <c r="R275" s="2" t="str">
        <f>CONCATENATE(Data!$C275," ",Data!$B275)</f>
        <v>HRIS Analyst Charles Robinson</v>
      </c>
      <c r="V275" s="34"/>
    </row>
    <row r="276" spans="1:22" ht="15.75" customHeight="1">
      <c r="A276" s="2" t="s">
        <v>663</v>
      </c>
      <c r="B276" s="2" t="s">
        <v>664</v>
      </c>
      <c r="C276" s="2" t="s">
        <v>56</v>
      </c>
      <c r="D276" s="2" t="s">
        <v>4</v>
      </c>
      <c r="E276" s="2" t="s">
        <v>20</v>
      </c>
      <c r="F276" s="2" t="s">
        <v>19</v>
      </c>
      <c r="G276" s="2" t="s">
        <v>13</v>
      </c>
      <c r="H276" s="2">
        <v>38</v>
      </c>
      <c r="I276" s="8">
        <v>39634</v>
      </c>
      <c r="J276" s="9">
        <v>78056</v>
      </c>
      <c r="K276" s="10">
        <v>0</v>
      </c>
      <c r="L276" s="2" t="s">
        <v>25</v>
      </c>
      <c r="M276" s="2" t="s">
        <v>271</v>
      </c>
      <c r="N276" s="8" t="s">
        <v>88</v>
      </c>
      <c r="O276" s="2" t="str">
        <f t="shared" si="2"/>
        <v>Brazil, Sao Paulo</v>
      </c>
      <c r="P276" s="2" t="e">
        <f t="shared" ca="1" si="3"/>
        <v>#NAME?</v>
      </c>
      <c r="Q276" s="2" t="e">
        <f>NETWORKDAYS(Data!$N276,Data!$I276,)</f>
        <v>#VALUE!</v>
      </c>
      <c r="R276" s="2" t="str">
        <f>CONCATENATE(Data!$C276," ",Data!$B276)</f>
        <v>Sr. Analyst Landon Lopez</v>
      </c>
      <c r="V276" s="34"/>
    </row>
    <row r="277" spans="1:22" ht="15.75" customHeight="1">
      <c r="A277" s="2" t="s">
        <v>665</v>
      </c>
      <c r="B277" s="2" t="s">
        <v>666</v>
      </c>
      <c r="C277" s="2" t="s">
        <v>40</v>
      </c>
      <c r="D277" s="2" t="s">
        <v>6</v>
      </c>
      <c r="E277" s="2" t="s">
        <v>21</v>
      </c>
      <c r="F277" s="2" t="s">
        <v>19</v>
      </c>
      <c r="G277" s="2" t="s">
        <v>3</v>
      </c>
      <c r="H277" s="2">
        <v>64</v>
      </c>
      <c r="I277" s="8">
        <v>35187</v>
      </c>
      <c r="J277" s="9">
        <v>189933</v>
      </c>
      <c r="K277" s="10">
        <v>0.23</v>
      </c>
      <c r="L277" s="2" t="s">
        <v>27</v>
      </c>
      <c r="M277" s="2" t="s">
        <v>106</v>
      </c>
      <c r="N277" s="8" t="s">
        <v>88</v>
      </c>
      <c r="O277" s="2" t="str">
        <f t="shared" si="2"/>
        <v>United States, Miami</v>
      </c>
      <c r="P277" s="2" t="e">
        <f t="shared" ca="1" si="3"/>
        <v>#NAME?</v>
      </c>
      <c r="Q277" s="2" t="e">
        <f>NETWORKDAYS(Data!$N277,Data!$I277,)</f>
        <v>#VALUE!</v>
      </c>
      <c r="R277" s="2" t="str">
        <f>CONCATENATE(Data!$C277," ",Data!$B277)</f>
        <v>Director Miles Mehta</v>
      </c>
      <c r="V277" s="34"/>
    </row>
    <row r="278" spans="1:22" ht="15.75" customHeight="1">
      <c r="A278" s="2" t="s">
        <v>104</v>
      </c>
      <c r="B278" s="2" t="s">
        <v>667</v>
      </c>
      <c r="C278" s="2" t="s">
        <v>34</v>
      </c>
      <c r="D278" s="2" t="s">
        <v>5</v>
      </c>
      <c r="E278" s="2" t="s">
        <v>22</v>
      </c>
      <c r="F278" s="2" t="s">
        <v>19</v>
      </c>
      <c r="G278" s="2" t="s">
        <v>12</v>
      </c>
      <c r="H278" s="2">
        <v>38</v>
      </c>
      <c r="I278" s="8">
        <v>40360</v>
      </c>
      <c r="J278" s="9">
        <v>78237</v>
      </c>
      <c r="K278" s="10">
        <v>0</v>
      </c>
      <c r="L278" s="2" t="s">
        <v>27</v>
      </c>
      <c r="M278" s="2" t="s">
        <v>97</v>
      </c>
      <c r="N278" s="8" t="s">
        <v>88</v>
      </c>
      <c r="O278" s="2" t="str">
        <f t="shared" si="2"/>
        <v>United States, Phoenix</v>
      </c>
      <c r="P278" s="2" t="e">
        <f t="shared" ca="1" si="3"/>
        <v>#NAME?</v>
      </c>
      <c r="Q278" s="2" t="e">
        <f>NETWORKDAYS(Data!$N278,Data!$I278,)</f>
        <v>#VALUE!</v>
      </c>
      <c r="R278" s="2" t="str">
        <f>CONCATENATE(Data!$C278," ",Data!$B278)</f>
        <v>Automation Engineer Ezra Simmons</v>
      </c>
      <c r="V278" s="34"/>
    </row>
    <row r="279" spans="1:22" ht="15.75" customHeight="1">
      <c r="A279" s="2" t="s">
        <v>668</v>
      </c>
      <c r="B279" s="2" t="s">
        <v>669</v>
      </c>
      <c r="C279" s="2" t="s">
        <v>32</v>
      </c>
      <c r="D279" s="2" t="s">
        <v>4</v>
      </c>
      <c r="E279" s="2" t="s">
        <v>21</v>
      </c>
      <c r="F279" s="2" t="s">
        <v>18</v>
      </c>
      <c r="G279" s="2" t="s">
        <v>13</v>
      </c>
      <c r="H279" s="2">
        <v>55</v>
      </c>
      <c r="I279" s="8">
        <v>35242</v>
      </c>
      <c r="J279" s="9">
        <v>48687</v>
      </c>
      <c r="K279" s="10">
        <v>0</v>
      </c>
      <c r="L279" s="2" t="s">
        <v>25</v>
      </c>
      <c r="M279" s="2" t="s">
        <v>148</v>
      </c>
      <c r="N279" s="8" t="s">
        <v>88</v>
      </c>
      <c r="O279" s="2" t="str">
        <f t="shared" si="2"/>
        <v>Brazil, Rio de Janerio</v>
      </c>
      <c r="P279" s="2" t="e">
        <f t="shared" ca="1" si="3"/>
        <v>#NAME?</v>
      </c>
      <c r="Q279" s="2" t="e">
        <f>NETWORKDAYS(Data!$N279,Data!$I279,)</f>
        <v>#VALUE!</v>
      </c>
      <c r="R279" s="2" t="str">
        <f>CONCATENATE(Data!$C279," ",Data!$B279)</f>
        <v>Analyst Nora Santiago</v>
      </c>
      <c r="V279" s="34"/>
    </row>
    <row r="280" spans="1:22" ht="15.75" customHeight="1">
      <c r="A280" s="2" t="s">
        <v>670</v>
      </c>
      <c r="B280" s="2" t="s">
        <v>671</v>
      </c>
      <c r="C280" s="2" t="s">
        <v>58</v>
      </c>
      <c r="D280" s="2" t="s">
        <v>9</v>
      </c>
      <c r="E280" s="2" t="s">
        <v>20</v>
      </c>
      <c r="F280" s="2" t="s">
        <v>18</v>
      </c>
      <c r="G280" s="2" t="s">
        <v>13</v>
      </c>
      <c r="H280" s="2">
        <v>45</v>
      </c>
      <c r="I280" s="8">
        <v>38218</v>
      </c>
      <c r="J280" s="9">
        <v>121065</v>
      </c>
      <c r="K280" s="10">
        <v>0.15</v>
      </c>
      <c r="L280" s="2" t="s">
        <v>25</v>
      </c>
      <c r="M280" s="2" t="s">
        <v>148</v>
      </c>
      <c r="N280" s="8" t="s">
        <v>88</v>
      </c>
      <c r="O280" s="2" t="str">
        <f t="shared" si="2"/>
        <v>Brazil, Rio de Janerio</v>
      </c>
      <c r="P280" s="2" t="e">
        <f t="shared" ca="1" si="3"/>
        <v>#NAME?</v>
      </c>
      <c r="Q280" s="2" t="e">
        <f>NETWORKDAYS(Data!$N280,Data!$I280,)</f>
        <v>#VALUE!</v>
      </c>
      <c r="R280" s="2" t="str">
        <f>CONCATENATE(Data!$C280," ",Data!$B280)</f>
        <v>Sr. Manger Caroline Herrera</v>
      </c>
      <c r="V280" s="34"/>
    </row>
    <row r="281" spans="1:22" ht="15.75" customHeight="1">
      <c r="A281" s="2" t="s">
        <v>672</v>
      </c>
      <c r="B281" s="2" t="s">
        <v>673</v>
      </c>
      <c r="C281" s="2" t="s">
        <v>56</v>
      </c>
      <c r="D281" s="2" t="s">
        <v>10</v>
      </c>
      <c r="E281" s="2" t="s">
        <v>17</v>
      </c>
      <c r="F281" s="2" t="s">
        <v>19</v>
      </c>
      <c r="G281" s="2" t="s">
        <v>11</v>
      </c>
      <c r="H281" s="2">
        <v>43</v>
      </c>
      <c r="I281" s="8">
        <v>38093</v>
      </c>
      <c r="J281" s="9">
        <v>94246</v>
      </c>
      <c r="K281" s="10">
        <v>0</v>
      </c>
      <c r="L281" s="2" t="s">
        <v>27</v>
      </c>
      <c r="M281" s="2" t="s">
        <v>109</v>
      </c>
      <c r="N281" s="8" t="s">
        <v>88</v>
      </c>
      <c r="O281" s="2" t="str">
        <f t="shared" si="2"/>
        <v>United States, Austin</v>
      </c>
      <c r="P281" s="2" t="e">
        <f t="shared" ca="1" si="3"/>
        <v>#NAME?</v>
      </c>
      <c r="Q281" s="2" t="e">
        <f>NETWORKDAYS(Data!$N281,Data!$I281,)</f>
        <v>#VALUE!</v>
      </c>
      <c r="R281" s="2" t="str">
        <f>CONCATENATE(Data!$C281," ",Data!$B281)</f>
        <v>Sr. Analyst David Owens</v>
      </c>
      <c r="V281" s="34"/>
    </row>
    <row r="282" spans="1:22" ht="15.75" customHeight="1">
      <c r="A282" s="2" t="s">
        <v>339</v>
      </c>
      <c r="B282" s="2" t="s">
        <v>674</v>
      </c>
      <c r="C282" s="2" t="s">
        <v>60</v>
      </c>
      <c r="D282" s="2" t="s">
        <v>8</v>
      </c>
      <c r="E282" s="2" t="s">
        <v>20</v>
      </c>
      <c r="F282" s="2" t="s">
        <v>18</v>
      </c>
      <c r="G282" s="2" t="s">
        <v>3</v>
      </c>
      <c r="H282" s="2">
        <v>34</v>
      </c>
      <c r="I282" s="8">
        <v>42512</v>
      </c>
      <c r="J282" s="9">
        <v>44614</v>
      </c>
      <c r="K282" s="10">
        <v>0</v>
      </c>
      <c r="L282" s="2" t="s">
        <v>27</v>
      </c>
      <c r="M282" s="2" t="s">
        <v>106</v>
      </c>
      <c r="N282" s="8" t="s">
        <v>88</v>
      </c>
      <c r="O282" s="2" t="str">
        <f t="shared" si="2"/>
        <v>United States, Miami</v>
      </c>
      <c r="P282" s="2" t="e">
        <f t="shared" ca="1" si="3"/>
        <v>#NAME?</v>
      </c>
      <c r="Q282" s="2" t="e">
        <f>NETWORKDAYS(Data!$N282,Data!$I282,)</f>
        <v>#VALUE!</v>
      </c>
      <c r="R282" s="2" t="str">
        <f>CONCATENATE(Data!$C282," ",Data!$B282)</f>
        <v>Systems Analyst Avery Yee</v>
      </c>
      <c r="V282" s="34"/>
    </row>
    <row r="283" spans="1:22" ht="15.75" customHeight="1">
      <c r="A283" s="2" t="s">
        <v>675</v>
      </c>
      <c r="B283" s="2" t="s">
        <v>676</v>
      </c>
      <c r="C283" s="2" t="s">
        <v>63</v>
      </c>
      <c r="D283" s="2" t="s">
        <v>8</v>
      </c>
      <c r="E283" s="2" t="s">
        <v>21</v>
      </c>
      <c r="F283" s="2" t="s">
        <v>19</v>
      </c>
      <c r="G283" s="2" t="s">
        <v>3</v>
      </c>
      <c r="H283" s="2">
        <v>40</v>
      </c>
      <c r="I283" s="8">
        <v>44143</v>
      </c>
      <c r="J283" s="9">
        <v>234469</v>
      </c>
      <c r="K283" s="10">
        <v>0.31</v>
      </c>
      <c r="L283" s="2" t="s">
        <v>26</v>
      </c>
      <c r="M283" s="2" t="s">
        <v>180</v>
      </c>
      <c r="N283" s="8" t="s">
        <v>88</v>
      </c>
      <c r="O283" s="2" t="str">
        <f t="shared" si="2"/>
        <v>China, Chengdu</v>
      </c>
      <c r="P283" s="2" t="e">
        <f t="shared" ca="1" si="3"/>
        <v>#NAME?</v>
      </c>
      <c r="Q283" s="2" t="e">
        <f>NETWORKDAYS(Data!$N283,Data!$I283,)</f>
        <v>#VALUE!</v>
      </c>
      <c r="R283" s="2" t="str">
        <f>CONCATENATE(Data!$C283," ",Data!$B283)</f>
        <v>Vice President Xavier Park</v>
      </c>
      <c r="V283" s="34"/>
    </row>
    <row r="284" spans="1:22" ht="15.75" customHeight="1">
      <c r="A284" s="2" t="s">
        <v>677</v>
      </c>
      <c r="B284" s="2" t="s">
        <v>678</v>
      </c>
      <c r="C284" s="2" t="s">
        <v>34</v>
      </c>
      <c r="D284" s="2" t="s">
        <v>5</v>
      </c>
      <c r="E284" s="2" t="s">
        <v>21</v>
      </c>
      <c r="F284" s="2" t="s">
        <v>19</v>
      </c>
      <c r="G284" s="2" t="s">
        <v>13</v>
      </c>
      <c r="H284" s="2">
        <v>52</v>
      </c>
      <c r="I284" s="8">
        <v>44022</v>
      </c>
      <c r="J284" s="9">
        <v>88272</v>
      </c>
      <c r="K284" s="10">
        <v>0</v>
      </c>
      <c r="L284" s="2" t="s">
        <v>25</v>
      </c>
      <c r="M284" s="2" t="s">
        <v>271</v>
      </c>
      <c r="N284" s="8" t="s">
        <v>88</v>
      </c>
      <c r="O284" s="2" t="str">
        <f t="shared" si="2"/>
        <v>Brazil, Sao Paulo</v>
      </c>
      <c r="P284" s="2" t="e">
        <f t="shared" ca="1" si="3"/>
        <v>#NAME?</v>
      </c>
      <c r="Q284" s="2" t="e">
        <f>NETWORKDAYS(Data!$N284,Data!$I284,)</f>
        <v>#VALUE!</v>
      </c>
      <c r="R284" s="2" t="str">
        <f>CONCATENATE(Data!$C284," ",Data!$B284)</f>
        <v>Automation Engineer Asher Morales</v>
      </c>
      <c r="V284" s="34"/>
    </row>
    <row r="285" spans="1:22" ht="15.75" customHeight="1">
      <c r="A285" s="2" t="s">
        <v>679</v>
      </c>
      <c r="B285" s="2" t="s">
        <v>680</v>
      </c>
      <c r="C285" s="2" t="s">
        <v>33</v>
      </c>
      <c r="D285" s="2" t="s">
        <v>6</v>
      </c>
      <c r="E285" s="2" t="s">
        <v>17</v>
      </c>
      <c r="F285" s="2" t="s">
        <v>19</v>
      </c>
      <c r="G285" s="2" t="s">
        <v>3</v>
      </c>
      <c r="H285" s="2">
        <v>52</v>
      </c>
      <c r="I285" s="8">
        <v>42992</v>
      </c>
      <c r="J285" s="9">
        <v>74449</v>
      </c>
      <c r="K285" s="10">
        <v>0</v>
      </c>
      <c r="L285" s="2" t="s">
        <v>26</v>
      </c>
      <c r="M285" s="2" t="s">
        <v>162</v>
      </c>
      <c r="N285" s="8" t="s">
        <v>88</v>
      </c>
      <c r="O285" s="2" t="str">
        <f t="shared" si="2"/>
        <v>China, Beijing</v>
      </c>
      <c r="P285" s="2" t="e">
        <f t="shared" ca="1" si="3"/>
        <v>#NAME?</v>
      </c>
      <c r="Q285" s="2" t="e">
        <f>NETWORKDAYS(Data!$N285,Data!$I285,)</f>
        <v>#VALUE!</v>
      </c>
      <c r="R285" s="2" t="str">
        <f>CONCATENATE(Data!$C285," ",Data!$B285)</f>
        <v>Analyst II Mason Cao</v>
      </c>
      <c r="V285" s="34"/>
    </row>
    <row r="286" spans="1:22" ht="15.75" customHeight="1">
      <c r="A286" s="2" t="s">
        <v>681</v>
      </c>
      <c r="B286" s="2" t="s">
        <v>682</v>
      </c>
      <c r="C286" s="2" t="s">
        <v>63</v>
      </c>
      <c r="D286" s="2" t="s">
        <v>5</v>
      </c>
      <c r="E286" s="2" t="s">
        <v>22</v>
      </c>
      <c r="F286" s="2" t="s">
        <v>19</v>
      </c>
      <c r="G286" s="2" t="s">
        <v>3</v>
      </c>
      <c r="H286" s="2">
        <v>47</v>
      </c>
      <c r="I286" s="8">
        <v>41071</v>
      </c>
      <c r="J286" s="9">
        <v>222941</v>
      </c>
      <c r="K286" s="10">
        <v>0.39</v>
      </c>
      <c r="L286" s="2" t="s">
        <v>26</v>
      </c>
      <c r="M286" s="2" t="s">
        <v>162</v>
      </c>
      <c r="N286" s="8" t="s">
        <v>88</v>
      </c>
      <c r="O286" s="2" t="str">
        <f t="shared" si="2"/>
        <v>China, Beijing</v>
      </c>
      <c r="P286" s="2" t="e">
        <f t="shared" ca="1" si="3"/>
        <v>#NAME?</v>
      </c>
      <c r="Q286" s="2" t="e">
        <f>NETWORKDAYS(Data!$N286,Data!$I286,)</f>
        <v>#VALUE!</v>
      </c>
      <c r="R286" s="2" t="str">
        <f>CONCATENATE(Data!$C286," ",Data!$B286)</f>
        <v>Vice President Joshua Fong</v>
      </c>
      <c r="V286" s="34"/>
    </row>
    <row r="287" spans="1:22" ht="15.75" customHeight="1">
      <c r="A287" s="2" t="s">
        <v>683</v>
      </c>
      <c r="B287" s="2" t="s">
        <v>684</v>
      </c>
      <c r="C287" s="2" t="s">
        <v>32</v>
      </c>
      <c r="D287" s="2" t="s">
        <v>9</v>
      </c>
      <c r="E287" s="2" t="s">
        <v>20</v>
      </c>
      <c r="F287" s="2" t="s">
        <v>18</v>
      </c>
      <c r="G287" s="2" t="s">
        <v>3</v>
      </c>
      <c r="H287" s="2">
        <v>65</v>
      </c>
      <c r="I287" s="8">
        <v>41543</v>
      </c>
      <c r="J287" s="9">
        <v>50341</v>
      </c>
      <c r="K287" s="10">
        <v>0</v>
      </c>
      <c r="L287" s="2" t="s">
        <v>26</v>
      </c>
      <c r="M287" s="2" t="s">
        <v>162</v>
      </c>
      <c r="N287" s="8" t="s">
        <v>88</v>
      </c>
      <c r="O287" s="2" t="str">
        <f t="shared" si="2"/>
        <v>China, Beijing</v>
      </c>
      <c r="P287" s="2" t="e">
        <f t="shared" ca="1" si="3"/>
        <v>#NAME?</v>
      </c>
      <c r="Q287" s="2" t="e">
        <f>NETWORKDAYS(Data!$N287,Data!$I287,)</f>
        <v>#VALUE!</v>
      </c>
      <c r="R287" s="2" t="str">
        <f>CONCATENATE(Data!$C287," ",Data!$B287)</f>
        <v>Analyst Maria Chin</v>
      </c>
      <c r="V287" s="34"/>
    </row>
    <row r="288" spans="1:22" ht="15.75" customHeight="1">
      <c r="A288" s="2" t="s">
        <v>685</v>
      </c>
      <c r="B288" s="2" t="s">
        <v>686</v>
      </c>
      <c r="C288" s="2" t="s">
        <v>44</v>
      </c>
      <c r="D288" s="2" t="s">
        <v>7</v>
      </c>
      <c r="E288" s="2" t="s">
        <v>17</v>
      </c>
      <c r="F288" s="2" t="s">
        <v>18</v>
      </c>
      <c r="G288" s="2" t="s">
        <v>13</v>
      </c>
      <c r="H288" s="2">
        <v>31</v>
      </c>
      <c r="I288" s="8">
        <v>44297</v>
      </c>
      <c r="J288" s="9">
        <v>72235</v>
      </c>
      <c r="K288" s="10">
        <v>0</v>
      </c>
      <c r="L288" s="2" t="s">
        <v>25</v>
      </c>
      <c r="M288" s="2" t="s">
        <v>142</v>
      </c>
      <c r="N288" s="8" t="s">
        <v>88</v>
      </c>
      <c r="O288" s="2" t="str">
        <f t="shared" si="2"/>
        <v>Brazil, Manaus</v>
      </c>
      <c r="P288" s="2" t="e">
        <f t="shared" ca="1" si="3"/>
        <v>#NAME?</v>
      </c>
      <c r="Q288" s="2" t="e">
        <f>NETWORKDAYS(Data!$N288,Data!$I288,)</f>
        <v>#VALUE!</v>
      </c>
      <c r="R288" s="2" t="str">
        <f>CONCATENATE(Data!$C288," ",Data!$B288)</f>
        <v>HRIS Analyst Eva Garcia</v>
      </c>
      <c r="V288" s="34"/>
    </row>
    <row r="289" spans="1:22" ht="15.75" customHeight="1">
      <c r="A289" s="2" t="s">
        <v>687</v>
      </c>
      <c r="B289" s="2" t="s">
        <v>688</v>
      </c>
      <c r="C289" s="2" t="s">
        <v>56</v>
      </c>
      <c r="D289" s="2" t="s">
        <v>4</v>
      </c>
      <c r="E289" s="2" t="s">
        <v>17</v>
      </c>
      <c r="F289" s="2" t="s">
        <v>18</v>
      </c>
      <c r="G289" s="2" t="s">
        <v>13</v>
      </c>
      <c r="H289" s="2">
        <v>41</v>
      </c>
      <c r="I289" s="8">
        <v>42533</v>
      </c>
      <c r="J289" s="9">
        <v>70165</v>
      </c>
      <c r="K289" s="10">
        <v>0</v>
      </c>
      <c r="L289" s="2" t="s">
        <v>27</v>
      </c>
      <c r="M289" s="2" t="s">
        <v>136</v>
      </c>
      <c r="N289" s="8" t="s">
        <v>88</v>
      </c>
      <c r="O289" s="2" t="str">
        <f t="shared" si="2"/>
        <v>United States, Columbus</v>
      </c>
      <c r="P289" s="2" t="e">
        <f t="shared" ca="1" si="3"/>
        <v>#NAME?</v>
      </c>
      <c r="Q289" s="2" t="e">
        <f>NETWORKDAYS(Data!$N289,Data!$I289,)</f>
        <v>#VALUE!</v>
      </c>
      <c r="R289" s="2" t="str">
        <f>CONCATENATE(Data!$C289," ",Data!$B289)</f>
        <v>Sr. Analyst Anna Molina</v>
      </c>
      <c r="V289" s="34"/>
    </row>
    <row r="290" spans="1:22" ht="15.75" customHeight="1">
      <c r="A290" s="2" t="s">
        <v>689</v>
      </c>
      <c r="B290" s="2" t="s">
        <v>690</v>
      </c>
      <c r="C290" s="2" t="s">
        <v>58</v>
      </c>
      <c r="D290" s="2" t="s">
        <v>9</v>
      </c>
      <c r="E290" s="2" t="s">
        <v>22</v>
      </c>
      <c r="F290" s="2" t="s">
        <v>19</v>
      </c>
      <c r="G290" s="2" t="s">
        <v>12</v>
      </c>
      <c r="H290" s="2">
        <v>30</v>
      </c>
      <c r="I290" s="8">
        <v>44030</v>
      </c>
      <c r="J290" s="9">
        <v>148485</v>
      </c>
      <c r="K290" s="10">
        <v>0.15</v>
      </c>
      <c r="L290" s="2" t="s">
        <v>27</v>
      </c>
      <c r="M290" s="2" t="s">
        <v>106</v>
      </c>
      <c r="N290" s="8" t="s">
        <v>88</v>
      </c>
      <c r="O290" s="2" t="str">
        <f t="shared" si="2"/>
        <v>United States, Miami</v>
      </c>
      <c r="P290" s="2" t="e">
        <f t="shared" ca="1" si="3"/>
        <v>#NAME?</v>
      </c>
      <c r="Q290" s="2" t="e">
        <f>NETWORKDAYS(Data!$N290,Data!$I290,)</f>
        <v>#VALUE!</v>
      </c>
      <c r="R290" s="2" t="str">
        <f>CONCATENATE(Data!$C290," ",Data!$B290)</f>
        <v>Sr. Manger Logan Bryant</v>
      </c>
      <c r="V290" s="34"/>
    </row>
    <row r="291" spans="1:22" ht="15.75" customHeight="1">
      <c r="A291" s="2" t="s">
        <v>691</v>
      </c>
      <c r="B291" s="2" t="s">
        <v>692</v>
      </c>
      <c r="C291" s="2" t="s">
        <v>61</v>
      </c>
      <c r="D291" s="2" t="s">
        <v>8</v>
      </c>
      <c r="E291" s="2" t="s">
        <v>20</v>
      </c>
      <c r="F291" s="2" t="s">
        <v>18</v>
      </c>
      <c r="G291" s="2" t="s">
        <v>3</v>
      </c>
      <c r="H291" s="2">
        <v>58</v>
      </c>
      <c r="I291" s="8">
        <v>38521</v>
      </c>
      <c r="J291" s="9">
        <v>86089</v>
      </c>
      <c r="K291" s="10">
        <v>0</v>
      </c>
      <c r="L291" s="2" t="s">
        <v>27</v>
      </c>
      <c r="M291" s="2" t="s">
        <v>91</v>
      </c>
      <c r="N291" s="8" t="s">
        <v>88</v>
      </c>
      <c r="O291" s="2" t="str">
        <f t="shared" si="2"/>
        <v>United States, Chicago</v>
      </c>
      <c r="P291" s="2" t="e">
        <f t="shared" ca="1" si="3"/>
        <v>#NAME?</v>
      </c>
      <c r="Q291" s="2" t="e">
        <f>NETWORKDAYS(Data!$N291,Data!$I291,)</f>
        <v>#VALUE!</v>
      </c>
      <c r="R291" s="2" t="str">
        <f>CONCATENATE(Data!$C291," ",Data!$B291)</f>
        <v>Technical Architect Isla Han</v>
      </c>
      <c r="V291" s="34"/>
    </row>
    <row r="292" spans="1:22" ht="15.75" customHeight="1">
      <c r="A292" s="2" t="s">
        <v>693</v>
      </c>
      <c r="B292" s="2" t="s">
        <v>694</v>
      </c>
      <c r="C292" s="2" t="s">
        <v>41</v>
      </c>
      <c r="D292" s="2" t="s">
        <v>5</v>
      </c>
      <c r="E292" s="2" t="s">
        <v>21</v>
      </c>
      <c r="F292" s="2" t="s">
        <v>19</v>
      </c>
      <c r="G292" s="2" t="s">
        <v>13</v>
      </c>
      <c r="H292" s="2">
        <v>54</v>
      </c>
      <c r="I292" s="8">
        <v>39382</v>
      </c>
      <c r="J292" s="9">
        <v>106313</v>
      </c>
      <c r="K292" s="10">
        <v>0.15</v>
      </c>
      <c r="L292" s="2" t="s">
        <v>27</v>
      </c>
      <c r="M292" s="2" t="s">
        <v>91</v>
      </c>
      <c r="N292" s="8" t="s">
        <v>88</v>
      </c>
      <c r="O292" s="2" t="str">
        <f t="shared" si="2"/>
        <v>United States, Chicago</v>
      </c>
      <c r="P292" s="2" t="e">
        <f t="shared" ca="1" si="3"/>
        <v>#NAME?</v>
      </c>
      <c r="Q292" s="2" t="e">
        <f>NETWORKDAYS(Data!$N292,Data!$I292,)</f>
        <v>#VALUE!</v>
      </c>
      <c r="R292" s="2" t="str">
        <f>CONCATENATE(Data!$C292," ",Data!$B292)</f>
        <v>Engineering Manager Christopher Vega</v>
      </c>
      <c r="V292" s="34"/>
    </row>
    <row r="293" spans="1:22" ht="15.75" customHeight="1">
      <c r="A293" s="2" t="s">
        <v>695</v>
      </c>
      <c r="B293" s="2" t="s">
        <v>696</v>
      </c>
      <c r="C293" s="2" t="s">
        <v>32</v>
      </c>
      <c r="D293" s="2" t="s">
        <v>9</v>
      </c>
      <c r="E293" s="2" t="s">
        <v>21</v>
      </c>
      <c r="F293" s="2" t="s">
        <v>18</v>
      </c>
      <c r="G293" s="2" t="s">
        <v>3</v>
      </c>
      <c r="H293" s="2">
        <v>40</v>
      </c>
      <c r="I293" s="8">
        <v>44251</v>
      </c>
      <c r="J293" s="9">
        <v>46833</v>
      </c>
      <c r="K293" s="10">
        <v>0</v>
      </c>
      <c r="L293" s="2" t="s">
        <v>26</v>
      </c>
      <c r="M293" s="2" t="s">
        <v>180</v>
      </c>
      <c r="N293" s="8">
        <v>44510</v>
      </c>
      <c r="O293" s="2" t="str">
        <f t="shared" si="2"/>
        <v>China, Chengdu</v>
      </c>
      <c r="P293" s="2" t="e">
        <f t="shared" ca="1" si="3"/>
        <v>#NAME?</v>
      </c>
      <c r="Q293" s="2">
        <f>NETWORKDAYS(Data!$N293,Data!$I293,)</f>
        <v>-186</v>
      </c>
      <c r="R293" s="2" t="str">
        <f>CONCATENATE(Data!$C293," ",Data!$B293)</f>
        <v>Analyst Lillian Park</v>
      </c>
      <c r="V293" s="34"/>
    </row>
    <row r="294" spans="1:22" ht="15.75" customHeight="1">
      <c r="A294" s="2" t="s">
        <v>697</v>
      </c>
      <c r="B294" s="2" t="s">
        <v>698</v>
      </c>
      <c r="C294" s="2" t="s">
        <v>40</v>
      </c>
      <c r="D294" s="2" t="s">
        <v>6</v>
      </c>
      <c r="E294" s="2" t="s">
        <v>21</v>
      </c>
      <c r="F294" s="2" t="s">
        <v>18</v>
      </c>
      <c r="G294" s="2" t="s">
        <v>3</v>
      </c>
      <c r="H294" s="2">
        <v>63</v>
      </c>
      <c r="I294" s="8">
        <v>36826</v>
      </c>
      <c r="J294" s="9">
        <v>155320</v>
      </c>
      <c r="K294" s="10">
        <v>0.17</v>
      </c>
      <c r="L294" s="2" t="s">
        <v>26</v>
      </c>
      <c r="M294" s="2" t="s">
        <v>87</v>
      </c>
      <c r="N294" s="8" t="s">
        <v>88</v>
      </c>
      <c r="O294" s="2" t="str">
        <f t="shared" si="2"/>
        <v>China, Chongqing</v>
      </c>
      <c r="P294" s="2" t="e">
        <f t="shared" ca="1" si="3"/>
        <v>#NAME?</v>
      </c>
      <c r="Q294" s="2" t="e">
        <f>NETWORKDAYS(Data!$N294,Data!$I294,)</f>
        <v>#VALUE!</v>
      </c>
      <c r="R294" s="2" t="str">
        <f>CONCATENATE(Data!$C294," ",Data!$B294)</f>
        <v>Director Kennedy Zhang</v>
      </c>
      <c r="V294" s="34"/>
    </row>
    <row r="295" spans="1:22" ht="15.75" customHeight="1">
      <c r="A295" s="2" t="s">
        <v>699</v>
      </c>
      <c r="B295" s="2" t="s">
        <v>700</v>
      </c>
      <c r="C295" s="2" t="s">
        <v>56</v>
      </c>
      <c r="D295" s="2" t="s">
        <v>4</v>
      </c>
      <c r="E295" s="2" t="s">
        <v>20</v>
      </c>
      <c r="F295" s="2" t="s">
        <v>19</v>
      </c>
      <c r="G295" s="2" t="s">
        <v>3</v>
      </c>
      <c r="H295" s="2">
        <v>40</v>
      </c>
      <c r="I295" s="8">
        <v>42384</v>
      </c>
      <c r="J295" s="9">
        <v>89984</v>
      </c>
      <c r="K295" s="10">
        <v>0</v>
      </c>
      <c r="L295" s="2" t="s">
        <v>26</v>
      </c>
      <c r="M295" s="2" t="s">
        <v>180</v>
      </c>
      <c r="N295" s="8" t="s">
        <v>88</v>
      </c>
      <c r="O295" s="2" t="str">
        <f t="shared" si="2"/>
        <v>China, Chengdu</v>
      </c>
      <c r="P295" s="2" t="e">
        <f t="shared" ca="1" si="3"/>
        <v>#NAME?</v>
      </c>
      <c r="Q295" s="2" t="e">
        <f>NETWORKDAYS(Data!$N295,Data!$I295,)</f>
        <v>#VALUE!</v>
      </c>
      <c r="R295" s="2" t="str">
        <f>CONCATENATE(Data!$C295," ",Data!$B295)</f>
        <v>Sr. Analyst Eli Han</v>
      </c>
      <c r="V295" s="34"/>
    </row>
    <row r="296" spans="1:22" ht="15.75" customHeight="1">
      <c r="A296" s="2" t="s">
        <v>701</v>
      </c>
      <c r="B296" s="2" t="s">
        <v>702</v>
      </c>
      <c r="C296" s="2" t="s">
        <v>41</v>
      </c>
      <c r="D296" s="2" t="s">
        <v>5</v>
      </c>
      <c r="E296" s="2" t="s">
        <v>22</v>
      </c>
      <c r="F296" s="2" t="s">
        <v>18</v>
      </c>
      <c r="G296" s="2" t="s">
        <v>3</v>
      </c>
      <c r="H296" s="2">
        <v>65</v>
      </c>
      <c r="I296" s="8">
        <v>38792</v>
      </c>
      <c r="J296" s="9">
        <v>83756</v>
      </c>
      <c r="K296" s="10">
        <v>0.14000000000000001</v>
      </c>
      <c r="L296" s="2" t="s">
        <v>26</v>
      </c>
      <c r="M296" s="2" t="s">
        <v>123</v>
      </c>
      <c r="N296" s="8" t="s">
        <v>88</v>
      </c>
      <c r="O296" s="2" t="str">
        <f t="shared" si="2"/>
        <v>China, Shanghai</v>
      </c>
      <c r="P296" s="2" t="e">
        <f t="shared" ca="1" si="3"/>
        <v>#NAME?</v>
      </c>
      <c r="Q296" s="2" t="e">
        <f>NETWORKDAYS(Data!$N296,Data!$I296,)</f>
        <v>#VALUE!</v>
      </c>
      <c r="R296" s="2" t="str">
        <f>CONCATENATE(Data!$C296," ",Data!$B296)</f>
        <v>Engineering Manager Julia Pham</v>
      </c>
      <c r="V296" s="34"/>
    </row>
    <row r="297" spans="1:22" ht="15.75" customHeight="1">
      <c r="A297" s="2" t="s">
        <v>703</v>
      </c>
      <c r="B297" s="2" t="s">
        <v>704</v>
      </c>
      <c r="C297" s="2" t="s">
        <v>40</v>
      </c>
      <c r="D297" s="2" t="s">
        <v>7</v>
      </c>
      <c r="E297" s="2" t="s">
        <v>17</v>
      </c>
      <c r="F297" s="2" t="s">
        <v>18</v>
      </c>
      <c r="G297" s="2" t="s">
        <v>3</v>
      </c>
      <c r="H297" s="2">
        <v>57</v>
      </c>
      <c r="I297" s="8">
        <v>42667</v>
      </c>
      <c r="J297" s="9">
        <v>176324</v>
      </c>
      <c r="K297" s="10">
        <v>0.23</v>
      </c>
      <c r="L297" s="2" t="s">
        <v>26</v>
      </c>
      <c r="M297" s="2" t="s">
        <v>123</v>
      </c>
      <c r="N297" s="8" t="s">
        <v>88</v>
      </c>
      <c r="O297" s="2" t="str">
        <f t="shared" si="2"/>
        <v>China, Shanghai</v>
      </c>
      <c r="P297" s="2" t="e">
        <f t="shared" ca="1" si="3"/>
        <v>#NAME?</v>
      </c>
      <c r="Q297" s="2" t="e">
        <f>NETWORKDAYS(Data!$N297,Data!$I297,)</f>
        <v>#VALUE!</v>
      </c>
      <c r="R297" s="2" t="str">
        <f>CONCATENATE(Data!$C297," ",Data!$B297)</f>
        <v>Director Hailey Shin</v>
      </c>
      <c r="V297" s="34"/>
    </row>
    <row r="298" spans="1:22" ht="15.75" customHeight="1">
      <c r="A298" s="2" t="s">
        <v>705</v>
      </c>
      <c r="B298" s="2" t="s">
        <v>706</v>
      </c>
      <c r="C298" s="2" t="s">
        <v>56</v>
      </c>
      <c r="D298" s="2" t="s">
        <v>4</v>
      </c>
      <c r="E298" s="2" t="s">
        <v>22</v>
      </c>
      <c r="F298" s="2" t="s">
        <v>19</v>
      </c>
      <c r="G298" s="2" t="s">
        <v>12</v>
      </c>
      <c r="H298" s="2">
        <v>27</v>
      </c>
      <c r="I298" s="8">
        <v>44482</v>
      </c>
      <c r="J298" s="9">
        <v>74077</v>
      </c>
      <c r="K298" s="10">
        <v>0</v>
      </c>
      <c r="L298" s="2" t="s">
        <v>27</v>
      </c>
      <c r="M298" s="2" t="s">
        <v>83</v>
      </c>
      <c r="N298" s="8" t="s">
        <v>88</v>
      </c>
      <c r="O298" s="2" t="str">
        <f t="shared" si="2"/>
        <v>United States, Seattle</v>
      </c>
      <c r="P298" s="2" t="e">
        <f t="shared" ca="1" si="3"/>
        <v>#NAME?</v>
      </c>
      <c r="Q298" s="2" t="e">
        <f>NETWORKDAYS(Data!$N298,Data!$I298,)</f>
        <v>#VALUE!</v>
      </c>
      <c r="R298" s="2" t="str">
        <f>CONCATENATE(Data!$C298," ",Data!$B298)</f>
        <v>Sr. Analyst Connor Grant</v>
      </c>
      <c r="V298" s="34"/>
    </row>
    <row r="299" spans="1:22" ht="15.75" customHeight="1">
      <c r="A299" s="2" t="s">
        <v>707</v>
      </c>
      <c r="B299" s="2" t="s">
        <v>708</v>
      </c>
      <c r="C299" s="2" t="s">
        <v>47</v>
      </c>
      <c r="D299" s="2" t="s">
        <v>7</v>
      </c>
      <c r="E299" s="2" t="s">
        <v>20</v>
      </c>
      <c r="F299" s="2" t="s">
        <v>18</v>
      </c>
      <c r="G299" s="2" t="s">
        <v>12</v>
      </c>
      <c r="H299" s="2">
        <v>31</v>
      </c>
      <c r="I299" s="8">
        <v>44214</v>
      </c>
      <c r="J299" s="9">
        <v>104162</v>
      </c>
      <c r="K299" s="10">
        <v>7.0000000000000007E-2</v>
      </c>
      <c r="L299" s="2" t="s">
        <v>27</v>
      </c>
      <c r="M299" s="2" t="s">
        <v>109</v>
      </c>
      <c r="N299" s="8" t="s">
        <v>88</v>
      </c>
      <c r="O299" s="2" t="str">
        <f t="shared" si="2"/>
        <v>United States, Austin</v>
      </c>
      <c r="P299" s="2" t="e">
        <f t="shared" ca="1" si="3"/>
        <v>#NAME?</v>
      </c>
      <c r="Q299" s="2" t="e">
        <f>NETWORKDAYS(Data!$N299,Data!$I299,)</f>
        <v>#VALUE!</v>
      </c>
      <c r="R299" s="2" t="str">
        <f>CONCATENATE(Data!$C299," ",Data!$B299)</f>
        <v>Manager Natalia Owens</v>
      </c>
      <c r="V299" s="34"/>
    </row>
    <row r="300" spans="1:22" ht="15.75" customHeight="1">
      <c r="A300" s="2" t="s">
        <v>709</v>
      </c>
      <c r="B300" s="2" t="s">
        <v>710</v>
      </c>
      <c r="C300" s="2" t="s">
        <v>46</v>
      </c>
      <c r="D300" s="2" t="s">
        <v>8</v>
      </c>
      <c r="E300" s="2" t="s">
        <v>17</v>
      </c>
      <c r="F300" s="2" t="s">
        <v>18</v>
      </c>
      <c r="G300" s="2" t="s">
        <v>3</v>
      </c>
      <c r="H300" s="2">
        <v>45</v>
      </c>
      <c r="I300" s="8">
        <v>40418</v>
      </c>
      <c r="J300" s="9">
        <v>82162</v>
      </c>
      <c r="K300" s="10">
        <v>0</v>
      </c>
      <c r="L300" s="2" t="s">
        <v>26</v>
      </c>
      <c r="M300" s="2" t="s">
        <v>162</v>
      </c>
      <c r="N300" s="8">
        <v>44107</v>
      </c>
      <c r="O300" s="2" t="str">
        <f t="shared" si="2"/>
        <v>China, Beijing</v>
      </c>
      <c r="P300" s="2" t="e">
        <f t="shared" ca="1" si="3"/>
        <v>#NAME?</v>
      </c>
      <c r="Q300" s="2">
        <f>NETWORKDAYS(Data!$N300,Data!$I300,)</f>
        <v>-2635</v>
      </c>
      <c r="R300" s="2" t="str">
        <f>CONCATENATE(Data!$C300," ",Data!$B300)</f>
        <v>IT Systems Architect Maria He</v>
      </c>
      <c r="V300" s="34"/>
    </row>
    <row r="301" spans="1:22" ht="15.75" customHeight="1">
      <c r="A301" s="2" t="s">
        <v>711</v>
      </c>
      <c r="B301" s="2" t="s">
        <v>712</v>
      </c>
      <c r="C301" s="2" t="s">
        <v>31</v>
      </c>
      <c r="D301" s="2" t="s">
        <v>10</v>
      </c>
      <c r="E301" s="2" t="s">
        <v>22</v>
      </c>
      <c r="F301" s="2" t="s">
        <v>18</v>
      </c>
      <c r="G301" s="2" t="s">
        <v>3</v>
      </c>
      <c r="H301" s="2">
        <v>47</v>
      </c>
      <c r="I301" s="8">
        <v>42195</v>
      </c>
      <c r="J301" s="9">
        <v>63880</v>
      </c>
      <c r="K301" s="10">
        <v>0</v>
      </c>
      <c r="L301" s="2" t="s">
        <v>26</v>
      </c>
      <c r="M301" s="2" t="s">
        <v>87</v>
      </c>
      <c r="N301" s="8" t="s">
        <v>88</v>
      </c>
      <c r="O301" s="2" t="str">
        <f t="shared" si="2"/>
        <v>China, Chongqing</v>
      </c>
      <c r="P301" s="2" t="e">
        <f t="shared" ca="1" si="3"/>
        <v>#NAME?</v>
      </c>
      <c r="Q301" s="2" t="e">
        <f>NETWORKDAYS(Data!$N301,Data!$I301,)</f>
        <v>#VALUE!</v>
      </c>
      <c r="R301" s="2" t="str">
        <f>CONCATENATE(Data!$C301," ",Data!$B301)</f>
        <v>Account Representative Jade Yi</v>
      </c>
      <c r="V301" s="34"/>
    </row>
    <row r="302" spans="1:22" ht="15.75" customHeight="1">
      <c r="A302" s="2" t="s">
        <v>713</v>
      </c>
      <c r="B302" s="2" t="s">
        <v>714</v>
      </c>
      <c r="C302" s="2" t="s">
        <v>62</v>
      </c>
      <c r="D302" s="2" t="s">
        <v>5</v>
      </c>
      <c r="E302" s="2" t="s">
        <v>21</v>
      </c>
      <c r="F302" s="2" t="s">
        <v>18</v>
      </c>
      <c r="G302" s="2" t="s">
        <v>3</v>
      </c>
      <c r="H302" s="2">
        <v>55</v>
      </c>
      <c r="I302" s="8">
        <v>41525</v>
      </c>
      <c r="J302" s="9">
        <v>73248</v>
      </c>
      <c r="K302" s="10">
        <v>0</v>
      </c>
      <c r="L302" s="2" t="s">
        <v>27</v>
      </c>
      <c r="M302" s="2" t="s">
        <v>136</v>
      </c>
      <c r="N302" s="8" t="s">
        <v>88</v>
      </c>
      <c r="O302" s="2" t="str">
        <f t="shared" si="2"/>
        <v>United States, Columbus</v>
      </c>
      <c r="P302" s="2" t="e">
        <f t="shared" ca="1" si="3"/>
        <v>#NAME?</v>
      </c>
      <c r="Q302" s="2" t="e">
        <f>NETWORKDAYS(Data!$N302,Data!$I302,)</f>
        <v>#VALUE!</v>
      </c>
      <c r="R302" s="2" t="str">
        <f>CONCATENATE(Data!$C302," ",Data!$B302)</f>
        <v>Test Engineer Quinn Xiong</v>
      </c>
      <c r="V302" s="34"/>
    </row>
    <row r="303" spans="1:22" ht="15.75" customHeight="1">
      <c r="A303" s="2" t="s">
        <v>715</v>
      </c>
      <c r="B303" s="2" t="s">
        <v>716</v>
      </c>
      <c r="C303" s="2" t="s">
        <v>56</v>
      </c>
      <c r="D303" s="2" t="s">
        <v>4</v>
      </c>
      <c r="E303" s="2" t="s">
        <v>20</v>
      </c>
      <c r="F303" s="2" t="s">
        <v>19</v>
      </c>
      <c r="G303" s="2" t="s">
        <v>11</v>
      </c>
      <c r="H303" s="2">
        <v>51</v>
      </c>
      <c r="I303" s="8">
        <v>44113</v>
      </c>
      <c r="J303" s="9">
        <v>91853</v>
      </c>
      <c r="K303" s="10">
        <v>0</v>
      </c>
      <c r="L303" s="2" t="s">
        <v>27</v>
      </c>
      <c r="M303" s="2" t="s">
        <v>91</v>
      </c>
      <c r="N303" s="8" t="s">
        <v>88</v>
      </c>
      <c r="O303" s="2" t="str">
        <f t="shared" si="2"/>
        <v>United States, Chicago</v>
      </c>
      <c r="P303" s="2" t="e">
        <f t="shared" ca="1" si="3"/>
        <v>#NAME?</v>
      </c>
      <c r="Q303" s="2" t="e">
        <f>NETWORKDAYS(Data!$N303,Data!$I303,)</f>
        <v>#VALUE!</v>
      </c>
      <c r="R303" s="2" t="str">
        <f>CONCATENATE(Data!$C303," ",Data!$B303)</f>
        <v>Sr. Analyst Dominic Baker</v>
      </c>
      <c r="V303" s="34"/>
    </row>
    <row r="304" spans="1:22" ht="15.75" customHeight="1">
      <c r="A304" s="2" t="s">
        <v>717</v>
      </c>
      <c r="B304" s="2" t="s">
        <v>718</v>
      </c>
      <c r="C304" s="2" t="s">
        <v>40</v>
      </c>
      <c r="D304" s="2" t="s">
        <v>6</v>
      </c>
      <c r="E304" s="2" t="s">
        <v>22</v>
      </c>
      <c r="F304" s="2" t="s">
        <v>19</v>
      </c>
      <c r="G304" s="2" t="s">
        <v>12</v>
      </c>
      <c r="H304" s="2">
        <v>25</v>
      </c>
      <c r="I304" s="8">
        <v>43844</v>
      </c>
      <c r="J304" s="9">
        <v>168014</v>
      </c>
      <c r="K304" s="10">
        <v>0.27</v>
      </c>
      <c r="L304" s="2" t="s">
        <v>27</v>
      </c>
      <c r="M304" s="2" t="s">
        <v>91</v>
      </c>
      <c r="N304" s="8">
        <v>44404</v>
      </c>
      <c r="O304" s="2" t="str">
        <f t="shared" si="2"/>
        <v>United States, Chicago</v>
      </c>
      <c r="P304" s="2" t="e">
        <f t="shared" ca="1" si="3"/>
        <v>#NAME?</v>
      </c>
      <c r="Q304" s="2">
        <f>NETWORKDAYS(Data!$N304,Data!$I304,)</f>
        <v>-401</v>
      </c>
      <c r="R304" s="2" t="str">
        <f>CONCATENATE(Data!$C304," ",Data!$B304)</f>
        <v>Director Adam Nelson</v>
      </c>
      <c r="V304" s="34"/>
    </row>
    <row r="305" spans="1:22" ht="15.75" customHeight="1">
      <c r="A305" s="2" t="s">
        <v>719</v>
      </c>
      <c r="B305" s="2" t="s">
        <v>720</v>
      </c>
      <c r="C305" s="2" t="s">
        <v>39</v>
      </c>
      <c r="D305" s="2" t="s">
        <v>5</v>
      </c>
      <c r="E305" s="2" t="s">
        <v>17</v>
      </c>
      <c r="F305" s="2" t="s">
        <v>18</v>
      </c>
      <c r="G305" s="2" t="s">
        <v>12</v>
      </c>
      <c r="H305" s="2">
        <v>37</v>
      </c>
      <c r="I305" s="8">
        <v>42995</v>
      </c>
      <c r="J305" s="9">
        <v>70770</v>
      </c>
      <c r="K305" s="10">
        <v>0</v>
      </c>
      <c r="L305" s="2" t="s">
        <v>27</v>
      </c>
      <c r="M305" s="2" t="s">
        <v>106</v>
      </c>
      <c r="N305" s="8" t="s">
        <v>88</v>
      </c>
      <c r="O305" s="2" t="str">
        <f t="shared" si="2"/>
        <v>United States, Miami</v>
      </c>
      <c r="P305" s="2" t="e">
        <f t="shared" ca="1" si="3"/>
        <v>#NAME?</v>
      </c>
      <c r="Q305" s="2" t="e">
        <f>NETWORKDAYS(Data!$N305,Data!$I305,)</f>
        <v>#VALUE!</v>
      </c>
      <c r="R305" s="2" t="str">
        <f>CONCATENATE(Data!$C305," ",Data!$B305)</f>
        <v>Development Engineer Autumn Reed</v>
      </c>
      <c r="V305" s="34"/>
    </row>
    <row r="306" spans="1:22" ht="15.75" customHeight="1">
      <c r="A306" s="2" t="s">
        <v>721</v>
      </c>
      <c r="B306" s="2" t="s">
        <v>722</v>
      </c>
      <c r="C306" s="2" t="s">
        <v>44</v>
      </c>
      <c r="D306" s="2" t="s">
        <v>7</v>
      </c>
      <c r="E306" s="2" t="s">
        <v>17</v>
      </c>
      <c r="F306" s="2" t="s">
        <v>19</v>
      </c>
      <c r="G306" s="2" t="s">
        <v>12</v>
      </c>
      <c r="H306" s="2">
        <v>62</v>
      </c>
      <c r="I306" s="8">
        <v>38271</v>
      </c>
      <c r="J306" s="9">
        <v>50825</v>
      </c>
      <c r="K306" s="10">
        <v>0</v>
      </c>
      <c r="L306" s="2" t="s">
        <v>27</v>
      </c>
      <c r="M306" s="2" t="s">
        <v>83</v>
      </c>
      <c r="N306" s="8" t="s">
        <v>88</v>
      </c>
      <c r="O306" s="2" t="str">
        <f t="shared" si="2"/>
        <v>United States, Seattle</v>
      </c>
      <c r="P306" s="2" t="e">
        <f t="shared" ca="1" si="3"/>
        <v>#NAME?</v>
      </c>
      <c r="Q306" s="2" t="e">
        <f>NETWORKDAYS(Data!$N306,Data!$I306,)</f>
        <v>#VALUE!</v>
      </c>
      <c r="R306" s="2" t="str">
        <f>CONCATENATE(Data!$C306," ",Data!$B306)</f>
        <v>HRIS Analyst Robert Edwards</v>
      </c>
      <c r="V306" s="34"/>
    </row>
    <row r="307" spans="1:22" ht="15.75" customHeight="1">
      <c r="A307" s="2" t="s">
        <v>723</v>
      </c>
      <c r="B307" s="2" t="s">
        <v>724</v>
      </c>
      <c r="C307" s="2" t="s">
        <v>58</v>
      </c>
      <c r="D307" s="2" t="s">
        <v>6</v>
      </c>
      <c r="E307" s="2" t="s">
        <v>21</v>
      </c>
      <c r="F307" s="2" t="s">
        <v>19</v>
      </c>
      <c r="G307" s="2" t="s">
        <v>13</v>
      </c>
      <c r="H307" s="2">
        <v>31</v>
      </c>
      <c r="I307" s="8">
        <v>42266</v>
      </c>
      <c r="J307" s="9">
        <v>145846</v>
      </c>
      <c r="K307" s="10">
        <v>0.15</v>
      </c>
      <c r="L307" s="2" t="s">
        <v>25</v>
      </c>
      <c r="M307" s="2" t="s">
        <v>142</v>
      </c>
      <c r="N307" s="8" t="s">
        <v>88</v>
      </c>
      <c r="O307" s="2" t="str">
        <f t="shared" si="2"/>
        <v>Brazil, Manaus</v>
      </c>
      <c r="P307" s="2" t="e">
        <f t="shared" ca="1" si="3"/>
        <v>#NAME?</v>
      </c>
      <c r="Q307" s="2" t="e">
        <f>NETWORKDAYS(Data!$N307,Data!$I307,)</f>
        <v>#VALUE!</v>
      </c>
      <c r="R307" s="2" t="str">
        <f>CONCATENATE(Data!$C307," ",Data!$B307)</f>
        <v>Sr. Manger Roman Martinez</v>
      </c>
      <c r="V307" s="34"/>
    </row>
    <row r="308" spans="1:22" ht="15.75" customHeight="1">
      <c r="A308" s="2" t="s">
        <v>725</v>
      </c>
      <c r="B308" s="2" t="s">
        <v>726</v>
      </c>
      <c r="C308" s="2" t="s">
        <v>58</v>
      </c>
      <c r="D308" s="2" t="s">
        <v>7</v>
      </c>
      <c r="E308" s="2" t="s">
        <v>21</v>
      </c>
      <c r="F308" s="2" t="s">
        <v>18</v>
      </c>
      <c r="G308" s="2" t="s">
        <v>3</v>
      </c>
      <c r="H308" s="2">
        <v>64</v>
      </c>
      <c r="I308" s="8">
        <v>37962</v>
      </c>
      <c r="J308" s="9">
        <v>125807</v>
      </c>
      <c r="K308" s="10">
        <v>0.15</v>
      </c>
      <c r="L308" s="2" t="s">
        <v>27</v>
      </c>
      <c r="M308" s="2" t="s">
        <v>91</v>
      </c>
      <c r="N308" s="8" t="s">
        <v>88</v>
      </c>
      <c r="O308" s="2" t="str">
        <f t="shared" si="2"/>
        <v>United States, Chicago</v>
      </c>
      <c r="P308" s="2" t="e">
        <f t="shared" ca="1" si="3"/>
        <v>#NAME?</v>
      </c>
      <c r="Q308" s="2" t="e">
        <f>NETWORKDAYS(Data!$N308,Data!$I308,)</f>
        <v>#VALUE!</v>
      </c>
      <c r="R308" s="2" t="str">
        <f>CONCATENATE(Data!$C308," ",Data!$B308)</f>
        <v>Sr. Manger Eleanor Li</v>
      </c>
      <c r="V308" s="34"/>
    </row>
    <row r="309" spans="1:22" ht="15.75" customHeight="1">
      <c r="A309" s="2" t="s">
        <v>727</v>
      </c>
      <c r="B309" s="2" t="s">
        <v>728</v>
      </c>
      <c r="C309" s="2" t="s">
        <v>32</v>
      </c>
      <c r="D309" s="2" t="s">
        <v>10</v>
      </c>
      <c r="E309" s="2" t="s">
        <v>22</v>
      </c>
      <c r="F309" s="2" t="s">
        <v>19</v>
      </c>
      <c r="G309" s="2" t="s">
        <v>3</v>
      </c>
      <c r="H309" s="2">
        <v>25</v>
      </c>
      <c r="I309" s="8">
        <v>44405</v>
      </c>
      <c r="J309" s="9">
        <v>46845</v>
      </c>
      <c r="K309" s="10">
        <v>0</v>
      </c>
      <c r="L309" s="2" t="s">
        <v>27</v>
      </c>
      <c r="M309" s="2" t="s">
        <v>106</v>
      </c>
      <c r="N309" s="8" t="s">
        <v>88</v>
      </c>
      <c r="O309" s="2" t="str">
        <f t="shared" si="2"/>
        <v>United States, Miami</v>
      </c>
      <c r="P309" s="2" t="e">
        <f t="shared" ca="1" si="3"/>
        <v>#NAME?</v>
      </c>
      <c r="Q309" s="2" t="e">
        <f>NETWORKDAYS(Data!$N309,Data!$I309,)</f>
        <v>#VALUE!</v>
      </c>
      <c r="R309" s="2" t="str">
        <f>CONCATENATE(Data!$C309," ",Data!$B309)</f>
        <v>Analyst Connor Vang</v>
      </c>
      <c r="V309" s="34"/>
    </row>
    <row r="310" spans="1:22" ht="15.75" customHeight="1">
      <c r="A310" s="2" t="s">
        <v>729</v>
      </c>
      <c r="B310" s="2" t="s">
        <v>730</v>
      </c>
      <c r="C310" s="2" t="s">
        <v>58</v>
      </c>
      <c r="D310" s="2" t="s">
        <v>9</v>
      </c>
      <c r="E310" s="2" t="s">
        <v>17</v>
      </c>
      <c r="F310" s="2" t="s">
        <v>18</v>
      </c>
      <c r="G310" s="2" t="s">
        <v>3</v>
      </c>
      <c r="H310" s="2">
        <v>59</v>
      </c>
      <c r="I310" s="8">
        <v>39689</v>
      </c>
      <c r="J310" s="9">
        <v>157969</v>
      </c>
      <c r="K310" s="10">
        <v>0.1</v>
      </c>
      <c r="L310" s="2" t="s">
        <v>26</v>
      </c>
      <c r="M310" s="2" t="s">
        <v>87</v>
      </c>
      <c r="N310" s="8" t="s">
        <v>88</v>
      </c>
      <c r="O310" s="2" t="str">
        <f t="shared" si="2"/>
        <v>China, Chongqing</v>
      </c>
      <c r="P310" s="2" t="e">
        <f t="shared" ca="1" si="3"/>
        <v>#NAME?</v>
      </c>
      <c r="Q310" s="2" t="e">
        <f>NETWORKDAYS(Data!$N310,Data!$I310,)</f>
        <v>#VALUE!</v>
      </c>
      <c r="R310" s="2" t="str">
        <f>CONCATENATE(Data!$C310," ",Data!$B310)</f>
        <v>Sr. Manger Ellie Chung</v>
      </c>
      <c r="V310" s="34"/>
    </row>
    <row r="311" spans="1:22" ht="15.75" customHeight="1">
      <c r="A311" s="2" t="s">
        <v>731</v>
      </c>
      <c r="B311" s="2" t="s">
        <v>732</v>
      </c>
      <c r="C311" s="2" t="s">
        <v>54</v>
      </c>
      <c r="D311" s="2" t="s">
        <v>8</v>
      </c>
      <c r="E311" s="2" t="s">
        <v>17</v>
      </c>
      <c r="F311" s="2" t="s">
        <v>18</v>
      </c>
      <c r="G311" s="2" t="s">
        <v>12</v>
      </c>
      <c r="H311" s="2">
        <v>40</v>
      </c>
      <c r="I311" s="8">
        <v>40522</v>
      </c>
      <c r="J311" s="9">
        <v>97807</v>
      </c>
      <c r="K311" s="10">
        <v>0</v>
      </c>
      <c r="L311" s="2" t="s">
        <v>27</v>
      </c>
      <c r="M311" s="2" t="s">
        <v>91</v>
      </c>
      <c r="N311" s="8" t="s">
        <v>88</v>
      </c>
      <c r="O311" s="2" t="str">
        <f t="shared" si="2"/>
        <v>United States, Chicago</v>
      </c>
      <c r="P311" s="2" t="e">
        <f t="shared" ca="1" si="3"/>
        <v>#NAME?</v>
      </c>
      <c r="Q311" s="2" t="e">
        <f>NETWORKDAYS(Data!$N311,Data!$I311,)</f>
        <v>#VALUE!</v>
      </c>
      <c r="R311" s="2" t="str">
        <f>CONCATENATE(Data!$C311," ",Data!$B311)</f>
        <v>Solutions Architect Violet Hall</v>
      </c>
      <c r="V311" s="34"/>
    </row>
    <row r="312" spans="1:22" ht="15.75" customHeight="1">
      <c r="A312" s="2" t="s">
        <v>733</v>
      </c>
      <c r="B312" s="2" t="s">
        <v>734</v>
      </c>
      <c r="C312" s="2" t="s">
        <v>44</v>
      </c>
      <c r="D312" s="2" t="s">
        <v>7</v>
      </c>
      <c r="E312" s="2" t="s">
        <v>20</v>
      </c>
      <c r="F312" s="2" t="s">
        <v>19</v>
      </c>
      <c r="G312" s="2" t="s">
        <v>13</v>
      </c>
      <c r="H312" s="2">
        <v>31</v>
      </c>
      <c r="I312" s="8">
        <v>42347</v>
      </c>
      <c r="J312" s="9">
        <v>73854</v>
      </c>
      <c r="K312" s="10">
        <v>0</v>
      </c>
      <c r="L312" s="2" t="s">
        <v>27</v>
      </c>
      <c r="M312" s="2" t="s">
        <v>83</v>
      </c>
      <c r="N312" s="8" t="s">
        <v>88</v>
      </c>
      <c r="O312" s="2" t="str">
        <f t="shared" si="2"/>
        <v>United States, Seattle</v>
      </c>
      <c r="P312" s="2" t="e">
        <f t="shared" ca="1" si="3"/>
        <v>#NAME?</v>
      </c>
      <c r="Q312" s="2" t="e">
        <f>NETWORKDAYS(Data!$N312,Data!$I312,)</f>
        <v>#VALUE!</v>
      </c>
      <c r="R312" s="2" t="str">
        <f>CONCATENATE(Data!$C312," ",Data!$B312)</f>
        <v>HRIS Analyst Dylan Padilla</v>
      </c>
      <c r="V312" s="34"/>
    </row>
    <row r="313" spans="1:22" ht="15.75" customHeight="1">
      <c r="A313" s="2" t="s">
        <v>735</v>
      </c>
      <c r="B313" s="2" t="s">
        <v>736</v>
      </c>
      <c r="C313" s="2" t="s">
        <v>58</v>
      </c>
      <c r="D313" s="2" t="s">
        <v>4</v>
      </c>
      <c r="E313" s="2" t="s">
        <v>20</v>
      </c>
      <c r="F313" s="2" t="s">
        <v>19</v>
      </c>
      <c r="G313" s="2" t="s">
        <v>3</v>
      </c>
      <c r="H313" s="2">
        <v>45</v>
      </c>
      <c r="I313" s="8">
        <v>39063</v>
      </c>
      <c r="J313" s="9">
        <v>149537</v>
      </c>
      <c r="K313" s="10">
        <v>0.14000000000000001</v>
      </c>
      <c r="L313" s="2" t="s">
        <v>27</v>
      </c>
      <c r="M313" s="2" t="s">
        <v>83</v>
      </c>
      <c r="N313" s="8" t="s">
        <v>88</v>
      </c>
      <c r="O313" s="2" t="str">
        <f t="shared" si="2"/>
        <v>United States, Seattle</v>
      </c>
      <c r="P313" s="2" t="e">
        <f t="shared" ca="1" si="3"/>
        <v>#NAME?</v>
      </c>
      <c r="Q313" s="2" t="e">
        <f>NETWORKDAYS(Data!$N313,Data!$I313,)</f>
        <v>#VALUE!</v>
      </c>
      <c r="R313" s="2" t="str">
        <f>CONCATENATE(Data!$C313," ",Data!$B313)</f>
        <v>Sr. Manger Nathan Pham</v>
      </c>
      <c r="V313" s="34"/>
    </row>
    <row r="314" spans="1:22" ht="15.75" customHeight="1">
      <c r="A314" s="2" t="s">
        <v>737</v>
      </c>
      <c r="B314" s="2" t="s">
        <v>738</v>
      </c>
      <c r="C314" s="2" t="s">
        <v>58</v>
      </c>
      <c r="D314" s="2" t="s">
        <v>10</v>
      </c>
      <c r="E314" s="2" t="s">
        <v>20</v>
      </c>
      <c r="F314" s="2" t="s">
        <v>18</v>
      </c>
      <c r="G314" s="2" t="s">
        <v>12</v>
      </c>
      <c r="H314" s="2">
        <v>49</v>
      </c>
      <c r="I314" s="8">
        <v>41379</v>
      </c>
      <c r="J314" s="9">
        <v>128303</v>
      </c>
      <c r="K314" s="10">
        <v>0.15</v>
      </c>
      <c r="L314" s="2" t="s">
        <v>27</v>
      </c>
      <c r="M314" s="2" t="s">
        <v>97</v>
      </c>
      <c r="N314" s="8" t="s">
        <v>88</v>
      </c>
      <c r="O314" s="2" t="str">
        <f t="shared" si="2"/>
        <v>United States, Phoenix</v>
      </c>
      <c r="P314" s="2" t="e">
        <f t="shared" ca="1" si="3"/>
        <v>#NAME?</v>
      </c>
      <c r="Q314" s="2" t="e">
        <f>NETWORKDAYS(Data!$N314,Data!$I314,)</f>
        <v>#VALUE!</v>
      </c>
      <c r="R314" s="2" t="str">
        <f>CONCATENATE(Data!$C314," ",Data!$B314)</f>
        <v>Sr. Manger Ayla Brown</v>
      </c>
      <c r="V314" s="34"/>
    </row>
    <row r="315" spans="1:22" ht="15.75" customHeight="1">
      <c r="A315" s="2" t="s">
        <v>739</v>
      </c>
      <c r="B315" s="2" t="s">
        <v>740</v>
      </c>
      <c r="C315" s="2" t="s">
        <v>49</v>
      </c>
      <c r="D315" s="2" t="s">
        <v>8</v>
      </c>
      <c r="E315" s="2" t="s">
        <v>22</v>
      </c>
      <c r="F315" s="2" t="s">
        <v>19</v>
      </c>
      <c r="G315" s="2" t="s">
        <v>11</v>
      </c>
      <c r="H315" s="2">
        <v>46</v>
      </c>
      <c r="I315" s="8">
        <v>38513</v>
      </c>
      <c r="J315" s="9">
        <v>67374</v>
      </c>
      <c r="K315" s="10">
        <v>0</v>
      </c>
      <c r="L315" s="2" t="s">
        <v>27</v>
      </c>
      <c r="M315" s="2" t="s">
        <v>109</v>
      </c>
      <c r="N315" s="8" t="s">
        <v>88</v>
      </c>
      <c r="O315" s="2" t="str">
        <f t="shared" si="2"/>
        <v>United States, Austin</v>
      </c>
      <c r="P315" s="2" t="e">
        <f t="shared" ca="1" si="3"/>
        <v>#NAME?</v>
      </c>
      <c r="Q315" s="2" t="e">
        <f>NETWORKDAYS(Data!$N315,Data!$I315,)</f>
        <v>#VALUE!</v>
      </c>
      <c r="R315" s="2" t="str">
        <f>CONCATENATE(Data!$C315," ",Data!$B315)</f>
        <v>Network Architect Isaac Mitchell</v>
      </c>
      <c r="V315" s="34"/>
    </row>
    <row r="316" spans="1:22" ht="15.75" customHeight="1">
      <c r="A316" s="2" t="s">
        <v>741</v>
      </c>
      <c r="B316" s="2" t="s">
        <v>742</v>
      </c>
      <c r="C316" s="2" t="s">
        <v>47</v>
      </c>
      <c r="D316" s="2" t="s">
        <v>7</v>
      </c>
      <c r="E316" s="2" t="s">
        <v>17</v>
      </c>
      <c r="F316" s="2" t="s">
        <v>19</v>
      </c>
      <c r="G316" s="2" t="s">
        <v>13</v>
      </c>
      <c r="H316" s="2">
        <v>46</v>
      </c>
      <c r="I316" s="8">
        <v>40810</v>
      </c>
      <c r="J316" s="9">
        <v>102167</v>
      </c>
      <c r="K316" s="10">
        <v>0.06</v>
      </c>
      <c r="L316" s="2" t="s">
        <v>25</v>
      </c>
      <c r="M316" s="2" t="s">
        <v>148</v>
      </c>
      <c r="N316" s="8" t="s">
        <v>88</v>
      </c>
      <c r="O316" s="2" t="str">
        <f t="shared" si="2"/>
        <v>Brazil, Rio de Janerio</v>
      </c>
      <c r="P316" s="2" t="e">
        <f t="shared" ca="1" si="3"/>
        <v>#NAME?</v>
      </c>
      <c r="Q316" s="2" t="e">
        <f>NETWORKDAYS(Data!$N316,Data!$I316,)</f>
        <v>#VALUE!</v>
      </c>
      <c r="R316" s="2" t="str">
        <f>CONCATENATE(Data!$C316," ",Data!$B316)</f>
        <v>Manager Jayden Jimenez</v>
      </c>
      <c r="V316" s="34"/>
    </row>
    <row r="317" spans="1:22" ht="15.75" customHeight="1">
      <c r="A317" s="2" t="s">
        <v>743</v>
      </c>
      <c r="B317" s="2" t="s">
        <v>744</v>
      </c>
      <c r="C317" s="2" t="s">
        <v>58</v>
      </c>
      <c r="D317" s="2" t="s">
        <v>10</v>
      </c>
      <c r="E317" s="2" t="s">
        <v>20</v>
      </c>
      <c r="F317" s="2" t="s">
        <v>19</v>
      </c>
      <c r="G317" s="2" t="s">
        <v>3</v>
      </c>
      <c r="H317" s="2">
        <v>45</v>
      </c>
      <c r="I317" s="8">
        <v>39332</v>
      </c>
      <c r="J317" s="9">
        <v>151027</v>
      </c>
      <c r="K317" s="10">
        <v>0.1</v>
      </c>
      <c r="L317" s="2" t="s">
        <v>26</v>
      </c>
      <c r="M317" s="2" t="s">
        <v>123</v>
      </c>
      <c r="N317" s="8" t="s">
        <v>88</v>
      </c>
      <c r="O317" s="2" t="str">
        <f t="shared" si="2"/>
        <v>China, Shanghai</v>
      </c>
      <c r="P317" s="2" t="e">
        <f t="shared" ca="1" si="3"/>
        <v>#NAME?</v>
      </c>
      <c r="Q317" s="2" t="e">
        <f>NETWORKDAYS(Data!$N317,Data!$I317,)</f>
        <v>#VALUE!</v>
      </c>
      <c r="R317" s="2" t="str">
        <f>CONCATENATE(Data!$C317," ",Data!$B317)</f>
        <v>Sr. Manger Jaxon Tran</v>
      </c>
      <c r="V317" s="34"/>
    </row>
    <row r="318" spans="1:22" ht="15.75" customHeight="1">
      <c r="A318" s="2" t="s">
        <v>745</v>
      </c>
      <c r="B318" s="2" t="s">
        <v>746</v>
      </c>
      <c r="C318" s="2" t="s">
        <v>47</v>
      </c>
      <c r="D318" s="2" t="s">
        <v>4</v>
      </c>
      <c r="E318" s="2" t="s">
        <v>22</v>
      </c>
      <c r="F318" s="2" t="s">
        <v>19</v>
      </c>
      <c r="G318" s="2" t="s">
        <v>3</v>
      </c>
      <c r="H318" s="2">
        <v>40</v>
      </c>
      <c r="I318" s="8">
        <v>43147</v>
      </c>
      <c r="J318" s="9">
        <v>120905</v>
      </c>
      <c r="K318" s="10">
        <v>0.05</v>
      </c>
      <c r="L318" s="2" t="s">
        <v>27</v>
      </c>
      <c r="M318" s="2" t="s">
        <v>83</v>
      </c>
      <c r="N318" s="8" t="s">
        <v>88</v>
      </c>
      <c r="O318" s="2" t="str">
        <f t="shared" si="2"/>
        <v>United States, Seattle</v>
      </c>
      <c r="P318" s="2" t="e">
        <f t="shared" ca="1" si="3"/>
        <v>#NAME?</v>
      </c>
      <c r="Q318" s="2" t="e">
        <f>NETWORKDAYS(Data!$N318,Data!$I318,)</f>
        <v>#VALUE!</v>
      </c>
      <c r="R318" s="2" t="str">
        <f>CONCATENATE(Data!$C318," ",Data!$B318)</f>
        <v>Manager Connor Fong</v>
      </c>
      <c r="V318" s="34"/>
    </row>
    <row r="319" spans="1:22" ht="15.75" customHeight="1">
      <c r="A319" s="2" t="s">
        <v>747</v>
      </c>
      <c r="B319" s="2" t="s">
        <v>748</v>
      </c>
      <c r="C319" s="2" t="s">
        <v>63</v>
      </c>
      <c r="D319" s="2" t="s">
        <v>6</v>
      </c>
      <c r="E319" s="2" t="s">
        <v>20</v>
      </c>
      <c r="F319" s="2" t="s">
        <v>18</v>
      </c>
      <c r="G319" s="2" t="s">
        <v>12</v>
      </c>
      <c r="H319" s="2">
        <v>48</v>
      </c>
      <c r="I319" s="8">
        <v>43253</v>
      </c>
      <c r="J319" s="9">
        <v>231567</v>
      </c>
      <c r="K319" s="10">
        <v>0.36</v>
      </c>
      <c r="L319" s="2" t="s">
        <v>27</v>
      </c>
      <c r="M319" s="2" t="s">
        <v>83</v>
      </c>
      <c r="N319" s="8" t="s">
        <v>88</v>
      </c>
      <c r="O319" s="2" t="str">
        <f t="shared" si="2"/>
        <v>United States, Seattle</v>
      </c>
      <c r="P319" s="2" t="e">
        <f t="shared" ca="1" si="3"/>
        <v>#NAME?</v>
      </c>
      <c r="Q319" s="2" t="e">
        <f>NETWORKDAYS(Data!$N319,Data!$I319,)</f>
        <v>#VALUE!</v>
      </c>
      <c r="R319" s="2" t="str">
        <f>CONCATENATE(Data!$C319," ",Data!$B319)</f>
        <v>Vice President Emery Mitchell</v>
      </c>
      <c r="V319" s="34"/>
    </row>
    <row r="320" spans="1:22" ht="15.75" customHeight="1">
      <c r="A320" s="2" t="s">
        <v>457</v>
      </c>
      <c r="B320" s="2" t="s">
        <v>749</v>
      </c>
      <c r="C320" s="2" t="s">
        <v>63</v>
      </c>
      <c r="D320" s="2" t="s">
        <v>8</v>
      </c>
      <c r="E320" s="2" t="s">
        <v>21</v>
      </c>
      <c r="F320" s="2" t="s">
        <v>19</v>
      </c>
      <c r="G320" s="2" t="s">
        <v>3</v>
      </c>
      <c r="H320" s="2">
        <v>31</v>
      </c>
      <c r="I320" s="8">
        <v>42197</v>
      </c>
      <c r="J320" s="9">
        <v>215388</v>
      </c>
      <c r="K320" s="10">
        <v>0.33</v>
      </c>
      <c r="L320" s="2" t="s">
        <v>27</v>
      </c>
      <c r="M320" s="2" t="s">
        <v>106</v>
      </c>
      <c r="N320" s="8" t="s">
        <v>88</v>
      </c>
      <c r="O320" s="2" t="str">
        <f t="shared" si="2"/>
        <v>United States, Miami</v>
      </c>
      <c r="P320" s="2" t="e">
        <f t="shared" ca="1" si="3"/>
        <v>#NAME?</v>
      </c>
      <c r="Q320" s="2" t="e">
        <f>NETWORKDAYS(Data!$N320,Data!$I320,)</f>
        <v>#VALUE!</v>
      </c>
      <c r="R320" s="2" t="str">
        <f>CONCATENATE(Data!$C320," ",Data!$B320)</f>
        <v>Vice President Landon Luu</v>
      </c>
      <c r="V320" s="34"/>
    </row>
    <row r="321" spans="1:22" ht="15.75" customHeight="1">
      <c r="A321" s="2" t="s">
        <v>750</v>
      </c>
      <c r="B321" s="2" t="s">
        <v>751</v>
      </c>
      <c r="C321" s="2" t="s">
        <v>58</v>
      </c>
      <c r="D321" s="2" t="s">
        <v>10</v>
      </c>
      <c r="E321" s="2" t="s">
        <v>22</v>
      </c>
      <c r="F321" s="2" t="s">
        <v>18</v>
      </c>
      <c r="G321" s="2" t="s">
        <v>3</v>
      </c>
      <c r="H321" s="2">
        <v>30</v>
      </c>
      <c r="I321" s="8">
        <v>42168</v>
      </c>
      <c r="J321" s="9">
        <v>127972</v>
      </c>
      <c r="K321" s="10">
        <v>0.11</v>
      </c>
      <c r="L321" s="2" t="s">
        <v>27</v>
      </c>
      <c r="M321" s="2" t="s">
        <v>83</v>
      </c>
      <c r="N321" s="8" t="s">
        <v>88</v>
      </c>
      <c r="O321" s="2" t="str">
        <f t="shared" si="2"/>
        <v>United States, Seattle</v>
      </c>
      <c r="P321" s="2" t="e">
        <f t="shared" ca="1" si="3"/>
        <v>#NAME?</v>
      </c>
      <c r="Q321" s="2" t="e">
        <f>NETWORKDAYS(Data!$N321,Data!$I321,)</f>
        <v>#VALUE!</v>
      </c>
      <c r="R321" s="2" t="str">
        <f>CONCATENATE(Data!$C321," ",Data!$B321)</f>
        <v>Sr. Manger Sophia Ahmed</v>
      </c>
      <c r="V321" s="34"/>
    </row>
    <row r="322" spans="1:22" ht="15.75" customHeight="1">
      <c r="A322" s="2" t="s">
        <v>752</v>
      </c>
      <c r="B322" s="2" t="s">
        <v>753</v>
      </c>
      <c r="C322" s="2" t="s">
        <v>51</v>
      </c>
      <c r="D322" s="2" t="s">
        <v>5</v>
      </c>
      <c r="E322" s="2" t="s">
        <v>17</v>
      </c>
      <c r="F322" s="2" t="s">
        <v>18</v>
      </c>
      <c r="G322" s="2" t="s">
        <v>3</v>
      </c>
      <c r="H322" s="2">
        <v>55</v>
      </c>
      <c r="I322" s="8">
        <v>34915</v>
      </c>
      <c r="J322" s="9">
        <v>80701</v>
      </c>
      <c r="K322" s="10">
        <v>0</v>
      </c>
      <c r="L322" s="2" t="s">
        <v>27</v>
      </c>
      <c r="M322" s="2" t="s">
        <v>91</v>
      </c>
      <c r="N322" s="8">
        <v>38456</v>
      </c>
      <c r="O322" s="2" t="str">
        <f t="shared" si="2"/>
        <v>United States, Chicago</v>
      </c>
      <c r="P322" s="2" t="e">
        <f t="shared" ca="1" si="3"/>
        <v>#NAME?</v>
      </c>
      <c r="Q322" s="2">
        <f>NETWORKDAYS(Data!$N322,Data!$I322,)</f>
        <v>-2530</v>
      </c>
      <c r="R322" s="2" t="str">
        <f>CONCATENATE(Data!$C322," ",Data!$B322)</f>
        <v>Operations Engineer Sofia Dinh</v>
      </c>
      <c r="V322" s="34"/>
    </row>
    <row r="323" spans="1:22" ht="15.75" customHeight="1">
      <c r="A323" s="2" t="s">
        <v>754</v>
      </c>
      <c r="B323" s="2" t="s">
        <v>755</v>
      </c>
      <c r="C323" s="2" t="s">
        <v>47</v>
      </c>
      <c r="D323" s="2" t="s">
        <v>9</v>
      </c>
      <c r="E323" s="2" t="s">
        <v>17</v>
      </c>
      <c r="F323" s="2" t="s">
        <v>19</v>
      </c>
      <c r="G323" s="2" t="s">
        <v>3</v>
      </c>
      <c r="H323" s="2">
        <v>28</v>
      </c>
      <c r="I323" s="8">
        <v>43863</v>
      </c>
      <c r="J323" s="9">
        <v>115417</v>
      </c>
      <c r="K323" s="10">
        <v>0.06</v>
      </c>
      <c r="L323" s="2" t="s">
        <v>26</v>
      </c>
      <c r="M323" s="2" t="s">
        <v>123</v>
      </c>
      <c r="N323" s="8" t="s">
        <v>88</v>
      </c>
      <c r="O323" s="2" t="str">
        <f t="shared" si="2"/>
        <v>China, Shanghai</v>
      </c>
      <c r="P323" s="2" t="e">
        <f t="shared" ca="1" si="3"/>
        <v>#NAME?</v>
      </c>
      <c r="Q323" s="2" t="e">
        <f>NETWORKDAYS(Data!$N323,Data!$I323,)</f>
        <v>#VALUE!</v>
      </c>
      <c r="R323" s="2" t="str">
        <f>CONCATENATE(Data!$C323," ",Data!$B323)</f>
        <v>Manager Jonathan Patel</v>
      </c>
      <c r="V323" s="34"/>
    </row>
    <row r="324" spans="1:22" ht="15.75" customHeight="1">
      <c r="A324" s="2" t="s">
        <v>391</v>
      </c>
      <c r="B324" s="2" t="s">
        <v>756</v>
      </c>
      <c r="C324" s="2" t="s">
        <v>52</v>
      </c>
      <c r="D324" s="2" t="s">
        <v>5</v>
      </c>
      <c r="E324" s="2" t="s">
        <v>17</v>
      </c>
      <c r="F324" s="2" t="s">
        <v>18</v>
      </c>
      <c r="G324" s="2" t="s">
        <v>12</v>
      </c>
      <c r="H324" s="2">
        <v>45</v>
      </c>
      <c r="I324" s="8">
        <v>43635</v>
      </c>
      <c r="J324" s="9">
        <v>88045</v>
      </c>
      <c r="K324" s="10">
        <v>0</v>
      </c>
      <c r="L324" s="2" t="s">
        <v>27</v>
      </c>
      <c r="M324" s="2" t="s">
        <v>91</v>
      </c>
      <c r="N324" s="8" t="s">
        <v>88</v>
      </c>
      <c r="O324" s="2" t="str">
        <f t="shared" si="2"/>
        <v>United States, Chicago</v>
      </c>
      <c r="P324" s="2" t="e">
        <f t="shared" ca="1" si="3"/>
        <v>#NAME?</v>
      </c>
      <c r="Q324" s="2" t="e">
        <f>NETWORKDAYS(Data!$N324,Data!$I324,)</f>
        <v>#VALUE!</v>
      </c>
      <c r="R324" s="2" t="str">
        <f>CONCATENATE(Data!$C324," ",Data!$B324)</f>
        <v>Quality Engineer Piper Patterson</v>
      </c>
      <c r="V324" s="34"/>
    </row>
    <row r="325" spans="1:22" ht="15.75" customHeight="1">
      <c r="A325" s="2" t="s">
        <v>757</v>
      </c>
      <c r="B325" s="2" t="s">
        <v>758</v>
      </c>
      <c r="C325" s="2" t="s">
        <v>37</v>
      </c>
      <c r="D325" s="2" t="s">
        <v>8</v>
      </c>
      <c r="E325" s="2" t="s">
        <v>22</v>
      </c>
      <c r="F325" s="2" t="s">
        <v>18</v>
      </c>
      <c r="G325" s="2" t="s">
        <v>11</v>
      </c>
      <c r="H325" s="2">
        <v>45</v>
      </c>
      <c r="I325" s="8">
        <v>43185</v>
      </c>
      <c r="J325" s="9">
        <v>86478</v>
      </c>
      <c r="K325" s="10">
        <v>0.06</v>
      </c>
      <c r="L325" s="2" t="s">
        <v>27</v>
      </c>
      <c r="M325" s="2" t="s">
        <v>109</v>
      </c>
      <c r="N325" s="8" t="s">
        <v>88</v>
      </c>
      <c r="O325" s="2" t="str">
        <f t="shared" si="2"/>
        <v>United States, Austin</v>
      </c>
      <c r="P325" s="2" t="e">
        <f t="shared" ca="1" si="3"/>
        <v>#NAME?</v>
      </c>
      <c r="Q325" s="2" t="e">
        <f>NETWORKDAYS(Data!$N325,Data!$I325,)</f>
        <v>#VALUE!</v>
      </c>
      <c r="R325" s="2" t="str">
        <f>CONCATENATE(Data!$C325," ",Data!$B325)</f>
        <v>Computer Systems Manager Cora Evans</v>
      </c>
      <c r="V325" s="34"/>
    </row>
    <row r="326" spans="1:22" ht="15.75" customHeight="1">
      <c r="A326" s="2" t="s">
        <v>759</v>
      </c>
      <c r="B326" s="2" t="s">
        <v>760</v>
      </c>
      <c r="C326" s="2" t="s">
        <v>63</v>
      </c>
      <c r="D326" s="2" t="s">
        <v>5</v>
      </c>
      <c r="E326" s="2" t="s">
        <v>20</v>
      </c>
      <c r="F326" s="2" t="s">
        <v>19</v>
      </c>
      <c r="G326" s="2" t="s">
        <v>12</v>
      </c>
      <c r="H326" s="2">
        <v>63</v>
      </c>
      <c r="I326" s="8">
        <v>42387</v>
      </c>
      <c r="J326" s="9">
        <v>180994</v>
      </c>
      <c r="K326" s="10">
        <v>0.39</v>
      </c>
      <c r="L326" s="2" t="s">
        <v>27</v>
      </c>
      <c r="M326" s="2" t="s">
        <v>83</v>
      </c>
      <c r="N326" s="8" t="s">
        <v>88</v>
      </c>
      <c r="O326" s="2" t="str">
        <f t="shared" si="2"/>
        <v>United States, Seattle</v>
      </c>
      <c r="P326" s="2" t="e">
        <f t="shared" ca="1" si="3"/>
        <v>#NAME?</v>
      </c>
      <c r="Q326" s="2" t="e">
        <f>NETWORKDAYS(Data!$N326,Data!$I326,)</f>
        <v>#VALUE!</v>
      </c>
      <c r="R326" s="2" t="str">
        <f>CONCATENATE(Data!$C326," ",Data!$B326)</f>
        <v>Vice President Cameron Young</v>
      </c>
      <c r="V326" s="34"/>
    </row>
    <row r="327" spans="1:22" ht="15.75" customHeight="1">
      <c r="A327" s="2" t="s">
        <v>761</v>
      </c>
      <c r="B327" s="2" t="s">
        <v>762</v>
      </c>
      <c r="C327" s="2" t="s">
        <v>33</v>
      </c>
      <c r="D327" s="2" t="s">
        <v>6</v>
      </c>
      <c r="E327" s="2" t="s">
        <v>21</v>
      </c>
      <c r="F327" s="2" t="s">
        <v>18</v>
      </c>
      <c r="G327" s="2" t="s">
        <v>3</v>
      </c>
      <c r="H327" s="2">
        <v>55</v>
      </c>
      <c r="I327" s="8">
        <v>39418</v>
      </c>
      <c r="J327" s="9">
        <v>64494</v>
      </c>
      <c r="K327" s="10">
        <v>0</v>
      </c>
      <c r="L327" s="2" t="s">
        <v>27</v>
      </c>
      <c r="M327" s="2" t="s">
        <v>136</v>
      </c>
      <c r="N327" s="8" t="s">
        <v>88</v>
      </c>
      <c r="O327" s="2" t="str">
        <f t="shared" si="2"/>
        <v>United States, Columbus</v>
      </c>
      <c r="P327" s="2" t="e">
        <f t="shared" ca="1" si="3"/>
        <v>#NAME?</v>
      </c>
      <c r="Q327" s="2" t="e">
        <f>NETWORKDAYS(Data!$N327,Data!$I327,)</f>
        <v>#VALUE!</v>
      </c>
      <c r="R327" s="2" t="str">
        <f>CONCATENATE(Data!$C327," ",Data!$B327)</f>
        <v>Analyst II Melody Ho</v>
      </c>
      <c r="V327" s="34"/>
    </row>
    <row r="328" spans="1:22" ht="15.75" customHeight="1">
      <c r="A328" s="2" t="s">
        <v>763</v>
      </c>
      <c r="B328" s="2" t="s">
        <v>764</v>
      </c>
      <c r="C328" s="2" t="s">
        <v>31</v>
      </c>
      <c r="D328" s="2" t="s">
        <v>10</v>
      </c>
      <c r="E328" s="2" t="s">
        <v>20</v>
      </c>
      <c r="F328" s="2" t="s">
        <v>19</v>
      </c>
      <c r="G328" s="2" t="s">
        <v>11</v>
      </c>
      <c r="H328" s="2">
        <v>47</v>
      </c>
      <c r="I328" s="8">
        <v>37550</v>
      </c>
      <c r="J328" s="9">
        <v>70122</v>
      </c>
      <c r="K328" s="10">
        <v>0</v>
      </c>
      <c r="L328" s="2" t="s">
        <v>27</v>
      </c>
      <c r="M328" s="2" t="s">
        <v>136</v>
      </c>
      <c r="N328" s="8" t="s">
        <v>88</v>
      </c>
      <c r="O328" s="2" t="str">
        <f t="shared" si="2"/>
        <v>United States, Columbus</v>
      </c>
      <c r="P328" s="2" t="e">
        <f t="shared" ca="1" si="3"/>
        <v>#NAME?</v>
      </c>
      <c r="Q328" s="2" t="e">
        <f>NETWORKDAYS(Data!$N328,Data!$I328,)</f>
        <v>#VALUE!</v>
      </c>
      <c r="R328" s="2" t="str">
        <f>CONCATENATE(Data!$C328," ",Data!$B328)</f>
        <v>Account Representative Aiden Bryant</v>
      </c>
      <c r="V328" s="34"/>
    </row>
    <row r="329" spans="1:22" ht="15.75" customHeight="1">
      <c r="A329" s="2" t="s">
        <v>765</v>
      </c>
      <c r="B329" s="2" t="s">
        <v>766</v>
      </c>
      <c r="C329" s="2" t="s">
        <v>40</v>
      </c>
      <c r="D329" s="2" t="s">
        <v>4</v>
      </c>
      <c r="E329" s="2" t="s">
        <v>20</v>
      </c>
      <c r="F329" s="2" t="s">
        <v>19</v>
      </c>
      <c r="G329" s="2" t="s">
        <v>12</v>
      </c>
      <c r="H329" s="2">
        <v>29</v>
      </c>
      <c r="I329" s="8">
        <v>42785</v>
      </c>
      <c r="J329" s="9">
        <v>181854</v>
      </c>
      <c r="K329" s="10">
        <v>0.28999999999999998</v>
      </c>
      <c r="L329" s="2" t="s">
        <v>27</v>
      </c>
      <c r="M329" s="2" t="s">
        <v>83</v>
      </c>
      <c r="N329" s="8">
        <v>43945</v>
      </c>
      <c r="O329" s="2" t="str">
        <f t="shared" si="2"/>
        <v>United States, Seattle</v>
      </c>
      <c r="P329" s="2" t="e">
        <f t="shared" ca="1" si="3"/>
        <v>#NAME?</v>
      </c>
      <c r="Q329" s="2">
        <f>NETWORKDAYS(Data!$N329,Data!$I329,)</f>
        <v>-830</v>
      </c>
      <c r="R329" s="2" t="str">
        <f>CONCATENATE(Data!$C329," ",Data!$B329)</f>
        <v>Director Grayson Walker</v>
      </c>
      <c r="V329" s="34"/>
    </row>
    <row r="330" spans="1:22" ht="15.75" customHeight="1">
      <c r="A330" s="2" t="s">
        <v>767</v>
      </c>
      <c r="B330" s="2" t="s">
        <v>768</v>
      </c>
      <c r="C330" s="2" t="s">
        <v>35</v>
      </c>
      <c r="D330" s="2" t="s">
        <v>7</v>
      </c>
      <c r="E330" s="2" t="s">
        <v>22</v>
      </c>
      <c r="F330" s="2" t="s">
        <v>18</v>
      </c>
      <c r="G330" s="2" t="s">
        <v>13</v>
      </c>
      <c r="H330" s="2">
        <v>34</v>
      </c>
      <c r="I330" s="8">
        <v>42664</v>
      </c>
      <c r="J330" s="9">
        <v>52811</v>
      </c>
      <c r="K330" s="10">
        <v>0</v>
      </c>
      <c r="L330" s="2" t="s">
        <v>27</v>
      </c>
      <c r="M330" s="2" t="s">
        <v>106</v>
      </c>
      <c r="N330" s="8" t="s">
        <v>88</v>
      </c>
      <c r="O330" s="2" t="str">
        <f t="shared" si="2"/>
        <v>United States, Miami</v>
      </c>
      <c r="P330" s="2" t="e">
        <f t="shared" ca="1" si="3"/>
        <v>#NAME?</v>
      </c>
      <c r="Q330" s="2" t="e">
        <f>NETWORKDAYS(Data!$N330,Data!$I330,)</f>
        <v>#VALUE!</v>
      </c>
      <c r="R330" s="2" t="str">
        <f>CONCATENATE(Data!$C330," ",Data!$B330)</f>
        <v>Business Partner Scarlett Figueroa</v>
      </c>
      <c r="V330" s="34"/>
    </row>
    <row r="331" spans="1:22" ht="15.75" customHeight="1">
      <c r="A331" s="2" t="s">
        <v>769</v>
      </c>
      <c r="B331" s="2" t="s">
        <v>770</v>
      </c>
      <c r="C331" s="2" t="s">
        <v>60</v>
      </c>
      <c r="D331" s="2" t="s">
        <v>8</v>
      </c>
      <c r="E331" s="2" t="s">
        <v>21</v>
      </c>
      <c r="F331" s="2" t="s">
        <v>18</v>
      </c>
      <c r="G331" s="2" t="s">
        <v>3</v>
      </c>
      <c r="H331" s="2">
        <v>28</v>
      </c>
      <c r="I331" s="8">
        <v>43763</v>
      </c>
      <c r="J331" s="9">
        <v>50111</v>
      </c>
      <c r="K331" s="10">
        <v>0</v>
      </c>
      <c r="L331" s="2" t="s">
        <v>26</v>
      </c>
      <c r="M331" s="2" t="s">
        <v>180</v>
      </c>
      <c r="N331" s="8" t="s">
        <v>88</v>
      </c>
      <c r="O331" s="2" t="str">
        <f t="shared" si="2"/>
        <v>China, Chengdu</v>
      </c>
      <c r="P331" s="2" t="e">
        <f t="shared" ca="1" si="3"/>
        <v>#NAME?</v>
      </c>
      <c r="Q331" s="2" t="e">
        <f>NETWORKDAYS(Data!$N331,Data!$I331,)</f>
        <v>#VALUE!</v>
      </c>
      <c r="R331" s="2" t="str">
        <f>CONCATENATE(Data!$C331," ",Data!$B331)</f>
        <v>Systems Analyst Madeline Hoang</v>
      </c>
      <c r="V331" s="34"/>
    </row>
    <row r="332" spans="1:22" ht="15.75" customHeight="1">
      <c r="A332" s="2" t="s">
        <v>771</v>
      </c>
      <c r="B332" s="2" t="s">
        <v>667</v>
      </c>
      <c r="C332" s="2" t="s">
        <v>48</v>
      </c>
      <c r="D332" s="2" t="s">
        <v>8</v>
      </c>
      <c r="E332" s="2" t="s">
        <v>20</v>
      </c>
      <c r="F332" s="2" t="s">
        <v>19</v>
      </c>
      <c r="G332" s="2" t="s">
        <v>11</v>
      </c>
      <c r="H332" s="2">
        <v>31</v>
      </c>
      <c r="I332" s="8">
        <v>42497</v>
      </c>
      <c r="J332" s="9">
        <v>71192</v>
      </c>
      <c r="K332" s="10">
        <v>0</v>
      </c>
      <c r="L332" s="2" t="s">
        <v>27</v>
      </c>
      <c r="M332" s="2" t="s">
        <v>109</v>
      </c>
      <c r="N332" s="8" t="s">
        <v>88</v>
      </c>
      <c r="O332" s="2" t="str">
        <f t="shared" si="2"/>
        <v>United States, Austin</v>
      </c>
      <c r="P332" s="2" t="e">
        <f t="shared" ca="1" si="3"/>
        <v>#NAME?</v>
      </c>
      <c r="Q332" s="2" t="e">
        <f>NETWORKDAYS(Data!$N332,Data!$I332,)</f>
        <v>#VALUE!</v>
      </c>
      <c r="R332" s="2" t="str">
        <f>CONCATENATE(Data!$C332," ",Data!$B332)</f>
        <v>Network Administrator Ezra Simmons</v>
      </c>
      <c r="V332" s="34"/>
    </row>
    <row r="333" spans="1:22" ht="15.75" customHeight="1">
      <c r="A333" s="2" t="s">
        <v>772</v>
      </c>
      <c r="B333" s="2" t="s">
        <v>773</v>
      </c>
      <c r="C333" s="2" t="s">
        <v>40</v>
      </c>
      <c r="D333" s="2" t="s">
        <v>10</v>
      </c>
      <c r="E333" s="2" t="s">
        <v>20</v>
      </c>
      <c r="F333" s="2" t="s">
        <v>18</v>
      </c>
      <c r="G333" s="2" t="s">
        <v>13</v>
      </c>
      <c r="H333" s="2">
        <v>50</v>
      </c>
      <c r="I333" s="8">
        <v>43452</v>
      </c>
      <c r="J333" s="9">
        <v>155351</v>
      </c>
      <c r="K333" s="10">
        <v>0.2</v>
      </c>
      <c r="L333" s="2" t="s">
        <v>27</v>
      </c>
      <c r="M333" s="2" t="s">
        <v>83</v>
      </c>
      <c r="N333" s="8" t="s">
        <v>88</v>
      </c>
      <c r="O333" s="2" t="str">
        <f t="shared" si="2"/>
        <v>United States, Seattle</v>
      </c>
      <c r="P333" s="2" t="e">
        <f t="shared" ca="1" si="3"/>
        <v>#NAME?</v>
      </c>
      <c r="Q333" s="2" t="e">
        <f>NETWORKDAYS(Data!$N333,Data!$I333,)</f>
        <v>#VALUE!</v>
      </c>
      <c r="R333" s="2" t="str">
        <f>CONCATENATE(Data!$C333," ",Data!$B333)</f>
        <v>Director Ruby Medina</v>
      </c>
      <c r="V333" s="34"/>
    </row>
    <row r="334" spans="1:22" ht="15.75" customHeight="1">
      <c r="A334" s="2" t="s">
        <v>774</v>
      </c>
      <c r="B334" s="2" t="s">
        <v>775</v>
      </c>
      <c r="C334" s="2" t="s">
        <v>40</v>
      </c>
      <c r="D334" s="2" t="s">
        <v>7</v>
      </c>
      <c r="E334" s="2" t="s">
        <v>22</v>
      </c>
      <c r="F334" s="2" t="s">
        <v>19</v>
      </c>
      <c r="G334" s="2" t="s">
        <v>3</v>
      </c>
      <c r="H334" s="2">
        <v>39</v>
      </c>
      <c r="I334" s="8">
        <v>39049</v>
      </c>
      <c r="J334" s="9">
        <v>161690</v>
      </c>
      <c r="K334" s="10">
        <v>0.28999999999999998</v>
      </c>
      <c r="L334" s="2" t="s">
        <v>26</v>
      </c>
      <c r="M334" s="2" t="s">
        <v>162</v>
      </c>
      <c r="N334" s="8" t="s">
        <v>88</v>
      </c>
      <c r="O334" s="2" t="str">
        <f t="shared" si="2"/>
        <v>China, Beijing</v>
      </c>
      <c r="P334" s="2" t="e">
        <f t="shared" ca="1" si="3"/>
        <v>#NAME?</v>
      </c>
      <c r="Q334" s="2" t="e">
        <f>NETWORKDAYS(Data!$N334,Data!$I334,)</f>
        <v>#VALUE!</v>
      </c>
      <c r="R334" s="2" t="str">
        <f>CONCATENATE(Data!$C334," ",Data!$B334)</f>
        <v>Director Luke Zheng</v>
      </c>
      <c r="V334" s="34"/>
    </row>
    <row r="335" spans="1:22" ht="15.75" customHeight="1">
      <c r="A335" s="2" t="s">
        <v>776</v>
      </c>
      <c r="B335" s="2" t="s">
        <v>777</v>
      </c>
      <c r="C335" s="2" t="s">
        <v>39</v>
      </c>
      <c r="D335" s="2" t="s">
        <v>5</v>
      </c>
      <c r="E335" s="2" t="s">
        <v>22</v>
      </c>
      <c r="F335" s="2" t="s">
        <v>18</v>
      </c>
      <c r="G335" s="2" t="s">
        <v>3</v>
      </c>
      <c r="H335" s="2">
        <v>35</v>
      </c>
      <c r="I335" s="8">
        <v>42776</v>
      </c>
      <c r="J335" s="9">
        <v>60132</v>
      </c>
      <c r="K335" s="10">
        <v>0</v>
      </c>
      <c r="L335" s="2" t="s">
        <v>26</v>
      </c>
      <c r="M335" s="2" t="s">
        <v>87</v>
      </c>
      <c r="N335" s="8" t="s">
        <v>88</v>
      </c>
      <c r="O335" s="2" t="str">
        <f t="shared" si="2"/>
        <v>China, Chongqing</v>
      </c>
      <c r="P335" s="2" t="e">
        <f t="shared" ca="1" si="3"/>
        <v>#NAME?</v>
      </c>
      <c r="Q335" s="2" t="e">
        <f>NETWORKDAYS(Data!$N335,Data!$I335,)</f>
        <v>#VALUE!</v>
      </c>
      <c r="R335" s="2" t="str">
        <f>CONCATENATE(Data!$C335," ",Data!$B335)</f>
        <v>Development Engineer Rylee Dinh</v>
      </c>
      <c r="V335" s="34"/>
    </row>
    <row r="336" spans="1:22" ht="15.75" customHeight="1">
      <c r="A336" s="2" t="s">
        <v>778</v>
      </c>
      <c r="B336" s="2" t="s">
        <v>779</v>
      </c>
      <c r="C336" s="2" t="s">
        <v>49</v>
      </c>
      <c r="D336" s="2" t="s">
        <v>8</v>
      </c>
      <c r="E336" s="2" t="s">
        <v>20</v>
      </c>
      <c r="F336" s="2" t="s">
        <v>19</v>
      </c>
      <c r="G336" s="2" t="s">
        <v>12</v>
      </c>
      <c r="H336" s="2">
        <v>54</v>
      </c>
      <c r="I336" s="8">
        <v>34631</v>
      </c>
      <c r="J336" s="9">
        <v>87216</v>
      </c>
      <c r="K336" s="10">
        <v>0</v>
      </c>
      <c r="L336" s="2" t="s">
        <v>27</v>
      </c>
      <c r="M336" s="2" t="s">
        <v>106</v>
      </c>
      <c r="N336" s="8" t="s">
        <v>88</v>
      </c>
      <c r="O336" s="2" t="str">
        <f t="shared" si="2"/>
        <v>United States, Miami</v>
      </c>
      <c r="P336" s="2" t="e">
        <f t="shared" ca="1" si="3"/>
        <v>#NAME?</v>
      </c>
      <c r="Q336" s="2" t="e">
        <f>NETWORKDAYS(Data!$N336,Data!$I336,)</f>
        <v>#VALUE!</v>
      </c>
      <c r="R336" s="2" t="str">
        <f>CONCATENATE(Data!$C336," ",Data!$B336)</f>
        <v>Network Architect Miles Evans</v>
      </c>
      <c r="V336" s="34"/>
    </row>
    <row r="337" spans="1:22" ht="15.75" customHeight="1">
      <c r="A337" s="2" t="s">
        <v>780</v>
      </c>
      <c r="B337" s="2" t="s">
        <v>781</v>
      </c>
      <c r="C337" s="2" t="s">
        <v>60</v>
      </c>
      <c r="D337" s="2" t="s">
        <v>8</v>
      </c>
      <c r="E337" s="2" t="s">
        <v>17</v>
      </c>
      <c r="F337" s="2" t="s">
        <v>19</v>
      </c>
      <c r="G337" s="2" t="s">
        <v>12</v>
      </c>
      <c r="H337" s="2">
        <v>47</v>
      </c>
      <c r="I337" s="8">
        <v>43944</v>
      </c>
      <c r="J337" s="9">
        <v>50069</v>
      </c>
      <c r="K337" s="10">
        <v>0</v>
      </c>
      <c r="L337" s="2" t="s">
        <v>27</v>
      </c>
      <c r="M337" s="2" t="s">
        <v>83</v>
      </c>
      <c r="N337" s="8" t="s">
        <v>88</v>
      </c>
      <c r="O337" s="2" t="str">
        <f t="shared" si="2"/>
        <v>United States, Seattle</v>
      </c>
      <c r="P337" s="2" t="e">
        <f t="shared" ca="1" si="3"/>
        <v>#NAME?</v>
      </c>
      <c r="Q337" s="2" t="e">
        <f>NETWORKDAYS(Data!$N337,Data!$I337,)</f>
        <v>#VALUE!</v>
      </c>
      <c r="R337" s="2" t="str">
        <f>CONCATENATE(Data!$C337," ",Data!$B337)</f>
        <v>Systems Analyst Leo Owens</v>
      </c>
      <c r="V337" s="34"/>
    </row>
    <row r="338" spans="1:22" ht="15.75" customHeight="1">
      <c r="A338" s="2" t="s">
        <v>782</v>
      </c>
      <c r="B338" s="2" t="s">
        <v>783</v>
      </c>
      <c r="C338" s="2" t="s">
        <v>40</v>
      </c>
      <c r="D338" s="2" t="s">
        <v>8</v>
      </c>
      <c r="E338" s="2" t="s">
        <v>22</v>
      </c>
      <c r="F338" s="2" t="s">
        <v>18</v>
      </c>
      <c r="G338" s="2" t="s">
        <v>12</v>
      </c>
      <c r="H338" s="2">
        <v>26</v>
      </c>
      <c r="I338" s="8">
        <v>44403</v>
      </c>
      <c r="J338" s="9">
        <v>151108</v>
      </c>
      <c r="K338" s="10">
        <v>0.22</v>
      </c>
      <c r="L338" s="2" t="s">
        <v>27</v>
      </c>
      <c r="M338" s="2" t="s">
        <v>97</v>
      </c>
      <c r="N338" s="8" t="s">
        <v>88</v>
      </c>
      <c r="O338" s="2" t="str">
        <f t="shared" si="2"/>
        <v>United States, Phoenix</v>
      </c>
      <c r="P338" s="2" t="e">
        <f t="shared" ca="1" si="3"/>
        <v>#NAME?</v>
      </c>
      <c r="Q338" s="2" t="e">
        <f>NETWORKDAYS(Data!$N338,Data!$I338,)</f>
        <v>#VALUE!</v>
      </c>
      <c r="R338" s="2" t="str">
        <f>CONCATENATE(Data!$C338," ",Data!$B338)</f>
        <v>Director Caroline Owens</v>
      </c>
      <c r="V338" s="34"/>
    </row>
    <row r="339" spans="1:22" ht="15.75" customHeight="1">
      <c r="A339" s="2" t="s">
        <v>784</v>
      </c>
      <c r="B339" s="2" t="s">
        <v>785</v>
      </c>
      <c r="C339" s="2" t="s">
        <v>37</v>
      </c>
      <c r="D339" s="2" t="s">
        <v>8</v>
      </c>
      <c r="E339" s="2" t="s">
        <v>20</v>
      </c>
      <c r="F339" s="2" t="s">
        <v>18</v>
      </c>
      <c r="G339" s="2" t="s">
        <v>3</v>
      </c>
      <c r="H339" s="2">
        <v>42</v>
      </c>
      <c r="I339" s="8">
        <v>38640</v>
      </c>
      <c r="J339" s="9">
        <v>67398</v>
      </c>
      <c r="K339" s="10">
        <v>7.0000000000000007E-2</v>
      </c>
      <c r="L339" s="2" t="s">
        <v>27</v>
      </c>
      <c r="M339" s="2" t="s">
        <v>97</v>
      </c>
      <c r="N339" s="8" t="s">
        <v>88</v>
      </c>
      <c r="O339" s="2" t="str">
        <f t="shared" si="2"/>
        <v>United States, Phoenix</v>
      </c>
      <c r="P339" s="2" t="e">
        <f t="shared" ca="1" si="3"/>
        <v>#NAME?</v>
      </c>
      <c r="Q339" s="2" t="e">
        <f>NETWORKDAYS(Data!$N339,Data!$I339,)</f>
        <v>#VALUE!</v>
      </c>
      <c r="R339" s="2" t="str">
        <f>CONCATENATE(Data!$C339," ",Data!$B339)</f>
        <v>Computer Systems Manager Kennedy Do</v>
      </c>
      <c r="V339" s="34"/>
    </row>
    <row r="340" spans="1:22" ht="15.75" customHeight="1">
      <c r="A340" s="2" t="s">
        <v>786</v>
      </c>
      <c r="B340" s="2" t="s">
        <v>787</v>
      </c>
      <c r="C340" s="2" t="s">
        <v>39</v>
      </c>
      <c r="D340" s="2" t="s">
        <v>5</v>
      </c>
      <c r="E340" s="2" t="s">
        <v>21</v>
      </c>
      <c r="F340" s="2" t="s">
        <v>18</v>
      </c>
      <c r="G340" s="2" t="s">
        <v>13</v>
      </c>
      <c r="H340" s="2">
        <v>47</v>
      </c>
      <c r="I340" s="8">
        <v>42245</v>
      </c>
      <c r="J340" s="9">
        <v>68488</v>
      </c>
      <c r="K340" s="10">
        <v>0</v>
      </c>
      <c r="L340" s="2" t="s">
        <v>27</v>
      </c>
      <c r="M340" s="2" t="s">
        <v>83</v>
      </c>
      <c r="N340" s="8" t="s">
        <v>88</v>
      </c>
      <c r="O340" s="2" t="str">
        <f t="shared" si="2"/>
        <v>United States, Seattle</v>
      </c>
      <c r="P340" s="2" t="e">
        <f t="shared" ca="1" si="3"/>
        <v>#NAME?</v>
      </c>
      <c r="Q340" s="2" t="e">
        <f>NETWORKDAYS(Data!$N340,Data!$I340,)</f>
        <v>#VALUE!</v>
      </c>
      <c r="R340" s="2" t="str">
        <f>CONCATENATE(Data!$C340," ",Data!$B340)</f>
        <v>Development Engineer Jade Acosta</v>
      </c>
      <c r="V340" s="34"/>
    </row>
    <row r="341" spans="1:22" ht="15.75" customHeight="1">
      <c r="A341" s="2" t="s">
        <v>788</v>
      </c>
      <c r="B341" s="2" t="s">
        <v>789</v>
      </c>
      <c r="C341" s="2" t="s">
        <v>52</v>
      </c>
      <c r="D341" s="2" t="s">
        <v>5</v>
      </c>
      <c r="E341" s="2" t="s">
        <v>20</v>
      </c>
      <c r="F341" s="2" t="s">
        <v>18</v>
      </c>
      <c r="G341" s="2" t="s">
        <v>13</v>
      </c>
      <c r="H341" s="2">
        <v>60</v>
      </c>
      <c r="I341" s="8">
        <v>35992</v>
      </c>
      <c r="J341" s="9">
        <v>92932</v>
      </c>
      <c r="K341" s="10">
        <v>0</v>
      </c>
      <c r="L341" s="2" t="s">
        <v>27</v>
      </c>
      <c r="M341" s="2" t="s">
        <v>136</v>
      </c>
      <c r="N341" s="8" t="s">
        <v>88</v>
      </c>
      <c r="O341" s="2" t="str">
        <f t="shared" si="2"/>
        <v>United States, Columbus</v>
      </c>
      <c r="P341" s="2" t="e">
        <f t="shared" ca="1" si="3"/>
        <v>#NAME?</v>
      </c>
      <c r="Q341" s="2" t="e">
        <f>NETWORKDAYS(Data!$N341,Data!$I341,)</f>
        <v>#VALUE!</v>
      </c>
      <c r="R341" s="2" t="str">
        <f>CONCATENATE(Data!$C341," ",Data!$B341)</f>
        <v>Quality Engineer Mila Vasquez</v>
      </c>
      <c r="V341" s="34"/>
    </row>
    <row r="342" spans="1:22" ht="15.75" customHeight="1">
      <c r="A342" s="2" t="s">
        <v>790</v>
      </c>
      <c r="B342" s="2" t="s">
        <v>791</v>
      </c>
      <c r="C342" s="2" t="s">
        <v>32</v>
      </c>
      <c r="D342" s="2" t="s">
        <v>6</v>
      </c>
      <c r="E342" s="2" t="s">
        <v>17</v>
      </c>
      <c r="F342" s="2" t="s">
        <v>18</v>
      </c>
      <c r="G342" s="2" t="s">
        <v>13</v>
      </c>
      <c r="H342" s="2">
        <v>36</v>
      </c>
      <c r="I342" s="8">
        <v>39994</v>
      </c>
      <c r="J342" s="9">
        <v>43363</v>
      </c>
      <c r="K342" s="10">
        <v>0</v>
      </c>
      <c r="L342" s="2" t="s">
        <v>27</v>
      </c>
      <c r="M342" s="2" t="s">
        <v>109</v>
      </c>
      <c r="N342" s="8" t="s">
        <v>88</v>
      </c>
      <c r="O342" s="2" t="str">
        <f t="shared" si="2"/>
        <v>United States, Austin</v>
      </c>
      <c r="P342" s="2" t="e">
        <f t="shared" ca="1" si="3"/>
        <v>#NAME?</v>
      </c>
      <c r="Q342" s="2" t="e">
        <f>NETWORKDAYS(Data!$N342,Data!$I342,)</f>
        <v>#VALUE!</v>
      </c>
      <c r="R342" s="2" t="str">
        <f>CONCATENATE(Data!$C342," ",Data!$B342)</f>
        <v>Analyst Allison Ayala</v>
      </c>
      <c r="V342" s="34"/>
    </row>
    <row r="343" spans="1:22" ht="15.75" customHeight="1">
      <c r="A343" s="2" t="s">
        <v>792</v>
      </c>
      <c r="B343" s="2" t="s">
        <v>793</v>
      </c>
      <c r="C343" s="2" t="s">
        <v>53</v>
      </c>
      <c r="D343" s="2" t="s">
        <v>8</v>
      </c>
      <c r="E343" s="2" t="s">
        <v>22</v>
      </c>
      <c r="F343" s="2" t="s">
        <v>19</v>
      </c>
      <c r="G343" s="2" t="s">
        <v>3</v>
      </c>
      <c r="H343" s="2">
        <v>31</v>
      </c>
      <c r="I343" s="8">
        <v>42780</v>
      </c>
      <c r="J343" s="9">
        <v>95963</v>
      </c>
      <c r="K343" s="10">
        <v>0</v>
      </c>
      <c r="L343" s="2" t="s">
        <v>26</v>
      </c>
      <c r="M343" s="2" t="s">
        <v>180</v>
      </c>
      <c r="N343" s="8" t="s">
        <v>88</v>
      </c>
      <c r="O343" s="2" t="str">
        <f t="shared" si="2"/>
        <v>China, Chengdu</v>
      </c>
      <c r="P343" s="2" t="e">
        <f t="shared" ca="1" si="3"/>
        <v>#NAME?</v>
      </c>
      <c r="Q343" s="2" t="e">
        <f>NETWORKDAYS(Data!$N343,Data!$I343,)</f>
        <v>#VALUE!</v>
      </c>
      <c r="R343" s="2" t="str">
        <f>CONCATENATE(Data!$C343," ",Data!$B343)</f>
        <v>Service Desk Analyst Jace Zhang</v>
      </c>
      <c r="V343" s="34"/>
    </row>
    <row r="344" spans="1:22" ht="15.75" customHeight="1">
      <c r="A344" s="2" t="s">
        <v>794</v>
      </c>
      <c r="B344" s="2" t="s">
        <v>795</v>
      </c>
      <c r="C344" s="2" t="s">
        <v>47</v>
      </c>
      <c r="D344" s="2" t="s">
        <v>6</v>
      </c>
      <c r="E344" s="2" t="s">
        <v>22</v>
      </c>
      <c r="F344" s="2" t="s">
        <v>18</v>
      </c>
      <c r="G344" s="2" t="s">
        <v>13</v>
      </c>
      <c r="H344" s="2">
        <v>55</v>
      </c>
      <c r="I344" s="8">
        <v>40297</v>
      </c>
      <c r="J344" s="9">
        <v>111038</v>
      </c>
      <c r="K344" s="10">
        <v>0.05</v>
      </c>
      <c r="L344" s="2" t="s">
        <v>25</v>
      </c>
      <c r="M344" s="2" t="s">
        <v>271</v>
      </c>
      <c r="N344" s="8" t="s">
        <v>88</v>
      </c>
      <c r="O344" s="2" t="str">
        <f t="shared" si="2"/>
        <v>Brazil, Sao Paulo</v>
      </c>
      <c r="P344" s="2" t="e">
        <f t="shared" ca="1" si="3"/>
        <v>#NAME?</v>
      </c>
      <c r="Q344" s="2" t="e">
        <f>NETWORKDAYS(Data!$N344,Data!$I344,)</f>
        <v>#VALUE!</v>
      </c>
      <c r="R344" s="2" t="str">
        <f>CONCATENATE(Data!$C344," ",Data!$B344)</f>
        <v>Manager Allison Medina</v>
      </c>
      <c r="V344" s="34"/>
    </row>
    <row r="345" spans="1:22" ht="15.75" customHeight="1">
      <c r="A345" s="2" t="s">
        <v>796</v>
      </c>
      <c r="B345" s="2" t="s">
        <v>797</v>
      </c>
      <c r="C345" s="2" t="s">
        <v>63</v>
      </c>
      <c r="D345" s="2" t="s">
        <v>5</v>
      </c>
      <c r="E345" s="2" t="s">
        <v>21</v>
      </c>
      <c r="F345" s="2" t="s">
        <v>18</v>
      </c>
      <c r="G345" s="2" t="s">
        <v>12</v>
      </c>
      <c r="H345" s="2">
        <v>51</v>
      </c>
      <c r="I345" s="8">
        <v>35230</v>
      </c>
      <c r="J345" s="9">
        <v>200246</v>
      </c>
      <c r="K345" s="10">
        <v>0.34</v>
      </c>
      <c r="L345" s="2" t="s">
        <v>27</v>
      </c>
      <c r="M345" s="2" t="s">
        <v>136</v>
      </c>
      <c r="N345" s="8" t="s">
        <v>88</v>
      </c>
      <c r="O345" s="2" t="str">
        <f t="shared" si="2"/>
        <v>United States, Columbus</v>
      </c>
      <c r="P345" s="2" t="e">
        <f t="shared" ca="1" si="3"/>
        <v>#NAME?</v>
      </c>
      <c r="Q345" s="2" t="e">
        <f>NETWORKDAYS(Data!$N345,Data!$I345,)</f>
        <v>#VALUE!</v>
      </c>
      <c r="R345" s="2" t="str">
        <f>CONCATENATE(Data!$C345," ",Data!$B345)</f>
        <v>Vice President Maria Wilson</v>
      </c>
      <c r="V345" s="34"/>
    </row>
    <row r="346" spans="1:22" ht="15.75" customHeight="1">
      <c r="A346" s="2" t="s">
        <v>586</v>
      </c>
      <c r="B346" s="2" t="s">
        <v>798</v>
      </c>
      <c r="C346" s="2" t="s">
        <v>63</v>
      </c>
      <c r="D346" s="2" t="s">
        <v>8</v>
      </c>
      <c r="E346" s="2" t="s">
        <v>17</v>
      </c>
      <c r="F346" s="2" t="s">
        <v>18</v>
      </c>
      <c r="G346" s="2" t="s">
        <v>12</v>
      </c>
      <c r="H346" s="2">
        <v>48</v>
      </c>
      <c r="I346" s="8">
        <v>42053</v>
      </c>
      <c r="J346" s="9">
        <v>194871</v>
      </c>
      <c r="K346" s="10">
        <v>0.35</v>
      </c>
      <c r="L346" s="2" t="s">
        <v>27</v>
      </c>
      <c r="M346" s="2" t="s">
        <v>136</v>
      </c>
      <c r="N346" s="8" t="s">
        <v>88</v>
      </c>
      <c r="O346" s="2" t="str">
        <f t="shared" si="2"/>
        <v>United States, Columbus</v>
      </c>
      <c r="P346" s="2" t="e">
        <f t="shared" ca="1" si="3"/>
        <v>#NAME?</v>
      </c>
      <c r="Q346" s="2" t="e">
        <f>NETWORKDAYS(Data!$N346,Data!$I346,)</f>
        <v>#VALUE!</v>
      </c>
      <c r="R346" s="2" t="str">
        <f>CONCATENATE(Data!$C346," ",Data!$B346)</f>
        <v>Vice President Everly Coleman</v>
      </c>
      <c r="V346" s="34"/>
    </row>
    <row r="347" spans="1:22" ht="15.75" customHeight="1">
      <c r="A347" s="2" t="s">
        <v>799</v>
      </c>
      <c r="B347" s="2" t="s">
        <v>800</v>
      </c>
      <c r="C347" s="2" t="s">
        <v>56</v>
      </c>
      <c r="D347" s="2" t="s">
        <v>4</v>
      </c>
      <c r="E347" s="2" t="s">
        <v>21</v>
      </c>
      <c r="F347" s="2" t="s">
        <v>19</v>
      </c>
      <c r="G347" s="2" t="s">
        <v>13</v>
      </c>
      <c r="H347" s="2">
        <v>58</v>
      </c>
      <c r="I347" s="8">
        <v>34592</v>
      </c>
      <c r="J347" s="9">
        <v>98769</v>
      </c>
      <c r="K347" s="10">
        <v>0</v>
      </c>
      <c r="L347" s="2" t="s">
        <v>25</v>
      </c>
      <c r="M347" s="2" t="s">
        <v>148</v>
      </c>
      <c r="N347" s="8">
        <v>42646</v>
      </c>
      <c r="O347" s="2" t="str">
        <f t="shared" si="2"/>
        <v>Brazil, Rio de Janerio</v>
      </c>
      <c r="P347" s="2" t="e">
        <f t="shared" ca="1" si="3"/>
        <v>#NAME?</v>
      </c>
      <c r="Q347" s="2">
        <f>NETWORKDAYS(Data!$N347,Data!$I347,)</f>
        <v>-5753</v>
      </c>
      <c r="R347" s="2" t="str">
        <f>CONCATENATE(Data!$C347," ",Data!$B347)</f>
        <v>Sr. Analyst Jordan Gomez</v>
      </c>
      <c r="V347" s="34"/>
    </row>
    <row r="348" spans="1:22" ht="15.75" customHeight="1">
      <c r="A348" s="2" t="s">
        <v>801</v>
      </c>
      <c r="B348" s="2" t="s">
        <v>802</v>
      </c>
      <c r="C348" s="2" t="s">
        <v>31</v>
      </c>
      <c r="D348" s="2" t="s">
        <v>10</v>
      </c>
      <c r="E348" s="2" t="s">
        <v>21</v>
      </c>
      <c r="F348" s="2" t="s">
        <v>18</v>
      </c>
      <c r="G348" s="2" t="s">
        <v>13</v>
      </c>
      <c r="H348" s="2">
        <v>29</v>
      </c>
      <c r="I348" s="8">
        <v>43239</v>
      </c>
      <c r="J348" s="9">
        <v>65334</v>
      </c>
      <c r="K348" s="10">
        <v>0</v>
      </c>
      <c r="L348" s="2" t="s">
        <v>25</v>
      </c>
      <c r="M348" s="2" t="s">
        <v>148</v>
      </c>
      <c r="N348" s="8" t="s">
        <v>88</v>
      </c>
      <c r="O348" s="2" t="str">
        <f t="shared" si="2"/>
        <v>Brazil, Rio de Janerio</v>
      </c>
      <c r="P348" s="2" t="e">
        <f t="shared" ca="1" si="3"/>
        <v>#NAME?</v>
      </c>
      <c r="Q348" s="2" t="e">
        <f>NETWORKDAYS(Data!$N348,Data!$I348,)</f>
        <v>#VALUE!</v>
      </c>
      <c r="R348" s="2" t="str">
        <f>CONCATENATE(Data!$C348," ",Data!$B348)</f>
        <v>Account Representative Isla Chavez</v>
      </c>
      <c r="V348" s="34"/>
    </row>
    <row r="349" spans="1:22" ht="15.75" customHeight="1">
      <c r="A349" s="2" t="s">
        <v>803</v>
      </c>
      <c r="B349" s="2" t="s">
        <v>804</v>
      </c>
      <c r="C349" s="2" t="s">
        <v>61</v>
      </c>
      <c r="D349" s="2" t="s">
        <v>8</v>
      </c>
      <c r="E349" s="2" t="s">
        <v>20</v>
      </c>
      <c r="F349" s="2" t="s">
        <v>18</v>
      </c>
      <c r="G349" s="2" t="s">
        <v>13</v>
      </c>
      <c r="H349" s="2">
        <v>25</v>
      </c>
      <c r="I349" s="8">
        <v>44327</v>
      </c>
      <c r="J349" s="9">
        <v>83934</v>
      </c>
      <c r="K349" s="10">
        <v>0</v>
      </c>
      <c r="L349" s="2" t="s">
        <v>27</v>
      </c>
      <c r="M349" s="2" t="s">
        <v>106</v>
      </c>
      <c r="N349" s="8" t="s">
        <v>88</v>
      </c>
      <c r="O349" s="2" t="str">
        <f t="shared" si="2"/>
        <v>United States, Miami</v>
      </c>
      <c r="P349" s="2" t="e">
        <f t="shared" ca="1" si="3"/>
        <v>#NAME?</v>
      </c>
      <c r="Q349" s="2" t="e">
        <f>NETWORKDAYS(Data!$N349,Data!$I349,)</f>
        <v>#VALUE!</v>
      </c>
      <c r="R349" s="2" t="str">
        <f>CONCATENATE(Data!$C349," ",Data!$B349)</f>
        <v>Technical Architect Hannah Gomez</v>
      </c>
      <c r="V349" s="34"/>
    </row>
    <row r="350" spans="1:22" ht="15.75" customHeight="1">
      <c r="A350" s="2" t="s">
        <v>805</v>
      </c>
      <c r="B350" s="2" t="s">
        <v>806</v>
      </c>
      <c r="C350" s="2" t="s">
        <v>40</v>
      </c>
      <c r="D350" s="2" t="s">
        <v>4</v>
      </c>
      <c r="E350" s="2" t="s">
        <v>21</v>
      </c>
      <c r="F350" s="2" t="s">
        <v>19</v>
      </c>
      <c r="G350" s="2" t="s">
        <v>12</v>
      </c>
      <c r="H350" s="2">
        <v>36</v>
      </c>
      <c r="I350" s="8">
        <v>42616</v>
      </c>
      <c r="J350" s="9">
        <v>150399</v>
      </c>
      <c r="K350" s="10">
        <v>0.28000000000000003</v>
      </c>
      <c r="L350" s="2" t="s">
        <v>27</v>
      </c>
      <c r="M350" s="2" t="s">
        <v>91</v>
      </c>
      <c r="N350" s="8" t="s">
        <v>88</v>
      </c>
      <c r="O350" s="2" t="str">
        <f t="shared" si="2"/>
        <v>United States, Chicago</v>
      </c>
      <c r="P350" s="2" t="e">
        <f t="shared" ca="1" si="3"/>
        <v>#NAME?</v>
      </c>
      <c r="Q350" s="2" t="e">
        <f>NETWORKDAYS(Data!$N350,Data!$I350,)</f>
        <v>#VALUE!</v>
      </c>
      <c r="R350" s="2" t="str">
        <f>CONCATENATE(Data!$C350," ",Data!$B350)</f>
        <v>Director Jacob Davis</v>
      </c>
      <c r="V350" s="34"/>
    </row>
    <row r="351" spans="1:22" ht="15.75" customHeight="1">
      <c r="A351" s="2" t="s">
        <v>807</v>
      </c>
      <c r="B351" s="2" t="s">
        <v>808</v>
      </c>
      <c r="C351" s="2" t="s">
        <v>40</v>
      </c>
      <c r="D351" s="2" t="s">
        <v>7</v>
      </c>
      <c r="E351" s="2" t="s">
        <v>21</v>
      </c>
      <c r="F351" s="2" t="s">
        <v>19</v>
      </c>
      <c r="G351" s="2" t="s">
        <v>3</v>
      </c>
      <c r="H351" s="2">
        <v>37</v>
      </c>
      <c r="I351" s="8">
        <v>41048</v>
      </c>
      <c r="J351" s="9">
        <v>160280</v>
      </c>
      <c r="K351" s="10">
        <v>0.19</v>
      </c>
      <c r="L351" s="2" t="s">
        <v>26</v>
      </c>
      <c r="M351" s="2" t="s">
        <v>162</v>
      </c>
      <c r="N351" s="8" t="s">
        <v>88</v>
      </c>
      <c r="O351" s="2" t="str">
        <f t="shared" si="2"/>
        <v>China, Beijing</v>
      </c>
      <c r="P351" s="2" t="e">
        <f t="shared" ca="1" si="3"/>
        <v>#NAME?</v>
      </c>
      <c r="Q351" s="2" t="e">
        <f>NETWORKDAYS(Data!$N351,Data!$I351,)</f>
        <v>#VALUE!</v>
      </c>
      <c r="R351" s="2" t="str">
        <f>CONCATENATE(Data!$C351," ",Data!$B351)</f>
        <v>Director Eli Gupta</v>
      </c>
      <c r="V351" s="34"/>
    </row>
    <row r="352" spans="1:22" ht="15.75" customHeight="1">
      <c r="A352" s="2" t="s">
        <v>809</v>
      </c>
      <c r="B352" s="2" t="s">
        <v>810</v>
      </c>
      <c r="C352" s="2" t="s">
        <v>35</v>
      </c>
      <c r="D352" s="2" t="s">
        <v>7</v>
      </c>
      <c r="E352" s="2" t="s">
        <v>22</v>
      </c>
      <c r="F352" s="2" t="s">
        <v>19</v>
      </c>
      <c r="G352" s="2" t="s">
        <v>3</v>
      </c>
      <c r="H352" s="2">
        <v>57</v>
      </c>
      <c r="I352" s="8">
        <v>35548</v>
      </c>
      <c r="J352" s="9">
        <v>54051</v>
      </c>
      <c r="K352" s="10">
        <v>0</v>
      </c>
      <c r="L352" s="2" t="s">
        <v>27</v>
      </c>
      <c r="M352" s="2" t="s">
        <v>106</v>
      </c>
      <c r="N352" s="8">
        <v>36079</v>
      </c>
      <c r="O352" s="2" t="str">
        <f t="shared" si="2"/>
        <v>United States, Miami</v>
      </c>
      <c r="P352" s="2" t="e">
        <f t="shared" ca="1" si="3"/>
        <v>#NAME?</v>
      </c>
      <c r="Q352" s="2">
        <f>NETWORKDAYS(Data!$N352,Data!$I352,)</f>
        <v>-380</v>
      </c>
      <c r="R352" s="2" t="str">
        <f>CONCATENATE(Data!$C352," ",Data!$B352)</f>
        <v>Business Partner Andrew Huynh</v>
      </c>
      <c r="V352" s="34"/>
    </row>
    <row r="353" spans="1:22" ht="15.75" customHeight="1">
      <c r="A353" s="2" t="s">
        <v>811</v>
      </c>
      <c r="B353" s="2" t="s">
        <v>812</v>
      </c>
      <c r="C353" s="2" t="s">
        <v>40</v>
      </c>
      <c r="D353" s="2" t="s">
        <v>5</v>
      </c>
      <c r="E353" s="2" t="s">
        <v>21</v>
      </c>
      <c r="F353" s="2" t="s">
        <v>18</v>
      </c>
      <c r="G353" s="2" t="s">
        <v>13</v>
      </c>
      <c r="H353" s="2">
        <v>59</v>
      </c>
      <c r="I353" s="8">
        <v>37726</v>
      </c>
      <c r="J353" s="9">
        <v>150699</v>
      </c>
      <c r="K353" s="10">
        <v>0.28999999999999998</v>
      </c>
      <c r="L353" s="2" t="s">
        <v>25</v>
      </c>
      <c r="M353" s="2" t="s">
        <v>271</v>
      </c>
      <c r="N353" s="8" t="s">
        <v>88</v>
      </c>
      <c r="O353" s="2" t="str">
        <f t="shared" si="2"/>
        <v>Brazil, Sao Paulo</v>
      </c>
      <c r="P353" s="2" t="e">
        <f t="shared" ca="1" si="3"/>
        <v>#NAME?</v>
      </c>
      <c r="Q353" s="2" t="e">
        <f>NETWORKDAYS(Data!$N353,Data!$I353,)</f>
        <v>#VALUE!</v>
      </c>
      <c r="R353" s="2" t="str">
        <f>CONCATENATE(Data!$C353," ",Data!$B353)</f>
        <v>Director Anna Gutierrez</v>
      </c>
      <c r="V353" s="34"/>
    </row>
    <row r="354" spans="1:22" ht="15.75" customHeight="1">
      <c r="A354" s="2" t="s">
        <v>813</v>
      </c>
      <c r="B354" s="2" t="s">
        <v>814</v>
      </c>
      <c r="C354" s="2" t="s">
        <v>33</v>
      </c>
      <c r="D354" s="2" t="s">
        <v>9</v>
      </c>
      <c r="E354" s="2" t="s">
        <v>22</v>
      </c>
      <c r="F354" s="2" t="s">
        <v>19</v>
      </c>
      <c r="G354" s="2" t="s">
        <v>13</v>
      </c>
      <c r="H354" s="2">
        <v>37</v>
      </c>
      <c r="I354" s="8">
        <v>41363</v>
      </c>
      <c r="J354" s="9">
        <v>69570</v>
      </c>
      <c r="K354" s="10">
        <v>0</v>
      </c>
      <c r="L354" s="2" t="s">
        <v>27</v>
      </c>
      <c r="M354" s="2" t="s">
        <v>106</v>
      </c>
      <c r="N354" s="8" t="s">
        <v>88</v>
      </c>
      <c r="O354" s="2" t="str">
        <f t="shared" si="2"/>
        <v>United States, Miami</v>
      </c>
      <c r="P354" s="2" t="e">
        <f t="shared" ca="1" si="3"/>
        <v>#NAME?</v>
      </c>
      <c r="Q354" s="2" t="e">
        <f>NETWORKDAYS(Data!$N354,Data!$I354,)</f>
        <v>#VALUE!</v>
      </c>
      <c r="R354" s="2" t="str">
        <f>CONCATENATE(Data!$C354," ",Data!$B354)</f>
        <v>Analyst II Samuel Vega</v>
      </c>
      <c r="V354" s="34"/>
    </row>
    <row r="355" spans="1:22" ht="15.75" customHeight="1">
      <c r="A355" s="2" t="s">
        <v>815</v>
      </c>
      <c r="B355" s="2" t="s">
        <v>816</v>
      </c>
      <c r="C355" s="2" t="s">
        <v>53</v>
      </c>
      <c r="D355" s="2" t="s">
        <v>8</v>
      </c>
      <c r="E355" s="2" t="s">
        <v>20</v>
      </c>
      <c r="F355" s="2" t="s">
        <v>18</v>
      </c>
      <c r="G355" s="2" t="s">
        <v>3</v>
      </c>
      <c r="H355" s="2">
        <v>30</v>
      </c>
      <c r="I355" s="8">
        <v>43553</v>
      </c>
      <c r="J355" s="9">
        <v>86774</v>
      </c>
      <c r="K355" s="10">
        <v>0</v>
      </c>
      <c r="L355" s="2" t="s">
        <v>26</v>
      </c>
      <c r="M355" s="2" t="s">
        <v>180</v>
      </c>
      <c r="N355" s="8" t="s">
        <v>88</v>
      </c>
      <c r="O355" s="2" t="str">
        <f t="shared" si="2"/>
        <v>China, Chengdu</v>
      </c>
      <c r="P355" s="2" t="e">
        <f t="shared" ca="1" si="3"/>
        <v>#NAME?</v>
      </c>
      <c r="Q355" s="2" t="e">
        <f>NETWORKDAYS(Data!$N355,Data!$I355,)</f>
        <v>#VALUE!</v>
      </c>
      <c r="R355" s="2" t="str">
        <f>CONCATENATE(Data!$C355," ",Data!$B355)</f>
        <v>Service Desk Analyst Liliana Do</v>
      </c>
      <c r="V355" s="34"/>
    </row>
    <row r="356" spans="1:22" ht="15.75" customHeight="1">
      <c r="A356" s="2" t="s">
        <v>817</v>
      </c>
      <c r="B356" s="2" t="s">
        <v>818</v>
      </c>
      <c r="C356" s="2" t="s">
        <v>44</v>
      </c>
      <c r="D356" s="2" t="s">
        <v>7</v>
      </c>
      <c r="E356" s="2" t="s">
        <v>20</v>
      </c>
      <c r="F356" s="2" t="s">
        <v>19</v>
      </c>
      <c r="G356" s="2" t="s">
        <v>12</v>
      </c>
      <c r="H356" s="2">
        <v>49</v>
      </c>
      <c r="I356" s="8">
        <v>36979</v>
      </c>
      <c r="J356" s="9">
        <v>57606</v>
      </c>
      <c r="K356" s="10">
        <v>0</v>
      </c>
      <c r="L356" s="2" t="s">
        <v>27</v>
      </c>
      <c r="M356" s="2" t="s">
        <v>106</v>
      </c>
      <c r="N356" s="8" t="s">
        <v>88</v>
      </c>
      <c r="O356" s="2" t="str">
        <f t="shared" si="2"/>
        <v>United States, Miami</v>
      </c>
      <c r="P356" s="2" t="e">
        <f t="shared" ca="1" si="3"/>
        <v>#NAME?</v>
      </c>
      <c r="Q356" s="2" t="e">
        <f>NETWORKDAYS(Data!$N356,Data!$I356,)</f>
        <v>#VALUE!</v>
      </c>
      <c r="R356" s="2" t="str">
        <f>CONCATENATE(Data!$C356," ",Data!$B356)</f>
        <v>HRIS Analyst Isaac Sanders</v>
      </c>
      <c r="V356" s="34"/>
    </row>
    <row r="357" spans="1:22" ht="15.75" customHeight="1">
      <c r="A357" s="2" t="s">
        <v>819</v>
      </c>
      <c r="B357" s="2" t="s">
        <v>820</v>
      </c>
      <c r="C357" s="2" t="s">
        <v>58</v>
      </c>
      <c r="D357" s="2" t="s">
        <v>6</v>
      </c>
      <c r="E357" s="2" t="s">
        <v>17</v>
      </c>
      <c r="F357" s="2" t="s">
        <v>18</v>
      </c>
      <c r="G357" s="2" t="s">
        <v>3</v>
      </c>
      <c r="H357" s="2">
        <v>48</v>
      </c>
      <c r="I357" s="8">
        <v>37144</v>
      </c>
      <c r="J357" s="9">
        <v>125730</v>
      </c>
      <c r="K357" s="10">
        <v>0.11</v>
      </c>
      <c r="L357" s="2" t="s">
        <v>26</v>
      </c>
      <c r="M357" s="2" t="s">
        <v>87</v>
      </c>
      <c r="N357" s="8" t="s">
        <v>88</v>
      </c>
      <c r="O357" s="2" t="str">
        <f t="shared" si="2"/>
        <v>China, Chongqing</v>
      </c>
      <c r="P357" s="2" t="e">
        <f t="shared" ca="1" si="3"/>
        <v>#NAME?</v>
      </c>
      <c r="Q357" s="2" t="e">
        <f>NETWORKDAYS(Data!$N357,Data!$I357,)</f>
        <v>#VALUE!</v>
      </c>
      <c r="R357" s="2" t="str">
        <f>CONCATENATE(Data!$C357," ",Data!$B357)</f>
        <v>Sr. Manger Raelynn Gupta</v>
      </c>
      <c r="V357" s="34"/>
    </row>
    <row r="358" spans="1:22" ht="15.75" customHeight="1">
      <c r="A358" s="2" t="s">
        <v>821</v>
      </c>
      <c r="B358" s="2" t="s">
        <v>822</v>
      </c>
      <c r="C358" s="2" t="s">
        <v>59</v>
      </c>
      <c r="D358" s="2" t="s">
        <v>8</v>
      </c>
      <c r="E358" s="2" t="s">
        <v>21</v>
      </c>
      <c r="F358" s="2" t="s">
        <v>18</v>
      </c>
      <c r="G358" s="2" t="s">
        <v>3</v>
      </c>
      <c r="H358" s="2">
        <v>51</v>
      </c>
      <c r="I358" s="8">
        <v>40964</v>
      </c>
      <c r="J358" s="9">
        <v>64170</v>
      </c>
      <c r="K358" s="10">
        <v>0</v>
      </c>
      <c r="L358" s="2" t="s">
        <v>27</v>
      </c>
      <c r="M358" s="2" t="s">
        <v>136</v>
      </c>
      <c r="N358" s="8" t="s">
        <v>88</v>
      </c>
      <c r="O358" s="2" t="str">
        <f t="shared" si="2"/>
        <v>United States, Columbus</v>
      </c>
      <c r="P358" s="2" t="e">
        <f t="shared" ca="1" si="3"/>
        <v>#NAME?</v>
      </c>
      <c r="Q358" s="2" t="e">
        <f>NETWORKDAYS(Data!$N358,Data!$I358,)</f>
        <v>#VALUE!</v>
      </c>
      <c r="R358" s="2" t="str">
        <f>CONCATENATE(Data!$C358," ",Data!$B358)</f>
        <v>System Administrator  Genesis Xiong</v>
      </c>
      <c r="V358" s="34"/>
    </row>
    <row r="359" spans="1:22" ht="15.75" customHeight="1">
      <c r="A359" s="2" t="s">
        <v>823</v>
      </c>
      <c r="B359" s="2" t="s">
        <v>824</v>
      </c>
      <c r="C359" s="2" t="s">
        <v>57</v>
      </c>
      <c r="D359" s="2" t="s">
        <v>7</v>
      </c>
      <c r="E359" s="2" t="s">
        <v>22</v>
      </c>
      <c r="F359" s="2" t="s">
        <v>19</v>
      </c>
      <c r="G359" s="2" t="s">
        <v>13</v>
      </c>
      <c r="H359" s="2">
        <v>56</v>
      </c>
      <c r="I359" s="8">
        <v>35816</v>
      </c>
      <c r="J359" s="9">
        <v>72303</v>
      </c>
      <c r="K359" s="10">
        <v>0</v>
      </c>
      <c r="L359" s="2" t="s">
        <v>27</v>
      </c>
      <c r="M359" s="2" t="s">
        <v>97</v>
      </c>
      <c r="N359" s="8" t="s">
        <v>88</v>
      </c>
      <c r="O359" s="2" t="str">
        <f t="shared" si="2"/>
        <v>United States, Phoenix</v>
      </c>
      <c r="P359" s="2" t="e">
        <f t="shared" ca="1" si="3"/>
        <v>#NAME?</v>
      </c>
      <c r="Q359" s="2" t="e">
        <f>NETWORKDAYS(Data!$N359,Data!$I359,)</f>
        <v>#VALUE!</v>
      </c>
      <c r="R359" s="2" t="str">
        <f>CONCATENATE(Data!$C359," ",Data!$B359)</f>
        <v>Sr. Business Partner Lucas Ramos</v>
      </c>
      <c r="V359" s="34"/>
    </row>
    <row r="360" spans="1:22" ht="15.75" customHeight="1">
      <c r="A360" s="2" t="s">
        <v>825</v>
      </c>
      <c r="B360" s="2" t="s">
        <v>826</v>
      </c>
      <c r="C360" s="2" t="s">
        <v>47</v>
      </c>
      <c r="D360" s="2" t="s">
        <v>10</v>
      </c>
      <c r="E360" s="2" t="s">
        <v>21</v>
      </c>
      <c r="F360" s="2" t="s">
        <v>19</v>
      </c>
      <c r="G360" s="2" t="s">
        <v>13</v>
      </c>
      <c r="H360" s="2">
        <v>36</v>
      </c>
      <c r="I360" s="8">
        <v>41116</v>
      </c>
      <c r="J360" s="9">
        <v>105891</v>
      </c>
      <c r="K360" s="10">
        <v>7.0000000000000007E-2</v>
      </c>
      <c r="L360" s="2" t="s">
        <v>27</v>
      </c>
      <c r="M360" s="2" t="s">
        <v>83</v>
      </c>
      <c r="N360" s="8" t="s">
        <v>88</v>
      </c>
      <c r="O360" s="2" t="str">
        <f t="shared" si="2"/>
        <v>United States, Seattle</v>
      </c>
      <c r="P360" s="2" t="e">
        <f t="shared" ca="1" si="3"/>
        <v>#NAME?</v>
      </c>
      <c r="Q360" s="2" t="e">
        <f>NETWORKDAYS(Data!$N360,Data!$I360,)</f>
        <v>#VALUE!</v>
      </c>
      <c r="R360" s="2" t="str">
        <f>CONCATENATE(Data!$C360," ",Data!$B360)</f>
        <v>Manager Santiago f Gonzalez</v>
      </c>
      <c r="V360" s="34"/>
    </row>
    <row r="361" spans="1:22" ht="15.75" customHeight="1">
      <c r="A361" s="2" t="s">
        <v>492</v>
      </c>
      <c r="B361" s="2" t="s">
        <v>827</v>
      </c>
      <c r="C361" s="2" t="s">
        <v>63</v>
      </c>
      <c r="D361" s="2" t="s">
        <v>9</v>
      </c>
      <c r="E361" s="2" t="s">
        <v>22</v>
      </c>
      <c r="F361" s="2" t="s">
        <v>19</v>
      </c>
      <c r="G361" s="2" t="s">
        <v>3</v>
      </c>
      <c r="H361" s="2">
        <v>38</v>
      </c>
      <c r="I361" s="8">
        <v>44433</v>
      </c>
      <c r="J361" s="9">
        <v>255230</v>
      </c>
      <c r="K361" s="10">
        <v>0.36</v>
      </c>
      <c r="L361" s="2" t="s">
        <v>27</v>
      </c>
      <c r="M361" s="2" t="s">
        <v>109</v>
      </c>
      <c r="N361" s="8" t="s">
        <v>88</v>
      </c>
      <c r="O361" s="2" t="str">
        <f t="shared" si="2"/>
        <v>United States, Austin</v>
      </c>
      <c r="P361" s="2" t="e">
        <f t="shared" ca="1" si="3"/>
        <v>#NAME?</v>
      </c>
      <c r="Q361" s="2" t="e">
        <f>NETWORKDAYS(Data!$N361,Data!$I361,)</f>
        <v>#VALUE!</v>
      </c>
      <c r="R361" s="2" t="str">
        <f>CONCATENATE(Data!$C361," ",Data!$B361)</f>
        <v>Vice President Henry Zhu</v>
      </c>
      <c r="V361" s="34"/>
    </row>
    <row r="362" spans="1:22" ht="15.75" customHeight="1">
      <c r="A362" s="2" t="s">
        <v>828</v>
      </c>
      <c r="B362" s="2" t="s">
        <v>829</v>
      </c>
      <c r="C362" s="2" t="s">
        <v>33</v>
      </c>
      <c r="D362" s="2" t="s">
        <v>10</v>
      </c>
      <c r="E362" s="2" t="s">
        <v>20</v>
      </c>
      <c r="F362" s="2" t="s">
        <v>18</v>
      </c>
      <c r="G362" s="2" t="s">
        <v>13</v>
      </c>
      <c r="H362" s="2">
        <v>56</v>
      </c>
      <c r="I362" s="8">
        <v>33770</v>
      </c>
      <c r="J362" s="9">
        <v>59591</v>
      </c>
      <c r="K362" s="10">
        <v>0</v>
      </c>
      <c r="L362" s="2" t="s">
        <v>25</v>
      </c>
      <c r="M362" s="2" t="s">
        <v>271</v>
      </c>
      <c r="N362" s="8" t="s">
        <v>88</v>
      </c>
      <c r="O362" s="2" t="str">
        <f t="shared" si="2"/>
        <v>Brazil, Sao Paulo</v>
      </c>
      <c r="P362" s="2" t="e">
        <f t="shared" ca="1" si="3"/>
        <v>#NAME?</v>
      </c>
      <c r="Q362" s="2" t="e">
        <f>NETWORKDAYS(Data!$N362,Data!$I362,)</f>
        <v>#VALUE!</v>
      </c>
      <c r="R362" s="2" t="str">
        <f>CONCATENATE(Data!$C362," ",Data!$B362)</f>
        <v>Analyst II Emily Contreras</v>
      </c>
      <c r="V362" s="34"/>
    </row>
    <row r="363" spans="1:22" ht="15.75" customHeight="1">
      <c r="A363" s="2" t="s">
        <v>830</v>
      </c>
      <c r="B363" s="2" t="s">
        <v>831</v>
      </c>
      <c r="C363" s="2" t="s">
        <v>63</v>
      </c>
      <c r="D363" s="2" t="s">
        <v>7</v>
      </c>
      <c r="E363" s="2" t="s">
        <v>20</v>
      </c>
      <c r="F363" s="2" t="s">
        <v>18</v>
      </c>
      <c r="G363" s="2" t="s">
        <v>3</v>
      </c>
      <c r="H363" s="2">
        <v>52</v>
      </c>
      <c r="I363" s="8">
        <v>41113</v>
      </c>
      <c r="J363" s="9">
        <v>187048</v>
      </c>
      <c r="K363" s="10">
        <v>0.32</v>
      </c>
      <c r="L363" s="2" t="s">
        <v>26</v>
      </c>
      <c r="M363" s="2" t="s">
        <v>180</v>
      </c>
      <c r="N363" s="8" t="s">
        <v>88</v>
      </c>
      <c r="O363" s="2" t="str">
        <f t="shared" si="2"/>
        <v>China, Chengdu</v>
      </c>
      <c r="P363" s="2" t="e">
        <f t="shared" ca="1" si="3"/>
        <v>#NAME?</v>
      </c>
      <c r="Q363" s="2" t="e">
        <f>NETWORKDAYS(Data!$N363,Data!$I363,)</f>
        <v>#VALUE!</v>
      </c>
      <c r="R363" s="2" t="str">
        <f>CONCATENATE(Data!$C363," ",Data!$B363)</f>
        <v>Vice President Hailey Lai</v>
      </c>
      <c r="V363" s="34"/>
    </row>
    <row r="364" spans="1:22" ht="15.75" customHeight="1">
      <c r="A364" s="2" t="s">
        <v>832</v>
      </c>
      <c r="B364" s="2" t="s">
        <v>833</v>
      </c>
      <c r="C364" s="2" t="s">
        <v>33</v>
      </c>
      <c r="D364" s="2" t="s">
        <v>6</v>
      </c>
      <c r="E364" s="2" t="s">
        <v>22</v>
      </c>
      <c r="F364" s="2" t="s">
        <v>18</v>
      </c>
      <c r="G364" s="2" t="s">
        <v>13</v>
      </c>
      <c r="H364" s="2">
        <v>53</v>
      </c>
      <c r="I364" s="8">
        <v>37296</v>
      </c>
      <c r="J364" s="9">
        <v>58605</v>
      </c>
      <c r="K364" s="10">
        <v>0</v>
      </c>
      <c r="L364" s="2" t="s">
        <v>27</v>
      </c>
      <c r="M364" s="2" t="s">
        <v>97</v>
      </c>
      <c r="N364" s="8" t="s">
        <v>88</v>
      </c>
      <c r="O364" s="2" t="str">
        <f t="shared" si="2"/>
        <v>United States, Phoenix</v>
      </c>
      <c r="P364" s="2" t="e">
        <f t="shared" ca="1" si="3"/>
        <v>#NAME?</v>
      </c>
      <c r="Q364" s="2" t="e">
        <f>NETWORKDAYS(Data!$N364,Data!$I364,)</f>
        <v>#VALUE!</v>
      </c>
      <c r="R364" s="2" t="str">
        <f>CONCATENATE(Data!$C364," ",Data!$B364)</f>
        <v>Analyst II Vivian Guzman</v>
      </c>
      <c r="V364" s="34"/>
    </row>
    <row r="365" spans="1:22" ht="15.75" customHeight="1">
      <c r="A365" s="2" t="s">
        <v>834</v>
      </c>
      <c r="B365" s="2" t="s">
        <v>835</v>
      </c>
      <c r="C365" s="2" t="s">
        <v>40</v>
      </c>
      <c r="D365" s="2" t="s">
        <v>5</v>
      </c>
      <c r="E365" s="2" t="s">
        <v>17</v>
      </c>
      <c r="F365" s="2" t="s">
        <v>18</v>
      </c>
      <c r="G365" s="2" t="s">
        <v>13</v>
      </c>
      <c r="H365" s="2">
        <v>60</v>
      </c>
      <c r="I365" s="8">
        <v>42739</v>
      </c>
      <c r="J365" s="9">
        <v>178502</v>
      </c>
      <c r="K365" s="10">
        <v>0.2</v>
      </c>
      <c r="L365" s="2" t="s">
        <v>27</v>
      </c>
      <c r="M365" s="2" t="s">
        <v>109</v>
      </c>
      <c r="N365" s="8" t="s">
        <v>88</v>
      </c>
      <c r="O365" s="2" t="str">
        <f t="shared" si="2"/>
        <v>United States, Austin</v>
      </c>
      <c r="P365" s="2" t="e">
        <f t="shared" ca="1" si="3"/>
        <v>#NAME?</v>
      </c>
      <c r="Q365" s="2" t="e">
        <f>NETWORKDAYS(Data!$N365,Data!$I365,)</f>
        <v>#VALUE!</v>
      </c>
      <c r="R365" s="2" t="str">
        <f>CONCATENATE(Data!$C365," ",Data!$B365)</f>
        <v>Director Hadley Contreras</v>
      </c>
      <c r="V365" s="34"/>
    </row>
    <row r="366" spans="1:22" ht="15.75" customHeight="1">
      <c r="A366" s="2" t="s">
        <v>836</v>
      </c>
      <c r="B366" s="2" t="s">
        <v>837</v>
      </c>
      <c r="C366" s="2" t="s">
        <v>47</v>
      </c>
      <c r="D366" s="2" t="s">
        <v>4</v>
      </c>
      <c r="E366" s="2" t="s">
        <v>22</v>
      </c>
      <c r="F366" s="2" t="s">
        <v>19</v>
      </c>
      <c r="G366" s="2" t="s">
        <v>3</v>
      </c>
      <c r="H366" s="2">
        <v>63</v>
      </c>
      <c r="I366" s="8">
        <v>42214</v>
      </c>
      <c r="J366" s="9">
        <v>103724</v>
      </c>
      <c r="K366" s="10">
        <v>0.05</v>
      </c>
      <c r="L366" s="2" t="s">
        <v>26</v>
      </c>
      <c r="M366" s="2" t="s">
        <v>123</v>
      </c>
      <c r="N366" s="8" t="s">
        <v>88</v>
      </c>
      <c r="O366" s="2" t="str">
        <f t="shared" si="2"/>
        <v>China, Shanghai</v>
      </c>
      <c r="P366" s="2" t="e">
        <f t="shared" ca="1" si="3"/>
        <v>#NAME?</v>
      </c>
      <c r="Q366" s="2" t="e">
        <f>NETWORKDAYS(Data!$N366,Data!$I366,)</f>
        <v>#VALUE!</v>
      </c>
      <c r="R366" s="2" t="str">
        <f>CONCATENATE(Data!$C366," ",Data!$B366)</f>
        <v>Manager Nathan Sun</v>
      </c>
      <c r="V366" s="34"/>
    </row>
    <row r="367" spans="1:22" ht="15.75" customHeight="1">
      <c r="A367" s="2" t="s">
        <v>838</v>
      </c>
      <c r="B367" s="2" t="s">
        <v>839</v>
      </c>
      <c r="C367" s="2" t="s">
        <v>40</v>
      </c>
      <c r="D367" s="2" t="s">
        <v>5</v>
      </c>
      <c r="E367" s="2" t="s">
        <v>21</v>
      </c>
      <c r="F367" s="2" t="s">
        <v>18</v>
      </c>
      <c r="G367" s="2" t="s">
        <v>13</v>
      </c>
      <c r="H367" s="2">
        <v>37</v>
      </c>
      <c r="I367" s="8">
        <v>39528</v>
      </c>
      <c r="J367" s="9">
        <v>156277</v>
      </c>
      <c r="K367" s="10">
        <v>0.22</v>
      </c>
      <c r="L367" s="2" t="s">
        <v>25</v>
      </c>
      <c r="M367" s="2" t="s">
        <v>142</v>
      </c>
      <c r="N367" s="8" t="s">
        <v>88</v>
      </c>
      <c r="O367" s="2" t="str">
        <f t="shared" si="2"/>
        <v>Brazil, Manaus</v>
      </c>
      <c r="P367" s="2" t="e">
        <f t="shared" ca="1" si="3"/>
        <v>#NAME?</v>
      </c>
      <c r="Q367" s="2" t="e">
        <f>NETWORKDAYS(Data!$N367,Data!$I367,)</f>
        <v>#VALUE!</v>
      </c>
      <c r="R367" s="2" t="str">
        <f>CONCATENATE(Data!$C367," ",Data!$B367)</f>
        <v>Director Grace Campos</v>
      </c>
      <c r="V367" s="34"/>
    </row>
    <row r="368" spans="1:22" ht="15.75" customHeight="1">
      <c r="A368" s="2" t="s">
        <v>840</v>
      </c>
      <c r="B368" s="2" t="s">
        <v>841</v>
      </c>
      <c r="C368" s="2" t="s">
        <v>43</v>
      </c>
      <c r="D368" s="2" t="s">
        <v>5</v>
      </c>
      <c r="E368" s="2" t="s">
        <v>21</v>
      </c>
      <c r="F368" s="2" t="s">
        <v>18</v>
      </c>
      <c r="G368" s="2" t="s">
        <v>13</v>
      </c>
      <c r="H368" s="2">
        <v>30</v>
      </c>
      <c r="I368" s="8">
        <v>43086</v>
      </c>
      <c r="J368" s="9">
        <v>87744</v>
      </c>
      <c r="K368" s="10">
        <v>0</v>
      </c>
      <c r="L368" s="2" t="s">
        <v>25</v>
      </c>
      <c r="M368" s="2" t="s">
        <v>271</v>
      </c>
      <c r="N368" s="8" t="s">
        <v>88</v>
      </c>
      <c r="O368" s="2" t="str">
        <f t="shared" si="2"/>
        <v>Brazil, Sao Paulo</v>
      </c>
      <c r="P368" s="2" t="e">
        <f t="shared" ca="1" si="3"/>
        <v>#NAME?</v>
      </c>
      <c r="Q368" s="2" t="e">
        <f>NETWORKDAYS(Data!$N368,Data!$I368,)</f>
        <v>#VALUE!</v>
      </c>
      <c r="R368" s="2" t="str">
        <f>CONCATENATE(Data!$C368," ",Data!$B368)</f>
        <v>Field Engineer Autumn Ortiz</v>
      </c>
      <c r="V368" s="34"/>
    </row>
    <row r="369" spans="1:22" ht="15.75" customHeight="1">
      <c r="A369" s="2" t="s">
        <v>842</v>
      </c>
      <c r="B369" s="2" t="s">
        <v>843</v>
      </c>
      <c r="C369" s="2" t="s">
        <v>33</v>
      </c>
      <c r="D369" s="2" t="s">
        <v>6</v>
      </c>
      <c r="E369" s="2" t="s">
        <v>20</v>
      </c>
      <c r="F369" s="2" t="s">
        <v>19</v>
      </c>
      <c r="G369" s="2" t="s">
        <v>12</v>
      </c>
      <c r="H369" s="2">
        <v>30</v>
      </c>
      <c r="I369" s="8">
        <v>43542</v>
      </c>
      <c r="J369" s="9">
        <v>54714</v>
      </c>
      <c r="K369" s="10">
        <v>0</v>
      </c>
      <c r="L369" s="2" t="s">
        <v>27</v>
      </c>
      <c r="M369" s="2" t="s">
        <v>136</v>
      </c>
      <c r="N369" s="8" t="s">
        <v>88</v>
      </c>
      <c r="O369" s="2" t="str">
        <f t="shared" si="2"/>
        <v>United States, Columbus</v>
      </c>
      <c r="P369" s="2" t="e">
        <f t="shared" ca="1" si="3"/>
        <v>#NAME?</v>
      </c>
      <c r="Q369" s="2" t="e">
        <f>NETWORKDAYS(Data!$N369,Data!$I369,)</f>
        <v>#VALUE!</v>
      </c>
      <c r="R369" s="2" t="str">
        <f>CONCATENATE(Data!$C369," ",Data!$B369)</f>
        <v>Analyst II Connor Walker</v>
      </c>
      <c r="V369" s="34"/>
    </row>
    <row r="370" spans="1:22" ht="15.75" customHeight="1">
      <c r="A370" s="2" t="s">
        <v>844</v>
      </c>
      <c r="B370" s="2" t="s">
        <v>845</v>
      </c>
      <c r="C370" s="2" t="s">
        <v>42</v>
      </c>
      <c r="D370" s="2" t="s">
        <v>8</v>
      </c>
      <c r="E370" s="2" t="s">
        <v>17</v>
      </c>
      <c r="F370" s="2" t="s">
        <v>18</v>
      </c>
      <c r="G370" s="2" t="s">
        <v>3</v>
      </c>
      <c r="H370" s="2">
        <v>45</v>
      </c>
      <c r="I370" s="8">
        <v>41511</v>
      </c>
      <c r="J370" s="9">
        <v>99169</v>
      </c>
      <c r="K370" s="10">
        <v>0</v>
      </c>
      <c r="L370" s="2" t="s">
        <v>26</v>
      </c>
      <c r="M370" s="2" t="s">
        <v>162</v>
      </c>
      <c r="N370" s="8" t="s">
        <v>88</v>
      </c>
      <c r="O370" s="2" t="str">
        <f t="shared" si="2"/>
        <v>China, Beijing</v>
      </c>
      <c r="P370" s="2" t="e">
        <f t="shared" ca="1" si="3"/>
        <v>#NAME?</v>
      </c>
      <c r="Q370" s="2" t="e">
        <f>NETWORKDAYS(Data!$N370,Data!$I370,)</f>
        <v>#VALUE!</v>
      </c>
      <c r="R370" s="2" t="str">
        <f>CONCATENATE(Data!$C370," ",Data!$B370)</f>
        <v>Enterprise Architect Mia Wu</v>
      </c>
      <c r="V370" s="34"/>
    </row>
    <row r="371" spans="1:22" ht="15.75" customHeight="1">
      <c r="A371" s="2" t="s">
        <v>846</v>
      </c>
      <c r="B371" s="2" t="s">
        <v>847</v>
      </c>
      <c r="C371" s="2" t="s">
        <v>58</v>
      </c>
      <c r="D371" s="2" t="s">
        <v>4</v>
      </c>
      <c r="E371" s="2" t="s">
        <v>21</v>
      </c>
      <c r="F371" s="2" t="s">
        <v>18</v>
      </c>
      <c r="G371" s="2" t="s">
        <v>3</v>
      </c>
      <c r="H371" s="2">
        <v>55</v>
      </c>
      <c r="I371" s="8">
        <v>38888</v>
      </c>
      <c r="J371" s="9">
        <v>142628</v>
      </c>
      <c r="K371" s="10">
        <v>0.12</v>
      </c>
      <c r="L371" s="2" t="s">
        <v>26</v>
      </c>
      <c r="M371" s="2" t="s">
        <v>87</v>
      </c>
      <c r="N371" s="8" t="s">
        <v>88</v>
      </c>
      <c r="O371" s="2" t="str">
        <f t="shared" si="2"/>
        <v>China, Chongqing</v>
      </c>
      <c r="P371" s="2" t="e">
        <f t="shared" ca="1" si="3"/>
        <v>#NAME?</v>
      </c>
      <c r="Q371" s="2" t="e">
        <f>NETWORKDAYS(Data!$N371,Data!$I371,)</f>
        <v>#VALUE!</v>
      </c>
      <c r="R371" s="2" t="str">
        <f>CONCATENATE(Data!$C371," ",Data!$B371)</f>
        <v>Sr. Manger Julia Luong</v>
      </c>
      <c r="V371" s="34"/>
    </row>
    <row r="372" spans="1:22" ht="15.75" customHeight="1">
      <c r="A372" s="2" t="s">
        <v>848</v>
      </c>
      <c r="B372" s="2" t="s">
        <v>849</v>
      </c>
      <c r="C372" s="2" t="s">
        <v>56</v>
      </c>
      <c r="D372" s="2" t="s">
        <v>9</v>
      </c>
      <c r="E372" s="2" t="s">
        <v>20</v>
      </c>
      <c r="F372" s="2" t="s">
        <v>18</v>
      </c>
      <c r="G372" s="2" t="s">
        <v>13</v>
      </c>
      <c r="H372" s="2">
        <v>33</v>
      </c>
      <c r="I372" s="8">
        <v>41756</v>
      </c>
      <c r="J372" s="9">
        <v>75869</v>
      </c>
      <c r="K372" s="10">
        <v>0</v>
      </c>
      <c r="L372" s="2" t="s">
        <v>25</v>
      </c>
      <c r="M372" s="2" t="s">
        <v>271</v>
      </c>
      <c r="N372" s="8" t="s">
        <v>88</v>
      </c>
      <c r="O372" s="2" t="str">
        <f t="shared" si="2"/>
        <v>Brazil, Sao Paulo</v>
      </c>
      <c r="P372" s="2" t="e">
        <f t="shared" ca="1" si="3"/>
        <v>#NAME?</v>
      </c>
      <c r="Q372" s="2" t="e">
        <f>NETWORKDAYS(Data!$N372,Data!$I372,)</f>
        <v>#VALUE!</v>
      </c>
      <c r="R372" s="2" t="str">
        <f>CONCATENATE(Data!$C372," ",Data!$B372)</f>
        <v>Sr. Analyst Eleanor Delgado</v>
      </c>
      <c r="V372" s="34"/>
    </row>
    <row r="373" spans="1:22" ht="15.75" customHeight="1">
      <c r="A373" s="2" t="s">
        <v>850</v>
      </c>
      <c r="B373" s="2" t="s">
        <v>851</v>
      </c>
      <c r="C373" s="2" t="s">
        <v>49</v>
      </c>
      <c r="D373" s="2" t="s">
        <v>8</v>
      </c>
      <c r="E373" s="2" t="s">
        <v>20</v>
      </c>
      <c r="F373" s="2" t="s">
        <v>18</v>
      </c>
      <c r="G373" s="2" t="s">
        <v>12</v>
      </c>
      <c r="H373" s="2">
        <v>65</v>
      </c>
      <c r="I373" s="8">
        <v>43234</v>
      </c>
      <c r="J373" s="9">
        <v>60985</v>
      </c>
      <c r="K373" s="10">
        <v>0</v>
      </c>
      <c r="L373" s="2" t="s">
        <v>27</v>
      </c>
      <c r="M373" s="2" t="s">
        <v>83</v>
      </c>
      <c r="N373" s="8" t="s">
        <v>88</v>
      </c>
      <c r="O373" s="2" t="str">
        <f t="shared" si="2"/>
        <v>United States, Seattle</v>
      </c>
      <c r="P373" s="2" t="e">
        <f t="shared" ca="1" si="3"/>
        <v>#NAME?</v>
      </c>
      <c r="Q373" s="2" t="e">
        <f>NETWORKDAYS(Data!$N373,Data!$I373,)</f>
        <v>#VALUE!</v>
      </c>
      <c r="R373" s="2" t="str">
        <f>CONCATENATE(Data!$C373," ",Data!$B373)</f>
        <v>Network Architect Addison Roberts</v>
      </c>
      <c r="V373" s="34"/>
    </row>
    <row r="374" spans="1:22" ht="15.75" customHeight="1">
      <c r="A374" s="2" t="s">
        <v>852</v>
      </c>
      <c r="B374" s="2" t="s">
        <v>853</v>
      </c>
      <c r="C374" s="2" t="s">
        <v>58</v>
      </c>
      <c r="D374" s="2" t="s">
        <v>8</v>
      </c>
      <c r="E374" s="2" t="s">
        <v>21</v>
      </c>
      <c r="F374" s="2" t="s">
        <v>18</v>
      </c>
      <c r="G374" s="2" t="s">
        <v>3</v>
      </c>
      <c r="H374" s="2">
        <v>60</v>
      </c>
      <c r="I374" s="8">
        <v>40383</v>
      </c>
      <c r="J374" s="9">
        <v>126911</v>
      </c>
      <c r="K374" s="10">
        <v>0.1</v>
      </c>
      <c r="L374" s="2" t="s">
        <v>26</v>
      </c>
      <c r="M374" s="2" t="s">
        <v>123</v>
      </c>
      <c r="N374" s="8" t="s">
        <v>88</v>
      </c>
      <c r="O374" s="2" t="str">
        <f t="shared" si="2"/>
        <v>China, Shanghai</v>
      </c>
      <c r="P374" s="2" t="e">
        <f t="shared" ca="1" si="3"/>
        <v>#NAME?</v>
      </c>
      <c r="Q374" s="2" t="e">
        <f>NETWORKDAYS(Data!$N374,Data!$I374,)</f>
        <v>#VALUE!</v>
      </c>
      <c r="R374" s="2" t="str">
        <f>CONCATENATE(Data!$C374," ",Data!$B374)</f>
        <v>Sr. Manger Camila Li</v>
      </c>
      <c r="V374" s="34"/>
    </row>
    <row r="375" spans="1:22" ht="15.75" customHeight="1">
      <c r="A375" s="2" t="s">
        <v>854</v>
      </c>
      <c r="B375" s="2" t="s">
        <v>855</v>
      </c>
      <c r="C375" s="2" t="s">
        <v>63</v>
      </c>
      <c r="D375" s="2" t="s">
        <v>10</v>
      </c>
      <c r="E375" s="2" t="s">
        <v>21</v>
      </c>
      <c r="F375" s="2" t="s">
        <v>19</v>
      </c>
      <c r="G375" s="2" t="s">
        <v>3</v>
      </c>
      <c r="H375" s="2">
        <v>56</v>
      </c>
      <c r="I375" s="8">
        <v>38042</v>
      </c>
      <c r="J375" s="9">
        <v>216949</v>
      </c>
      <c r="K375" s="10">
        <v>0.32</v>
      </c>
      <c r="L375" s="2" t="s">
        <v>26</v>
      </c>
      <c r="M375" s="2" t="s">
        <v>123</v>
      </c>
      <c r="N375" s="8" t="s">
        <v>88</v>
      </c>
      <c r="O375" s="2" t="str">
        <f t="shared" si="2"/>
        <v>China, Shanghai</v>
      </c>
      <c r="P375" s="2" t="e">
        <f t="shared" ca="1" si="3"/>
        <v>#NAME?</v>
      </c>
      <c r="Q375" s="2" t="e">
        <f>NETWORKDAYS(Data!$N375,Data!$I375,)</f>
        <v>#VALUE!</v>
      </c>
      <c r="R375" s="2" t="str">
        <f>CONCATENATE(Data!$C375," ",Data!$B375)</f>
        <v>Vice President Ezekiel Fong</v>
      </c>
      <c r="V375" s="34"/>
    </row>
    <row r="376" spans="1:22" ht="15.75" customHeight="1">
      <c r="A376" s="2" t="s">
        <v>856</v>
      </c>
      <c r="B376" s="2" t="s">
        <v>857</v>
      </c>
      <c r="C376" s="2" t="s">
        <v>40</v>
      </c>
      <c r="D376" s="2" t="s">
        <v>5</v>
      </c>
      <c r="E376" s="2" t="s">
        <v>20</v>
      </c>
      <c r="F376" s="2" t="s">
        <v>19</v>
      </c>
      <c r="G376" s="2" t="s">
        <v>3</v>
      </c>
      <c r="H376" s="2">
        <v>53</v>
      </c>
      <c r="I376" s="8">
        <v>41204</v>
      </c>
      <c r="J376" s="9">
        <v>168510</v>
      </c>
      <c r="K376" s="10">
        <v>0.28999999999999998</v>
      </c>
      <c r="L376" s="2" t="s">
        <v>27</v>
      </c>
      <c r="M376" s="2" t="s">
        <v>83</v>
      </c>
      <c r="N376" s="8" t="s">
        <v>88</v>
      </c>
      <c r="O376" s="2" t="str">
        <f t="shared" si="2"/>
        <v>United States, Seattle</v>
      </c>
      <c r="P376" s="2" t="e">
        <f t="shared" ca="1" si="3"/>
        <v>#NAME?</v>
      </c>
      <c r="Q376" s="2" t="e">
        <f>NETWORKDAYS(Data!$N376,Data!$I376,)</f>
        <v>#VALUE!</v>
      </c>
      <c r="R376" s="2" t="str">
        <f>CONCATENATE(Data!$C376," ",Data!$B376)</f>
        <v>Director Dylan Thao</v>
      </c>
      <c r="V376" s="34"/>
    </row>
    <row r="377" spans="1:22" ht="15.75" customHeight="1">
      <c r="A377" s="2" t="s">
        <v>858</v>
      </c>
      <c r="B377" s="2" t="s">
        <v>859</v>
      </c>
      <c r="C377" s="2" t="s">
        <v>43</v>
      </c>
      <c r="D377" s="2" t="s">
        <v>5</v>
      </c>
      <c r="E377" s="2" t="s">
        <v>22</v>
      </c>
      <c r="F377" s="2" t="s">
        <v>18</v>
      </c>
      <c r="G377" s="2" t="s">
        <v>13</v>
      </c>
      <c r="H377" s="2">
        <v>36</v>
      </c>
      <c r="I377" s="8">
        <v>42443</v>
      </c>
      <c r="J377" s="9">
        <v>85870</v>
      </c>
      <c r="K377" s="10">
        <v>0</v>
      </c>
      <c r="L377" s="2" t="s">
        <v>25</v>
      </c>
      <c r="M377" s="2" t="s">
        <v>271</v>
      </c>
      <c r="N377" s="8" t="s">
        <v>88</v>
      </c>
      <c r="O377" s="2" t="str">
        <f t="shared" si="2"/>
        <v>Brazil, Sao Paulo</v>
      </c>
      <c r="P377" s="2" t="e">
        <f t="shared" ca="1" si="3"/>
        <v>#NAME?</v>
      </c>
      <c r="Q377" s="2" t="e">
        <f>NETWORKDAYS(Data!$N377,Data!$I377,)</f>
        <v>#VALUE!</v>
      </c>
      <c r="R377" s="2" t="str">
        <f>CONCATENATE(Data!$C377," ",Data!$B377)</f>
        <v>Field Engineer Josephine Salazar</v>
      </c>
      <c r="V377" s="34"/>
    </row>
    <row r="378" spans="1:22" ht="15.75" customHeight="1">
      <c r="A378" s="2" t="s">
        <v>860</v>
      </c>
      <c r="B378" s="2" t="s">
        <v>861</v>
      </c>
      <c r="C378" s="2" t="s">
        <v>56</v>
      </c>
      <c r="D378" s="2" t="s">
        <v>9</v>
      </c>
      <c r="E378" s="2" t="s">
        <v>17</v>
      </c>
      <c r="F378" s="2" t="s">
        <v>18</v>
      </c>
      <c r="G378" s="2" t="s">
        <v>3</v>
      </c>
      <c r="H378" s="2">
        <v>46</v>
      </c>
      <c r="I378" s="8">
        <v>37271</v>
      </c>
      <c r="J378" s="9">
        <v>86510</v>
      </c>
      <c r="K378" s="10">
        <v>0</v>
      </c>
      <c r="L378" s="2" t="s">
        <v>26</v>
      </c>
      <c r="M378" s="2" t="s">
        <v>162</v>
      </c>
      <c r="N378" s="8">
        <v>37623</v>
      </c>
      <c r="O378" s="2" t="str">
        <f t="shared" si="2"/>
        <v>China, Beijing</v>
      </c>
      <c r="P378" s="2" t="e">
        <f t="shared" ca="1" si="3"/>
        <v>#NAME?</v>
      </c>
      <c r="Q378" s="2">
        <f>NETWORKDAYS(Data!$N378,Data!$I378,)</f>
        <v>-253</v>
      </c>
      <c r="R378" s="2" t="str">
        <f>CONCATENATE(Data!$C378," ",Data!$B378)</f>
        <v>Sr. Analyst Genesis Hu</v>
      </c>
      <c r="V378" s="34"/>
    </row>
    <row r="379" spans="1:22" ht="15.75" customHeight="1">
      <c r="A379" s="2" t="s">
        <v>862</v>
      </c>
      <c r="B379" s="2" t="s">
        <v>863</v>
      </c>
      <c r="C379" s="2" t="s">
        <v>47</v>
      </c>
      <c r="D379" s="2" t="s">
        <v>10</v>
      </c>
      <c r="E379" s="2" t="s">
        <v>22</v>
      </c>
      <c r="F379" s="2" t="s">
        <v>18</v>
      </c>
      <c r="G379" s="2" t="s">
        <v>13</v>
      </c>
      <c r="H379" s="2">
        <v>38</v>
      </c>
      <c r="I379" s="8">
        <v>42999</v>
      </c>
      <c r="J379" s="9">
        <v>119647</v>
      </c>
      <c r="K379" s="10">
        <v>0.09</v>
      </c>
      <c r="L379" s="2" t="s">
        <v>25</v>
      </c>
      <c r="M379" s="2" t="s">
        <v>271</v>
      </c>
      <c r="N379" s="8" t="s">
        <v>88</v>
      </c>
      <c r="O379" s="2" t="str">
        <f t="shared" si="2"/>
        <v>Brazil, Sao Paulo</v>
      </c>
      <c r="P379" s="2" t="e">
        <f t="shared" ca="1" si="3"/>
        <v>#NAME?</v>
      </c>
      <c r="Q379" s="2" t="e">
        <f>NETWORKDAYS(Data!$N379,Data!$I379,)</f>
        <v>#VALUE!</v>
      </c>
      <c r="R379" s="2" t="str">
        <f>CONCATENATE(Data!$C379," ",Data!$B379)</f>
        <v>Manager Mila Juarez</v>
      </c>
      <c r="V379" s="34"/>
    </row>
    <row r="380" spans="1:22" ht="15.75" customHeight="1">
      <c r="A380" s="2" t="s">
        <v>864</v>
      </c>
      <c r="B380" s="2" t="s">
        <v>865</v>
      </c>
      <c r="C380" s="2" t="s">
        <v>42</v>
      </c>
      <c r="D380" s="2" t="s">
        <v>8</v>
      </c>
      <c r="E380" s="2" t="s">
        <v>21</v>
      </c>
      <c r="F380" s="2" t="s">
        <v>19</v>
      </c>
      <c r="G380" s="2" t="s">
        <v>12</v>
      </c>
      <c r="H380" s="2">
        <v>62</v>
      </c>
      <c r="I380" s="8">
        <v>36996</v>
      </c>
      <c r="J380" s="9">
        <v>80921</v>
      </c>
      <c r="K380" s="10">
        <v>0</v>
      </c>
      <c r="L380" s="2" t="s">
        <v>27</v>
      </c>
      <c r="M380" s="2" t="s">
        <v>136</v>
      </c>
      <c r="N380" s="8" t="s">
        <v>88</v>
      </c>
      <c r="O380" s="2" t="str">
        <f t="shared" si="2"/>
        <v>United States, Columbus</v>
      </c>
      <c r="P380" s="2" t="e">
        <f t="shared" ca="1" si="3"/>
        <v>#NAME?</v>
      </c>
      <c r="Q380" s="2" t="e">
        <f>NETWORKDAYS(Data!$N380,Data!$I380,)</f>
        <v>#VALUE!</v>
      </c>
      <c r="R380" s="2" t="str">
        <f>CONCATENATE(Data!$C380," ",Data!$B380)</f>
        <v>Enterprise Architect Daniel Perry</v>
      </c>
      <c r="V380" s="34"/>
    </row>
    <row r="381" spans="1:22" ht="15.75" customHeight="1">
      <c r="A381" s="2" t="s">
        <v>866</v>
      </c>
      <c r="B381" s="2" t="s">
        <v>867</v>
      </c>
      <c r="C381" s="2" t="s">
        <v>41</v>
      </c>
      <c r="D381" s="2" t="s">
        <v>5</v>
      </c>
      <c r="E381" s="2" t="s">
        <v>21</v>
      </c>
      <c r="F381" s="2" t="s">
        <v>18</v>
      </c>
      <c r="G381" s="2" t="s">
        <v>12</v>
      </c>
      <c r="H381" s="2">
        <v>61</v>
      </c>
      <c r="I381" s="8">
        <v>40193</v>
      </c>
      <c r="J381" s="9">
        <v>98110</v>
      </c>
      <c r="K381" s="10">
        <v>0.13</v>
      </c>
      <c r="L381" s="2" t="s">
        <v>27</v>
      </c>
      <c r="M381" s="2" t="s">
        <v>91</v>
      </c>
      <c r="N381" s="8" t="s">
        <v>88</v>
      </c>
      <c r="O381" s="2" t="str">
        <f t="shared" si="2"/>
        <v>United States, Chicago</v>
      </c>
      <c r="P381" s="2" t="e">
        <f t="shared" ca="1" si="3"/>
        <v>#NAME?</v>
      </c>
      <c r="Q381" s="2" t="e">
        <f>NETWORKDAYS(Data!$N381,Data!$I381,)</f>
        <v>#VALUE!</v>
      </c>
      <c r="R381" s="2" t="str">
        <f>CONCATENATE(Data!$C381," ",Data!$B381)</f>
        <v>Engineering Manager Paisley Hunter</v>
      </c>
      <c r="V381" s="34"/>
    </row>
    <row r="382" spans="1:22" ht="15.75" customHeight="1">
      <c r="A382" s="2" t="s">
        <v>868</v>
      </c>
      <c r="B382" s="2" t="s">
        <v>869</v>
      </c>
      <c r="C382" s="2" t="s">
        <v>49</v>
      </c>
      <c r="D382" s="2" t="s">
        <v>8</v>
      </c>
      <c r="E382" s="2" t="s">
        <v>22</v>
      </c>
      <c r="F382" s="2" t="s">
        <v>18</v>
      </c>
      <c r="G382" s="2" t="s">
        <v>12</v>
      </c>
      <c r="H382" s="2">
        <v>59</v>
      </c>
      <c r="I382" s="8">
        <v>43028</v>
      </c>
      <c r="J382" s="9">
        <v>86831</v>
      </c>
      <c r="K382" s="10">
        <v>0</v>
      </c>
      <c r="L382" s="2" t="s">
        <v>27</v>
      </c>
      <c r="M382" s="2" t="s">
        <v>97</v>
      </c>
      <c r="N382" s="8" t="s">
        <v>88</v>
      </c>
      <c r="O382" s="2" t="str">
        <f t="shared" si="2"/>
        <v>United States, Phoenix</v>
      </c>
      <c r="P382" s="2" t="e">
        <f t="shared" ca="1" si="3"/>
        <v>#NAME?</v>
      </c>
      <c r="Q382" s="2" t="e">
        <f>NETWORKDAYS(Data!$N382,Data!$I382,)</f>
        <v>#VALUE!</v>
      </c>
      <c r="R382" s="2" t="str">
        <f>CONCATENATE(Data!$C382," ",Data!$B382)</f>
        <v>Network Architect Everleigh White</v>
      </c>
      <c r="V382" s="34"/>
    </row>
    <row r="383" spans="1:22" ht="15.75" customHeight="1">
      <c r="A383" s="2" t="s">
        <v>870</v>
      </c>
      <c r="B383" s="2" t="s">
        <v>871</v>
      </c>
      <c r="C383" s="2" t="s">
        <v>61</v>
      </c>
      <c r="D383" s="2" t="s">
        <v>8</v>
      </c>
      <c r="E383" s="2" t="s">
        <v>22</v>
      </c>
      <c r="F383" s="2" t="s">
        <v>18</v>
      </c>
      <c r="G383" s="2" t="s">
        <v>3</v>
      </c>
      <c r="H383" s="2">
        <v>49</v>
      </c>
      <c r="I383" s="8">
        <v>40431</v>
      </c>
      <c r="J383" s="9">
        <v>72826</v>
      </c>
      <c r="K383" s="10">
        <v>0</v>
      </c>
      <c r="L383" s="2" t="s">
        <v>26</v>
      </c>
      <c r="M383" s="2" t="s">
        <v>162</v>
      </c>
      <c r="N383" s="8" t="s">
        <v>88</v>
      </c>
      <c r="O383" s="2" t="str">
        <f t="shared" si="2"/>
        <v>China, Beijing</v>
      </c>
      <c r="P383" s="2" t="e">
        <f t="shared" ca="1" si="3"/>
        <v>#NAME?</v>
      </c>
      <c r="Q383" s="2" t="e">
        <f>NETWORKDAYS(Data!$N383,Data!$I383,)</f>
        <v>#VALUE!</v>
      </c>
      <c r="R383" s="2" t="str">
        <f>CONCATENATE(Data!$C383," ",Data!$B383)</f>
        <v>Technical Architect Penelope Choi</v>
      </c>
      <c r="V383" s="34"/>
    </row>
    <row r="384" spans="1:22" ht="15.75" customHeight="1">
      <c r="A384" s="2" t="s">
        <v>872</v>
      </c>
      <c r="B384" s="2" t="s">
        <v>873</v>
      </c>
      <c r="C384" s="2" t="s">
        <v>40</v>
      </c>
      <c r="D384" s="2" t="s">
        <v>9</v>
      </c>
      <c r="E384" s="2" t="s">
        <v>20</v>
      </c>
      <c r="F384" s="2" t="s">
        <v>18</v>
      </c>
      <c r="G384" s="2" t="s">
        <v>3</v>
      </c>
      <c r="H384" s="2">
        <v>64</v>
      </c>
      <c r="I384" s="8">
        <v>40588</v>
      </c>
      <c r="J384" s="9">
        <v>171217</v>
      </c>
      <c r="K384" s="10">
        <v>0.19</v>
      </c>
      <c r="L384" s="2" t="s">
        <v>27</v>
      </c>
      <c r="M384" s="2" t="s">
        <v>83</v>
      </c>
      <c r="N384" s="8" t="s">
        <v>88</v>
      </c>
      <c r="O384" s="2" t="str">
        <f t="shared" si="2"/>
        <v>United States, Seattle</v>
      </c>
      <c r="P384" s="2" t="e">
        <f t="shared" ca="1" si="3"/>
        <v>#NAME?</v>
      </c>
      <c r="Q384" s="2" t="e">
        <f>NETWORKDAYS(Data!$N384,Data!$I384,)</f>
        <v>#VALUE!</v>
      </c>
      <c r="R384" s="2" t="str">
        <f>CONCATENATE(Data!$C384," ",Data!$B384)</f>
        <v>Director Piper Sun</v>
      </c>
      <c r="V384" s="34"/>
    </row>
    <row r="385" spans="1:22" ht="15.75" customHeight="1">
      <c r="A385" s="2" t="s">
        <v>874</v>
      </c>
      <c r="B385" s="2" t="s">
        <v>875</v>
      </c>
      <c r="C385" s="2" t="s">
        <v>47</v>
      </c>
      <c r="D385" s="2" t="s">
        <v>8</v>
      </c>
      <c r="E385" s="2" t="s">
        <v>21</v>
      </c>
      <c r="F385" s="2" t="s">
        <v>18</v>
      </c>
      <c r="G385" s="2" t="s">
        <v>12</v>
      </c>
      <c r="H385" s="2">
        <v>57</v>
      </c>
      <c r="I385" s="8">
        <v>43948</v>
      </c>
      <c r="J385" s="9">
        <v>103058</v>
      </c>
      <c r="K385" s="10">
        <v>7.0000000000000007E-2</v>
      </c>
      <c r="L385" s="2" t="s">
        <v>27</v>
      </c>
      <c r="M385" s="2" t="s">
        <v>136</v>
      </c>
      <c r="N385" s="8" t="s">
        <v>88</v>
      </c>
      <c r="O385" s="2" t="str">
        <f t="shared" si="2"/>
        <v>United States, Columbus</v>
      </c>
      <c r="P385" s="2" t="e">
        <f t="shared" ca="1" si="3"/>
        <v>#NAME?</v>
      </c>
      <c r="Q385" s="2" t="e">
        <f>NETWORKDAYS(Data!$N385,Data!$I385,)</f>
        <v>#VALUE!</v>
      </c>
      <c r="R385" s="2" t="str">
        <f>CONCATENATE(Data!$C385," ",Data!$B385)</f>
        <v>Manager Lucy Johnson</v>
      </c>
      <c r="V385" s="34"/>
    </row>
    <row r="386" spans="1:22" ht="15.75" customHeight="1">
      <c r="A386" s="2" t="s">
        <v>876</v>
      </c>
      <c r="B386" s="2" t="s">
        <v>877</v>
      </c>
      <c r="C386" s="2" t="s">
        <v>47</v>
      </c>
      <c r="D386" s="2" t="s">
        <v>10</v>
      </c>
      <c r="E386" s="2" t="s">
        <v>22</v>
      </c>
      <c r="F386" s="2" t="s">
        <v>19</v>
      </c>
      <c r="G386" s="2" t="s">
        <v>3</v>
      </c>
      <c r="H386" s="2">
        <v>52</v>
      </c>
      <c r="I386" s="8">
        <v>41858</v>
      </c>
      <c r="J386" s="9">
        <v>117062</v>
      </c>
      <c r="K386" s="10">
        <v>7.0000000000000007E-2</v>
      </c>
      <c r="L386" s="2" t="s">
        <v>27</v>
      </c>
      <c r="M386" s="2" t="s">
        <v>97</v>
      </c>
      <c r="N386" s="8" t="s">
        <v>88</v>
      </c>
      <c r="O386" s="2" t="str">
        <f t="shared" si="2"/>
        <v>United States, Phoenix</v>
      </c>
      <c r="P386" s="2" t="e">
        <f t="shared" ca="1" si="3"/>
        <v>#NAME?</v>
      </c>
      <c r="Q386" s="2" t="e">
        <f>NETWORKDAYS(Data!$N386,Data!$I386,)</f>
        <v>#VALUE!</v>
      </c>
      <c r="R386" s="2" t="str">
        <f>CONCATENATE(Data!$C386," ",Data!$B386)</f>
        <v>Manager Ian Ngo</v>
      </c>
      <c r="V386" s="34"/>
    </row>
    <row r="387" spans="1:22" ht="15.75" customHeight="1">
      <c r="A387" s="2" t="s">
        <v>878</v>
      </c>
      <c r="B387" s="2" t="s">
        <v>879</v>
      </c>
      <c r="C387" s="2" t="s">
        <v>58</v>
      </c>
      <c r="D387" s="2" t="s">
        <v>4</v>
      </c>
      <c r="E387" s="2" t="s">
        <v>22</v>
      </c>
      <c r="F387" s="2" t="s">
        <v>19</v>
      </c>
      <c r="G387" s="2" t="s">
        <v>13</v>
      </c>
      <c r="H387" s="2">
        <v>40</v>
      </c>
      <c r="I387" s="8">
        <v>43488</v>
      </c>
      <c r="J387" s="9">
        <v>159031</v>
      </c>
      <c r="K387" s="10">
        <v>0.1</v>
      </c>
      <c r="L387" s="2" t="s">
        <v>27</v>
      </c>
      <c r="M387" s="2" t="s">
        <v>106</v>
      </c>
      <c r="N387" s="8" t="s">
        <v>88</v>
      </c>
      <c r="O387" s="2" t="str">
        <f t="shared" si="2"/>
        <v>United States, Miami</v>
      </c>
      <c r="P387" s="2" t="e">
        <f t="shared" ca="1" si="3"/>
        <v>#NAME?</v>
      </c>
      <c r="Q387" s="2" t="e">
        <f>NETWORKDAYS(Data!$N387,Data!$I387,)</f>
        <v>#VALUE!</v>
      </c>
      <c r="R387" s="2" t="str">
        <f>CONCATENATE(Data!$C387," ",Data!$B387)</f>
        <v>Sr. Manger Joseph Vazquez</v>
      </c>
      <c r="V387" s="34"/>
    </row>
    <row r="388" spans="1:22" ht="15.75" customHeight="1">
      <c r="A388" s="2" t="s">
        <v>880</v>
      </c>
      <c r="B388" s="2" t="s">
        <v>881</v>
      </c>
      <c r="C388" s="2" t="s">
        <v>58</v>
      </c>
      <c r="D388" s="2" t="s">
        <v>8</v>
      </c>
      <c r="E388" s="2" t="s">
        <v>21</v>
      </c>
      <c r="F388" s="2" t="s">
        <v>18</v>
      </c>
      <c r="G388" s="2" t="s">
        <v>13</v>
      </c>
      <c r="H388" s="2">
        <v>49</v>
      </c>
      <c r="I388" s="8">
        <v>38000</v>
      </c>
      <c r="J388" s="9">
        <v>125086</v>
      </c>
      <c r="K388" s="10">
        <v>0.1</v>
      </c>
      <c r="L388" s="2" t="s">
        <v>25</v>
      </c>
      <c r="M388" s="2" t="s">
        <v>271</v>
      </c>
      <c r="N388" s="8" t="s">
        <v>88</v>
      </c>
      <c r="O388" s="2" t="str">
        <f t="shared" si="2"/>
        <v>Brazil, Sao Paulo</v>
      </c>
      <c r="P388" s="2" t="e">
        <f t="shared" ca="1" si="3"/>
        <v>#NAME?</v>
      </c>
      <c r="Q388" s="2" t="e">
        <f>NETWORKDAYS(Data!$N388,Data!$I388,)</f>
        <v>#VALUE!</v>
      </c>
      <c r="R388" s="2" t="str">
        <f>CONCATENATE(Data!$C388," ",Data!$B388)</f>
        <v>Sr. Manger Hadley Guerrero</v>
      </c>
      <c r="V388" s="34"/>
    </row>
    <row r="389" spans="1:22" ht="15.75" customHeight="1">
      <c r="A389" s="2" t="s">
        <v>882</v>
      </c>
      <c r="B389" s="2" t="s">
        <v>883</v>
      </c>
      <c r="C389" s="2" t="s">
        <v>59</v>
      </c>
      <c r="D389" s="2" t="s">
        <v>8</v>
      </c>
      <c r="E389" s="2" t="s">
        <v>22</v>
      </c>
      <c r="F389" s="2" t="s">
        <v>19</v>
      </c>
      <c r="G389" s="2" t="s">
        <v>12</v>
      </c>
      <c r="H389" s="2">
        <v>43</v>
      </c>
      <c r="I389" s="8">
        <v>42467</v>
      </c>
      <c r="J389" s="9">
        <v>67976</v>
      </c>
      <c r="K389" s="10">
        <v>0</v>
      </c>
      <c r="L389" s="2" t="s">
        <v>27</v>
      </c>
      <c r="M389" s="2" t="s">
        <v>83</v>
      </c>
      <c r="N389" s="8" t="s">
        <v>88</v>
      </c>
      <c r="O389" s="2" t="str">
        <f t="shared" si="2"/>
        <v>United States, Seattle</v>
      </c>
      <c r="P389" s="2" t="e">
        <f t="shared" ca="1" si="3"/>
        <v>#NAME?</v>
      </c>
      <c r="Q389" s="2" t="e">
        <f>NETWORKDAYS(Data!$N389,Data!$I389,)</f>
        <v>#VALUE!</v>
      </c>
      <c r="R389" s="2" t="str">
        <f>CONCATENATE(Data!$C389," ",Data!$B389)</f>
        <v>System Administrator  Jose Brown</v>
      </c>
      <c r="V389" s="34"/>
    </row>
    <row r="390" spans="1:22" ht="15.75" customHeight="1">
      <c r="A390" s="2" t="s">
        <v>884</v>
      </c>
      <c r="B390" s="2" t="s">
        <v>885</v>
      </c>
      <c r="C390" s="2" t="s">
        <v>33</v>
      </c>
      <c r="D390" s="2" t="s">
        <v>6</v>
      </c>
      <c r="E390" s="2" t="s">
        <v>22</v>
      </c>
      <c r="F390" s="2" t="s">
        <v>19</v>
      </c>
      <c r="G390" s="2" t="s">
        <v>12</v>
      </c>
      <c r="H390" s="2">
        <v>31</v>
      </c>
      <c r="I390" s="8">
        <v>44308</v>
      </c>
      <c r="J390" s="9">
        <v>74215</v>
      </c>
      <c r="K390" s="10">
        <v>0</v>
      </c>
      <c r="L390" s="2" t="s">
        <v>27</v>
      </c>
      <c r="M390" s="2" t="s">
        <v>97</v>
      </c>
      <c r="N390" s="8" t="s">
        <v>88</v>
      </c>
      <c r="O390" s="2" t="str">
        <f t="shared" si="2"/>
        <v>United States, Phoenix</v>
      </c>
      <c r="P390" s="2" t="e">
        <f t="shared" ca="1" si="3"/>
        <v>#NAME?</v>
      </c>
      <c r="Q390" s="2" t="e">
        <f>NETWORKDAYS(Data!$N390,Data!$I390,)</f>
        <v>#VALUE!</v>
      </c>
      <c r="R390" s="2" t="str">
        <f>CONCATENATE(Data!$C390," ",Data!$B390)</f>
        <v>Analyst II Benjamin Ford</v>
      </c>
      <c r="V390" s="34"/>
    </row>
    <row r="391" spans="1:22" ht="15.75" customHeight="1">
      <c r="A391" s="2" t="s">
        <v>886</v>
      </c>
      <c r="B391" s="2" t="s">
        <v>887</v>
      </c>
      <c r="C391" s="2" t="s">
        <v>40</v>
      </c>
      <c r="D391" s="2" t="s">
        <v>4</v>
      </c>
      <c r="E391" s="2" t="s">
        <v>20</v>
      </c>
      <c r="F391" s="2" t="s">
        <v>19</v>
      </c>
      <c r="G391" s="2" t="s">
        <v>3</v>
      </c>
      <c r="H391" s="2">
        <v>55</v>
      </c>
      <c r="I391" s="8">
        <v>40340</v>
      </c>
      <c r="J391" s="9">
        <v>187389</v>
      </c>
      <c r="K391" s="10">
        <v>0.25</v>
      </c>
      <c r="L391" s="2" t="s">
        <v>26</v>
      </c>
      <c r="M391" s="2" t="s">
        <v>180</v>
      </c>
      <c r="N391" s="8" t="s">
        <v>88</v>
      </c>
      <c r="O391" s="2" t="str">
        <f t="shared" si="2"/>
        <v>China, Chengdu</v>
      </c>
      <c r="P391" s="2" t="e">
        <f t="shared" ca="1" si="3"/>
        <v>#NAME?</v>
      </c>
      <c r="Q391" s="2" t="e">
        <f>NETWORKDAYS(Data!$N391,Data!$I391,)</f>
        <v>#VALUE!</v>
      </c>
      <c r="R391" s="2" t="str">
        <f>CONCATENATE(Data!$C391," ",Data!$B391)</f>
        <v>Director Henry Shah</v>
      </c>
      <c r="V391" s="34"/>
    </row>
    <row r="392" spans="1:22" ht="15.75" customHeight="1">
      <c r="A392" s="2" t="s">
        <v>689</v>
      </c>
      <c r="B392" s="2" t="s">
        <v>888</v>
      </c>
      <c r="C392" s="2" t="s">
        <v>58</v>
      </c>
      <c r="D392" s="2" t="s">
        <v>7</v>
      </c>
      <c r="E392" s="2" t="s">
        <v>22</v>
      </c>
      <c r="F392" s="2" t="s">
        <v>18</v>
      </c>
      <c r="G392" s="2" t="s">
        <v>12</v>
      </c>
      <c r="H392" s="2">
        <v>41</v>
      </c>
      <c r="I392" s="8">
        <v>39747</v>
      </c>
      <c r="J392" s="9">
        <v>131841</v>
      </c>
      <c r="K392" s="10">
        <v>0.13</v>
      </c>
      <c r="L392" s="2" t="s">
        <v>27</v>
      </c>
      <c r="M392" s="2" t="s">
        <v>136</v>
      </c>
      <c r="N392" s="8" t="s">
        <v>88</v>
      </c>
      <c r="O392" s="2" t="str">
        <f t="shared" si="2"/>
        <v>United States, Columbus</v>
      </c>
      <c r="P392" s="2" t="e">
        <f t="shared" ca="1" si="3"/>
        <v>#NAME?</v>
      </c>
      <c r="Q392" s="2" t="e">
        <f>NETWORKDAYS(Data!$N392,Data!$I392,)</f>
        <v>#VALUE!</v>
      </c>
      <c r="R392" s="2" t="str">
        <f>CONCATENATE(Data!$C392," ",Data!$B392)</f>
        <v>Sr. Manger Ivy Daniels</v>
      </c>
      <c r="V392" s="34"/>
    </row>
    <row r="393" spans="1:22" ht="15.75" customHeight="1">
      <c r="A393" s="2" t="s">
        <v>889</v>
      </c>
      <c r="B393" s="2" t="s">
        <v>890</v>
      </c>
      <c r="C393" s="2" t="s">
        <v>56</v>
      </c>
      <c r="D393" s="2" t="s">
        <v>4</v>
      </c>
      <c r="E393" s="2" t="s">
        <v>21</v>
      </c>
      <c r="F393" s="2" t="s">
        <v>19</v>
      </c>
      <c r="G393" s="2" t="s">
        <v>3</v>
      </c>
      <c r="H393" s="2">
        <v>34</v>
      </c>
      <c r="I393" s="8">
        <v>40750</v>
      </c>
      <c r="J393" s="9">
        <v>97231</v>
      </c>
      <c r="K393" s="10">
        <v>0</v>
      </c>
      <c r="L393" s="2" t="s">
        <v>26</v>
      </c>
      <c r="M393" s="2" t="s">
        <v>162</v>
      </c>
      <c r="N393" s="8" t="s">
        <v>88</v>
      </c>
      <c r="O393" s="2" t="str">
        <f t="shared" si="2"/>
        <v>China, Beijing</v>
      </c>
      <c r="P393" s="2" t="e">
        <f t="shared" ca="1" si="3"/>
        <v>#NAME?</v>
      </c>
      <c r="Q393" s="2" t="e">
        <f>NETWORKDAYS(Data!$N393,Data!$I393,)</f>
        <v>#VALUE!</v>
      </c>
      <c r="R393" s="2" t="str">
        <f>CONCATENATE(Data!$C393," ",Data!$B393)</f>
        <v>Sr. Analyst Thomas Chang</v>
      </c>
      <c r="V393" s="34"/>
    </row>
    <row r="394" spans="1:22" ht="15.75" customHeight="1">
      <c r="A394" s="2" t="s">
        <v>891</v>
      </c>
      <c r="B394" s="2" t="s">
        <v>892</v>
      </c>
      <c r="C394" s="2" t="s">
        <v>58</v>
      </c>
      <c r="D394" s="2" t="s">
        <v>6</v>
      </c>
      <c r="E394" s="2" t="s">
        <v>17</v>
      </c>
      <c r="F394" s="2" t="s">
        <v>18</v>
      </c>
      <c r="G394" s="2" t="s">
        <v>3</v>
      </c>
      <c r="H394" s="2">
        <v>41</v>
      </c>
      <c r="I394" s="8">
        <v>38060</v>
      </c>
      <c r="J394" s="9">
        <v>155004</v>
      </c>
      <c r="K394" s="10">
        <v>0.12</v>
      </c>
      <c r="L394" s="2" t="s">
        <v>27</v>
      </c>
      <c r="M394" s="2" t="s">
        <v>109</v>
      </c>
      <c r="N394" s="8" t="s">
        <v>88</v>
      </c>
      <c r="O394" s="2" t="str">
        <f t="shared" si="2"/>
        <v>United States, Austin</v>
      </c>
      <c r="P394" s="2" t="e">
        <f t="shared" ca="1" si="3"/>
        <v>#NAME?</v>
      </c>
      <c r="Q394" s="2" t="e">
        <f>NETWORKDAYS(Data!$N394,Data!$I394,)</f>
        <v>#VALUE!</v>
      </c>
      <c r="R394" s="2" t="str">
        <f>CONCATENATE(Data!$C394," ",Data!$B394)</f>
        <v>Sr. Manger Caroline Phan</v>
      </c>
      <c r="V394" s="34"/>
    </row>
    <row r="395" spans="1:22" ht="15.75" customHeight="1">
      <c r="A395" s="2" t="s">
        <v>893</v>
      </c>
      <c r="B395" s="2" t="s">
        <v>894</v>
      </c>
      <c r="C395" s="2" t="s">
        <v>60</v>
      </c>
      <c r="D395" s="2" t="s">
        <v>8</v>
      </c>
      <c r="E395" s="2" t="s">
        <v>20</v>
      </c>
      <c r="F395" s="2" t="s">
        <v>19</v>
      </c>
      <c r="G395" s="2" t="s">
        <v>3</v>
      </c>
      <c r="H395" s="2">
        <v>40</v>
      </c>
      <c r="I395" s="8">
        <v>39293</v>
      </c>
      <c r="J395" s="9">
        <v>41859</v>
      </c>
      <c r="K395" s="10">
        <v>0</v>
      </c>
      <c r="L395" s="2" t="s">
        <v>27</v>
      </c>
      <c r="M395" s="2" t="s">
        <v>83</v>
      </c>
      <c r="N395" s="8" t="s">
        <v>88</v>
      </c>
      <c r="O395" s="2" t="str">
        <f t="shared" si="2"/>
        <v>United States, Seattle</v>
      </c>
      <c r="P395" s="2" t="e">
        <f t="shared" ca="1" si="3"/>
        <v>#NAME?</v>
      </c>
      <c r="Q395" s="2" t="e">
        <f>NETWORKDAYS(Data!$N395,Data!$I395,)</f>
        <v>#VALUE!</v>
      </c>
      <c r="R395" s="2" t="str">
        <f>CONCATENATE(Data!$C395," ",Data!$B395)</f>
        <v>Systems Analyst Maverick Mehta</v>
      </c>
      <c r="V395" s="34"/>
    </row>
    <row r="396" spans="1:22" ht="15.75" customHeight="1">
      <c r="A396" s="2" t="s">
        <v>895</v>
      </c>
      <c r="B396" s="2" t="s">
        <v>896</v>
      </c>
      <c r="C396" s="2" t="s">
        <v>45</v>
      </c>
      <c r="D396" s="2" t="s">
        <v>8</v>
      </c>
      <c r="E396" s="2" t="s">
        <v>20</v>
      </c>
      <c r="F396" s="2" t="s">
        <v>19</v>
      </c>
      <c r="G396" s="2" t="s">
        <v>11</v>
      </c>
      <c r="H396" s="2">
        <v>42</v>
      </c>
      <c r="I396" s="8">
        <v>38984</v>
      </c>
      <c r="J396" s="9">
        <v>52733</v>
      </c>
      <c r="K396" s="10">
        <v>0</v>
      </c>
      <c r="L396" s="2" t="s">
        <v>27</v>
      </c>
      <c r="M396" s="2" t="s">
        <v>91</v>
      </c>
      <c r="N396" s="8" t="s">
        <v>88</v>
      </c>
      <c r="O396" s="2" t="str">
        <f t="shared" si="2"/>
        <v>United States, Chicago</v>
      </c>
      <c r="P396" s="2" t="e">
        <f t="shared" ca="1" si="3"/>
        <v>#NAME?</v>
      </c>
      <c r="Q396" s="2" t="e">
        <f>NETWORKDAYS(Data!$N396,Data!$I396,)</f>
        <v>#VALUE!</v>
      </c>
      <c r="R396" s="2" t="str">
        <f>CONCATENATE(Data!$C396," ",Data!$B396)</f>
        <v>IT Coordinator Austin Edwards</v>
      </c>
      <c r="V396" s="34"/>
    </row>
    <row r="397" spans="1:22" ht="15.75" customHeight="1">
      <c r="A397" s="2" t="s">
        <v>897</v>
      </c>
      <c r="B397" s="2" t="s">
        <v>898</v>
      </c>
      <c r="C397" s="2" t="s">
        <v>63</v>
      </c>
      <c r="D397" s="2" t="s">
        <v>7</v>
      </c>
      <c r="E397" s="2" t="s">
        <v>17</v>
      </c>
      <c r="F397" s="2" t="s">
        <v>19</v>
      </c>
      <c r="G397" s="2" t="s">
        <v>3</v>
      </c>
      <c r="H397" s="2">
        <v>31</v>
      </c>
      <c r="I397" s="8">
        <v>42250</v>
      </c>
      <c r="J397" s="9">
        <v>250953</v>
      </c>
      <c r="K397" s="10">
        <v>0.34</v>
      </c>
      <c r="L397" s="2" t="s">
        <v>27</v>
      </c>
      <c r="M397" s="2" t="s">
        <v>136</v>
      </c>
      <c r="N397" s="8" t="s">
        <v>88</v>
      </c>
      <c r="O397" s="2" t="str">
        <f t="shared" si="2"/>
        <v>United States, Columbus</v>
      </c>
      <c r="P397" s="2" t="e">
        <f t="shared" ca="1" si="3"/>
        <v>#NAME?</v>
      </c>
      <c r="Q397" s="2" t="e">
        <f>NETWORKDAYS(Data!$N397,Data!$I397,)</f>
        <v>#VALUE!</v>
      </c>
      <c r="R397" s="2" t="str">
        <f>CONCATENATE(Data!$C397," ",Data!$B397)</f>
        <v>Vice President Daniel Huang</v>
      </c>
      <c r="V397" s="34"/>
    </row>
    <row r="398" spans="1:22" ht="15.75" customHeight="1">
      <c r="A398" s="2" t="s">
        <v>899</v>
      </c>
      <c r="B398" s="2" t="s">
        <v>900</v>
      </c>
      <c r="C398" s="2" t="s">
        <v>40</v>
      </c>
      <c r="D398" s="2" t="s">
        <v>9</v>
      </c>
      <c r="E398" s="2" t="s">
        <v>21</v>
      </c>
      <c r="F398" s="2" t="s">
        <v>19</v>
      </c>
      <c r="G398" s="2" t="s">
        <v>3</v>
      </c>
      <c r="H398" s="2">
        <v>49</v>
      </c>
      <c r="I398" s="8">
        <v>36210</v>
      </c>
      <c r="J398" s="9">
        <v>191807</v>
      </c>
      <c r="K398" s="10">
        <v>0.21</v>
      </c>
      <c r="L398" s="2" t="s">
        <v>26</v>
      </c>
      <c r="M398" s="2" t="s">
        <v>87</v>
      </c>
      <c r="N398" s="8" t="s">
        <v>88</v>
      </c>
      <c r="O398" s="2" t="str">
        <f t="shared" si="2"/>
        <v>China, Chongqing</v>
      </c>
      <c r="P398" s="2" t="e">
        <f t="shared" ca="1" si="3"/>
        <v>#NAME?</v>
      </c>
      <c r="Q398" s="2" t="e">
        <f>NETWORKDAYS(Data!$N398,Data!$I398,)</f>
        <v>#VALUE!</v>
      </c>
      <c r="R398" s="2" t="str">
        <f>CONCATENATE(Data!$C398," ",Data!$B398)</f>
        <v>Director Lucas Phan</v>
      </c>
      <c r="V398" s="34"/>
    </row>
    <row r="399" spans="1:22" ht="15.75" customHeight="1">
      <c r="A399" s="2" t="s">
        <v>901</v>
      </c>
      <c r="B399" s="2" t="s">
        <v>902</v>
      </c>
      <c r="C399" s="2" t="s">
        <v>61</v>
      </c>
      <c r="D399" s="2" t="s">
        <v>8</v>
      </c>
      <c r="E399" s="2" t="s">
        <v>22</v>
      </c>
      <c r="F399" s="2" t="s">
        <v>19</v>
      </c>
      <c r="G399" s="2" t="s">
        <v>3</v>
      </c>
      <c r="H399" s="2">
        <v>42</v>
      </c>
      <c r="I399" s="8">
        <v>41813</v>
      </c>
      <c r="J399" s="9">
        <v>64677</v>
      </c>
      <c r="K399" s="10">
        <v>0</v>
      </c>
      <c r="L399" s="2" t="s">
        <v>26</v>
      </c>
      <c r="M399" s="2" t="s">
        <v>87</v>
      </c>
      <c r="N399" s="8" t="s">
        <v>88</v>
      </c>
      <c r="O399" s="2" t="str">
        <f t="shared" si="2"/>
        <v>China, Chongqing</v>
      </c>
      <c r="P399" s="2" t="e">
        <f t="shared" ca="1" si="3"/>
        <v>#NAME?</v>
      </c>
      <c r="Q399" s="2" t="e">
        <f>NETWORKDAYS(Data!$N399,Data!$I399,)</f>
        <v>#VALUE!</v>
      </c>
      <c r="R399" s="2" t="str">
        <f>CONCATENATE(Data!$C399," ",Data!$B399)</f>
        <v>Technical Architect Gabriel Yu</v>
      </c>
      <c r="V399" s="34"/>
    </row>
    <row r="400" spans="1:22" ht="15.75" customHeight="1">
      <c r="A400" s="2" t="s">
        <v>454</v>
      </c>
      <c r="B400" s="2" t="s">
        <v>903</v>
      </c>
      <c r="C400" s="2" t="s">
        <v>58</v>
      </c>
      <c r="D400" s="2" t="s">
        <v>8</v>
      </c>
      <c r="E400" s="2" t="s">
        <v>17</v>
      </c>
      <c r="F400" s="2" t="s">
        <v>19</v>
      </c>
      <c r="G400" s="2" t="s">
        <v>12</v>
      </c>
      <c r="H400" s="2">
        <v>46</v>
      </c>
      <c r="I400" s="8">
        <v>38244</v>
      </c>
      <c r="J400" s="9">
        <v>130274</v>
      </c>
      <c r="K400" s="10">
        <v>0.11</v>
      </c>
      <c r="L400" s="2" t="s">
        <v>27</v>
      </c>
      <c r="M400" s="2" t="s">
        <v>91</v>
      </c>
      <c r="N400" s="8" t="s">
        <v>88</v>
      </c>
      <c r="O400" s="2" t="str">
        <f t="shared" si="2"/>
        <v>United States, Chicago</v>
      </c>
      <c r="P400" s="2" t="e">
        <f t="shared" ca="1" si="3"/>
        <v>#NAME?</v>
      </c>
      <c r="Q400" s="2" t="e">
        <f>NETWORKDAYS(Data!$N400,Data!$I400,)</f>
        <v>#VALUE!</v>
      </c>
      <c r="R400" s="2" t="str">
        <f>CONCATENATE(Data!$C400," ",Data!$B400)</f>
        <v>Sr. Manger Mason Watson</v>
      </c>
      <c r="V400" s="34"/>
    </row>
    <row r="401" spans="1:22" ht="15.75" customHeight="1">
      <c r="A401" s="2" t="s">
        <v>904</v>
      </c>
      <c r="B401" s="2" t="s">
        <v>905</v>
      </c>
      <c r="C401" s="2" t="s">
        <v>49</v>
      </c>
      <c r="D401" s="2" t="s">
        <v>8</v>
      </c>
      <c r="E401" s="2" t="s">
        <v>21</v>
      </c>
      <c r="F401" s="2" t="s">
        <v>19</v>
      </c>
      <c r="G401" s="2" t="s">
        <v>3</v>
      </c>
      <c r="H401" s="2">
        <v>37</v>
      </c>
      <c r="I401" s="8">
        <v>42922</v>
      </c>
      <c r="J401" s="9">
        <v>96331</v>
      </c>
      <c r="K401" s="10">
        <v>0</v>
      </c>
      <c r="L401" s="2" t="s">
        <v>26</v>
      </c>
      <c r="M401" s="2" t="s">
        <v>123</v>
      </c>
      <c r="N401" s="8" t="s">
        <v>88</v>
      </c>
      <c r="O401" s="2" t="str">
        <f t="shared" si="2"/>
        <v>China, Shanghai</v>
      </c>
      <c r="P401" s="2" t="e">
        <f t="shared" ca="1" si="3"/>
        <v>#NAME?</v>
      </c>
      <c r="Q401" s="2" t="e">
        <f>NETWORKDAYS(Data!$N401,Data!$I401,)</f>
        <v>#VALUE!</v>
      </c>
      <c r="R401" s="2" t="str">
        <f>CONCATENATE(Data!$C401," ",Data!$B401)</f>
        <v>Network Architect Angel Chang</v>
      </c>
      <c r="V401" s="34"/>
    </row>
    <row r="402" spans="1:22" ht="15.75" customHeight="1">
      <c r="A402" s="2" t="s">
        <v>906</v>
      </c>
      <c r="B402" s="2" t="s">
        <v>907</v>
      </c>
      <c r="C402" s="2" t="s">
        <v>58</v>
      </c>
      <c r="D402" s="2" t="s">
        <v>6</v>
      </c>
      <c r="E402" s="2" t="s">
        <v>21</v>
      </c>
      <c r="F402" s="2" t="s">
        <v>18</v>
      </c>
      <c r="G402" s="2" t="s">
        <v>12</v>
      </c>
      <c r="H402" s="2">
        <v>51</v>
      </c>
      <c r="I402" s="8">
        <v>38835</v>
      </c>
      <c r="J402" s="9">
        <v>150758</v>
      </c>
      <c r="K402" s="10">
        <v>0.13</v>
      </c>
      <c r="L402" s="2" t="s">
        <v>27</v>
      </c>
      <c r="M402" s="2" t="s">
        <v>91</v>
      </c>
      <c r="N402" s="8">
        <v>39310</v>
      </c>
      <c r="O402" s="2" t="str">
        <f t="shared" si="2"/>
        <v>United States, Chicago</v>
      </c>
      <c r="P402" s="2" t="e">
        <f t="shared" ca="1" si="3"/>
        <v>#NAME?</v>
      </c>
      <c r="Q402" s="2">
        <f>NETWORKDAYS(Data!$N402,Data!$I402,)</f>
        <v>-340</v>
      </c>
      <c r="R402" s="2" t="str">
        <f>CONCATENATE(Data!$C402," ",Data!$B402)</f>
        <v>Sr. Manger Madeline Coleman</v>
      </c>
      <c r="V402" s="34"/>
    </row>
    <row r="403" spans="1:22" ht="15.75" customHeight="1">
      <c r="A403" s="2" t="s">
        <v>908</v>
      </c>
      <c r="B403" s="2" t="s">
        <v>909</v>
      </c>
      <c r="C403" s="2" t="s">
        <v>40</v>
      </c>
      <c r="D403" s="2" t="s">
        <v>5</v>
      </c>
      <c r="E403" s="2" t="s">
        <v>17</v>
      </c>
      <c r="F403" s="2" t="s">
        <v>19</v>
      </c>
      <c r="G403" s="2" t="s">
        <v>13</v>
      </c>
      <c r="H403" s="2">
        <v>46</v>
      </c>
      <c r="I403" s="8">
        <v>41839</v>
      </c>
      <c r="J403" s="9">
        <v>173629</v>
      </c>
      <c r="K403" s="10">
        <v>0.21</v>
      </c>
      <c r="L403" s="2" t="s">
        <v>25</v>
      </c>
      <c r="M403" s="2" t="s">
        <v>271</v>
      </c>
      <c r="N403" s="8" t="s">
        <v>88</v>
      </c>
      <c r="O403" s="2" t="str">
        <f t="shared" si="2"/>
        <v>Brazil, Sao Paulo</v>
      </c>
      <c r="P403" s="2" t="e">
        <f t="shared" ca="1" si="3"/>
        <v>#NAME?</v>
      </c>
      <c r="Q403" s="2" t="e">
        <f>NETWORKDAYS(Data!$N403,Data!$I403,)</f>
        <v>#VALUE!</v>
      </c>
      <c r="R403" s="2" t="str">
        <f>CONCATENATE(Data!$C403," ",Data!$B403)</f>
        <v>Director Thomas Vazquez</v>
      </c>
      <c r="V403" s="34"/>
    </row>
    <row r="404" spans="1:22" ht="15.75" customHeight="1">
      <c r="A404" s="2" t="s">
        <v>910</v>
      </c>
      <c r="B404" s="2" t="s">
        <v>911</v>
      </c>
      <c r="C404" s="2" t="s">
        <v>54</v>
      </c>
      <c r="D404" s="2" t="s">
        <v>8</v>
      </c>
      <c r="E404" s="2" t="s">
        <v>17</v>
      </c>
      <c r="F404" s="2" t="s">
        <v>19</v>
      </c>
      <c r="G404" s="2" t="s">
        <v>11</v>
      </c>
      <c r="H404" s="2">
        <v>55</v>
      </c>
      <c r="I404" s="8">
        <v>35919</v>
      </c>
      <c r="J404" s="9">
        <v>62174</v>
      </c>
      <c r="K404" s="10">
        <v>0</v>
      </c>
      <c r="L404" s="2" t="s">
        <v>27</v>
      </c>
      <c r="M404" s="2" t="s">
        <v>91</v>
      </c>
      <c r="N404" s="8" t="s">
        <v>88</v>
      </c>
      <c r="O404" s="2" t="str">
        <f t="shared" si="2"/>
        <v>United States, Chicago</v>
      </c>
      <c r="P404" s="2" t="e">
        <f t="shared" ca="1" si="3"/>
        <v>#NAME?</v>
      </c>
      <c r="Q404" s="2" t="e">
        <f>NETWORKDAYS(Data!$N404,Data!$I404,)</f>
        <v>#VALUE!</v>
      </c>
      <c r="R404" s="2" t="str">
        <f>CONCATENATE(Data!$C404," ",Data!$B404)</f>
        <v>Solutions Architect Silas Hunter</v>
      </c>
      <c r="V404" s="34"/>
    </row>
    <row r="405" spans="1:22" ht="15.75" customHeight="1">
      <c r="A405" s="2" t="s">
        <v>912</v>
      </c>
      <c r="B405" s="2" t="s">
        <v>913</v>
      </c>
      <c r="C405" s="2" t="s">
        <v>33</v>
      </c>
      <c r="D405" s="2" t="s">
        <v>4</v>
      </c>
      <c r="E405" s="2" t="s">
        <v>20</v>
      </c>
      <c r="F405" s="2" t="s">
        <v>19</v>
      </c>
      <c r="G405" s="2" t="s">
        <v>12</v>
      </c>
      <c r="H405" s="2">
        <v>43</v>
      </c>
      <c r="I405" s="8">
        <v>43028</v>
      </c>
      <c r="J405" s="9">
        <v>56555</v>
      </c>
      <c r="K405" s="10">
        <v>0</v>
      </c>
      <c r="L405" s="2" t="s">
        <v>27</v>
      </c>
      <c r="M405" s="2" t="s">
        <v>97</v>
      </c>
      <c r="N405" s="8" t="s">
        <v>88</v>
      </c>
      <c r="O405" s="2" t="str">
        <f t="shared" si="2"/>
        <v>United States, Phoenix</v>
      </c>
      <c r="P405" s="2" t="e">
        <f t="shared" ca="1" si="3"/>
        <v>#NAME?</v>
      </c>
      <c r="Q405" s="2" t="e">
        <f>NETWORKDAYS(Data!$N405,Data!$I405,)</f>
        <v>#VALUE!</v>
      </c>
      <c r="R405" s="2" t="str">
        <f>CONCATENATE(Data!$C405," ",Data!$B405)</f>
        <v>Analyst II Nicholas Brooks</v>
      </c>
      <c r="V405" s="34"/>
    </row>
    <row r="406" spans="1:22" ht="15.75" customHeight="1">
      <c r="A406" s="2" t="s">
        <v>914</v>
      </c>
      <c r="B406" s="2" t="s">
        <v>915</v>
      </c>
      <c r="C406" s="2" t="s">
        <v>33</v>
      </c>
      <c r="D406" s="2" t="s">
        <v>9</v>
      </c>
      <c r="E406" s="2" t="s">
        <v>20</v>
      </c>
      <c r="F406" s="2" t="s">
        <v>19</v>
      </c>
      <c r="G406" s="2" t="s">
        <v>12</v>
      </c>
      <c r="H406" s="2">
        <v>48</v>
      </c>
      <c r="I406" s="8">
        <v>38623</v>
      </c>
      <c r="J406" s="9">
        <v>74655</v>
      </c>
      <c r="K406" s="10">
        <v>0</v>
      </c>
      <c r="L406" s="2" t="s">
        <v>27</v>
      </c>
      <c r="M406" s="2" t="s">
        <v>109</v>
      </c>
      <c r="N406" s="8" t="s">
        <v>88</v>
      </c>
      <c r="O406" s="2" t="str">
        <f t="shared" si="2"/>
        <v>United States, Austin</v>
      </c>
      <c r="P406" s="2" t="e">
        <f t="shared" ca="1" si="3"/>
        <v>#NAME?</v>
      </c>
      <c r="Q406" s="2" t="e">
        <f>NETWORKDAYS(Data!$N406,Data!$I406,)</f>
        <v>#VALUE!</v>
      </c>
      <c r="R406" s="2" t="str">
        <f>CONCATENATE(Data!$C406," ",Data!$B406)</f>
        <v>Analyst II Dominic Thomas</v>
      </c>
      <c r="V406" s="34"/>
    </row>
    <row r="407" spans="1:22" ht="15.75" customHeight="1">
      <c r="A407" s="2" t="s">
        <v>916</v>
      </c>
      <c r="B407" s="2" t="s">
        <v>917</v>
      </c>
      <c r="C407" s="2" t="s">
        <v>59</v>
      </c>
      <c r="D407" s="2" t="s">
        <v>8</v>
      </c>
      <c r="E407" s="2" t="s">
        <v>17</v>
      </c>
      <c r="F407" s="2" t="s">
        <v>19</v>
      </c>
      <c r="G407" s="2" t="s">
        <v>12</v>
      </c>
      <c r="H407" s="2">
        <v>48</v>
      </c>
      <c r="I407" s="8">
        <v>37844</v>
      </c>
      <c r="J407" s="9">
        <v>93017</v>
      </c>
      <c r="K407" s="10">
        <v>0</v>
      </c>
      <c r="L407" s="2" t="s">
        <v>27</v>
      </c>
      <c r="M407" s="2" t="s">
        <v>83</v>
      </c>
      <c r="N407" s="8" t="s">
        <v>88</v>
      </c>
      <c r="O407" s="2" t="str">
        <f t="shared" si="2"/>
        <v>United States, Seattle</v>
      </c>
      <c r="P407" s="2" t="e">
        <f t="shared" ca="1" si="3"/>
        <v>#NAME?</v>
      </c>
      <c r="Q407" s="2" t="e">
        <f>NETWORKDAYS(Data!$N407,Data!$I407,)</f>
        <v>#VALUE!</v>
      </c>
      <c r="R407" s="2" t="str">
        <f>CONCATENATE(Data!$C407," ",Data!$B407)</f>
        <v>System Administrator  Wesley Adams</v>
      </c>
      <c r="V407" s="34"/>
    </row>
    <row r="408" spans="1:22" ht="15.75" customHeight="1">
      <c r="A408" s="2" t="s">
        <v>918</v>
      </c>
      <c r="B408" s="2" t="s">
        <v>919</v>
      </c>
      <c r="C408" s="2" t="s">
        <v>56</v>
      </c>
      <c r="D408" s="2" t="s">
        <v>9</v>
      </c>
      <c r="E408" s="2" t="s">
        <v>20</v>
      </c>
      <c r="F408" s="2" t="s">
        <v>19</v>
      </c>
      <c r="G408" s="2" t="s">
        <v>3</v>
      </c>
      <c r="H408" s="2">
        <v>51</v>
      </c>
      <c r="I408" s="8">
        <v>41013</v>
      </c>
      <c r="J408" s="9">
        <v>82300</v>
      </c>
      <c r="K408" s="10">
        <v>0</v>
      </c>
      <c r="L408" s="2" t="s">
        <v>26</v>
      </c>
      <c r="M408" s="2" t="s">
        <v>180</v>
      </c>
      <c r="N408" s="8" t="s">
        <v>88</v>
      </c>
      <c r="O408" s="2" t="str">
        <f t="shared" si="2"/>
        <v>China, Chengdu</v>
      </c>
      <c r="P408" s="2" t="e">
        <f t="shared" ca="1" si="3"/>
        <v>#NAME?</v>
      </c>
      <c r="Q408" s="2" t="e">
        <f>NETWORKDAYS(Data!$N408,Data!$I408,)</f>
        <v>#VALUE!</v>
      </c>
      <c r="R408" s="2" t="str">
        <f>CONCATENATE(Data!$C408," ",Data!$B408)</f>
        <v>Sr. Analyst Ian Wu</v>
      </c>
      <c r="V408" s="34"/>
    </row>
    <row r="409" spans="1:22" ht="15.75" customHeight="1">
      <c r="A409" s="2" t="s">
        <v>920</v>
      </c>
      <c r="B409" s="2" t="s">
        <v>921</v>
      </c>
      <c r="C409" s="2" t="s">
        <v>34</v>
      </c>
      <c r="D409" s="2" t="s">
        <v>5</v>
      </c>
      <c r="E409" s="2" t="s">
        <v>21</v>
      </c>
      <c r="F409" s="2" t="s">
        <v>18</v>
      </c>
      <c r="G409" s="2" t="s">
        <v>12</v>
      </c>
      <c r="H409" s="2">
        <v>46</v>
      </c>
      <c r="I409" s="8">
        <v>39471</v>
      </c>
      <c r="J409" s="9">
        <v>91621</v>
      </c>
      <c r="K409" s="10">
        <v>0</v>
      </c>
      <c r="L409" s="2" t="s">
        <v>27</v>
      </c>
      <c r="M409" s="2" t="s">
        <v>91</v>
      </c>
      <c r="N409" s="8" t="s">
        <v>88</v>
      </c>
      <c r="O409" s="2" t="str">
        <f t="shared" si="2"/>
        <v>United States, Chicago</v>
      </c>
      <c r="P409" s="2" t="e">
        <f t="shared" ca="1" si="3"/>
        <v>#NAME?</v>
      </c>
      <c r="Q409" s="2" t="e">
        <f>NETWORKDAYS(Data!$N409,Data!$I409,)</f>
        <v>#VALUE!</v>
      </c>
      <c r="R409" s="2" t="str">
        <f>CONCATENATE(Data!$C409," ",Data!$B409)</f>
        <v>Automation Engineer Alice Young</v>
      </c>
      <c r="V409" s="34"/>
    </row>
    <row r="410" spans="1:22" ht="15.75" customHeight="1">
      <c r="A410" s="2" t="s">
        <v>922</v>
      </c>
      <c r="B410" s="2" t="s">
        <v>923</v>
      </c>
      <c r="C410" s="2" t="s">
        <v>56</v>
      </c>
      <c r="D410" s="2" t="s">
        <v>9</v>
      </c>
      <c r="E410" s="2" t="s">
        <v>21</v>
      </c>
      <c r="F410" s="2" t="s">
        <v>19</v>
      </c>
      <c r="G410" s="2" t="s">
        <v>13</v>
      </c>
      <c r="H410" s="2">
        <v>33</v>
      </c>
      <c r="I410" s="8">
        <v>41973</v>
      </c>
      <c r="J410" s="9">
        <v>91280</v>
      </c>
      <c r="K410" s="10">
        <v>0</v>
      </c>
      <c r="L410" s="2" t="s">
        <v>27</v>
      </c>
      <c r="M410" s="2" t="s">
        <v>106</v>
      </c>
      <c r="N410" s="8" t="s">
        <v>88</v>
      </c>
      <c r="O410" s="2" t="str">
        <f t="shared" si="2"/>
        <v>United States, Miami</v>
      </c>
      <c r="P410" s="2" t="e">
        <f t="shared" ca="1" si="3"/>
        <v>#NAME?</v>
      </c>
      <c r="Q410" s="2" t="e">
        <f>NETWORKDAYS(Data!$N410,Data!$I410,)</f>
        <v>#VALUE!</v>
      </c>
      <c r="R410" s="2" t="str">
        <f>CONCATENATE(Data!$C410," ",Data!$B410)</f>
        <v>Sr. Analyst Logan Carrillo</v>
      </c>
      <c r="V410" s="34"/>
    </row>
    <row r="411" spans="1:22" ht="15.75" customHeight="1">
      <c r="A411" s="2" t="s">
        <v>924</v>
      </c>
      <c r="B411" s="2" t="s">
        <v>925</v>
      </c>
      <c r="C411" s="2" t="s">
        <v>35</v>
      </c>
      <c r="D411" s="2" t="s">
        <v>7</v>
      </c>
      <c r="E411" s="2" t="s">
        <v>20</v>
      </c>
      <c r="F411" s="2" t="s">
        <v>18</v>
      </c>
      <c r="G411" s="2" t="s">
        <v>11</v>
      </c>
      <c r="H411" s="2">
        <v>42</v>
      </c>
      <c r="I411" s="8">
        <v>44092</v>
      </c>
      <c r="J411" s="9">
        <v>47071</v>
      </c>
      <c r="K411" s="10">
        <v>0</v>
      </c>
      <c r="L411" s="2" t="s">
        <v>27</v>
      </c>
      <c r="M411" s="2" t="s">
        <v>136</v>
      </c>
      <c r="N411" s="8" t="s">
        <v>88</v>
      </c>
      <c r="O411" s="2" t="str">
        <f t="shared" si="2"/>
        <v>United States, Columbus</v>
      </c>
      <c r="P411" s="2" t="e">
        <f t="shared" ca="1" si="3"/>
        <v>#NAME?</v>
      </c>
      <c r="Q411" s="2" t="e">
        <f>NETWORKDAYS(Data!$N411,Data!$I411,)</f>
        <v>#VALUE!</v>
      </c>
      <c r="R411" s="2" t="str">
        <f>CONCATENATE(Data!$C411," ",Data!$B411)</f>
        <v>Business Partner Caroline Alexander</v>
      </c>
      <c r="V411" s="34"/>
    </row>
    <row r="412" spans="1:22" ht="15.75" customHeight="1">
      <c r="A412" s="2" t="s">
        <v>926</v>
      </c>
      <c r="B412" s="2" t="s">
        <v>927</v>
      </c>
      <c r="C412" s="2" t="s">
        <v>46</v>
      </c>
      <c r="D412" s="2" t="s">
        <v>8</v>
      </c>
      <c r="E412" s="2" t="s">
        <v>20</v>
      </c>
      <c r="F412" s="2" t="s">
        <v>18</v>
      </c>
      <c r="G412" s="2" t="s">
        <v>12</v>
      </c>
      <c r="H412" s="2">
        <v>55</v>
      </c>
      <c r="I412" s="8">
        <v>40868</v>
      </c>
      <c r="J412" s="9">
        <v>81218</v>
      </c>
      <c r="K412" s="10">
        <v>0</v>
      </c>
      <c r="L412" s="2" t="s">
        <v>27</v>
      </c>
      <c r="M412" s="2" t="s">
        <v>91</v>
      </c>
      <c r="N412" s="8" t="s">
        <v>88</v>
      </c>
      <c r="O412" s="2" t="str">
        <f t="shared" si="2"/>
        <v>United States, Chicago</v>
      </c>
      <c r="P412" s="2" t="e">
        <f t="shared" ca="1" si="3"/>
        <v>#NAME?</v>
      </c>
      <c r="Q412" s="2" t="e">
        <f>NETWORKDAYS(Data!$N412,Data!$I412,)</f>
        <v>#VALUE!</v>
      </c>
      <c r="R412" s="2" t="str">
        <f>CONCATENATE(Data!$C412," ",Data!$B412)</f>
        <v>IT Systems Architect Serenity Bailey</v>
      </c>
      <c r="V412" s="34"/>
    </row>
    <row r="413" spans="1:22" ht="15.75" customHeight="1">
      <c r="A413" s="2" t="s">
        <v>928</v>
      </c>
      <c r="B413" s="2" t="s">
        <v>929</v>
      </c>
      <c r="C413" s="2" t="s">
        <v>63</v>
      </c>
      <c r="D413" s="2" t="s">
        <v>5</v>
      </c>
      <c r="E413" s="2" t="s">
        <v>20</v>
      </c>
      <c r="F413" s="2" t="s">
        <v>18</v>
      </c>
      <c r="G413" s="2" t="s">
        <v>3</v>
      </c>
      <c r="H413" s="2">
        <v>50</v>
      </c>
      <c r="I413" s="8">
        <v>39734</v>
      </c>
      <c r="J413" s="9">
        <v>181801</v>
      </c>
      <c r="K413" s="10">
        <v>0.4</v>
      </c>
      <c r="L413" s="2" t="s">
        <v>26</v>
      </c>
      <c r="M413" s="2" t="s">
        <v>87</v>
      </c>
      <c r="N413" s="8">
        <v>43810</v>
      </c>
      <c r="O413" s="2" t="str">
        <f t="shared" si="2"/>
        <v>China, Chongqing</v>
      </c>
      <c r="P413" s="2" t="e">
        <f t="shared" ca="1" si="3"/>
        <v>#NAME?</v>
      </c>
      <c r="Q413" s="2">
        <f>NETWORKDAYS(Data!$N413,Data!$I413,)</f>
        <v>-2913</v>
      </c>
      <c r="R413" s="2" t="str">
        <f>CONCATENATE(Data!$C413," ",Data!$B413)</f>
        <v>Vice President Elena Tan</v>
      </c>
      <c r="V413" s="34"/>
    </row>
    <row r="414" spans="1:22" ht="15.75" customHeight="1">
      <c r="A414" s="2" t="s">
        <v>930</v>
      </c>
      <c r="B414" s="2" t="s">
        <v>931</v>
      </c>
      <c r="C414" s="2" t="s">
        <v>31</v>
      </c>
      <c r="D414" s="2" t="s">
        <v>10</v>
      </c>
      <c r="E414" s="2" t="s">
        <v>20</v>
      </c>
      <c r="F414" s="2" t="s">
        <v>18</v>
      </c>
      <c r="G414" s="2" t="s">
        <v>12</v>
      </c>
      <c r="H414" s="2">
        <v>26</v>
      </c>
      <c r="I414" s="8">
        <v>44521</v>
      </c>
      <c r="J414" s="9">
        <v>63137</v>
      </c>
      <c r="K414" s="10">
        <v>0</v>
      </c>
      <c r="L414" s="2" t="s">
        <v>27</v>
      </c>
      <c r="M414" s="2" t="s">
        <v>91</v>
      </c>
      <c r="N414" s="8" t="s">
        <v>88</v>
      </c>
      <c r="O414" s="2" t="str">
        <f t="shared" si="2"/>
        <v>United States, Chicago</v>
      </c>
      <c r="P414" s="2" t="e">
        <f t="shared" ca="1" si="3"/>
        <v>#NAME?</v>
      </c>
      <c r="Q414" s="2" t="e">
        <f>NETWORKDAYS(Data!$N414,Data!$I414,)</f>
        <v>#VALUE!</v>
      </c>
      <c r="R414" s="2" t="str">
        <f>CONCATENATE(Data!$C414," ",Data!$B414)</f>
        <v>Account Representative Eliza Adams</v>
      </c>
      <c r="V414" s="34"/>
    </row>
    <row r="415" spans="1:22" ht="15.75" customHeight="1">
      <c r="A415" s="2" t="s">
        <v>932</v>
      </c>
      <c r="B415" s="2" t="s">
        <v>933</v>
      </c>
      <c r="C415" s="2" t="s">
        <v>63</v>
      </c>
      <c r="D415" s="2" t="s">
        <v>5</v>
      </c>
      <c r="E415" s="2" t="s">
        <v>20</v>
      </c>
      <c r="F415" s="2" t="s">
        <v>18</v>
      </c>
      <c r="G415" s="2" t="s">
        <v>3</v>
      </c>
      <c r="H415" s="2">
        <v>55</v>
      </c>
      <c r="I415" s="8">
        <v>43345</v>
      </c>
      <c r="J415" s="9">
        <v>221465</v>
      </c>
      <c r="K415" s="10">
        <v>0.34</v>
      </c>
      <c r="L415" s="2" t="s">
        <v>26</v>
      </c>
      <c r="M415" s="2" t="s">
        <v>180</v>
      </c>
      <c r="N415" s="8" t="s">
        <v>88</v>
      </c>
      <c r="O415" s="2" t="str">
        <f t="shared" si="2"/>
        <v>China, Chengdu</v>
      </c>
      <c r="P415" s="2" t="e">
        <f t="shared" ca="1" si="3"/>
        <v>#NAME?</v>
      </c>
      <c r="Q415" s="2" t="e">
        <f>NETWORKDAYS(Data!$N415,Data!$I415,)</f>
        <v>#VALUE!</v>
      </c>
      <c r="R415" s="2" t="str">
        <f>CONCATENATE(Data!$C415," ",Data!$B415)</f>
        <v>Vice President Alice Xiong</v>
      </c>
      <c r="V415" s="34"/>
    </row>
    <row r="416" spans="1:22" ht="15.75" customHeight="1">
      <c r="A416" s="2" t="s">
        <v>934</v>
      </c>
      <c r="B416" s="2" t="s">
        <v>935</v>
      </c>
      <c r="C416" s="2" t="s">
        <v>52</v>
      </c>
      <c r="D416" s="2" t="s">
        <v>5</v>
      </c>
      <c r="E416" s="2" t="s">
        <v>21</v>
      </c>
      <c r="F416" s="2" t="s">
        <v>18</v>
      </c>
      <c r="G416" s="2" t="s">
        <v>3</v>
      </c>
      <c r="H416" s="2">
        <v>50</v>
      </c>
      <c r="I416" s="8">
        <v>41404</v>
      </c>
      <c r="J416" s="9">
        <v>79388</v>
      </c>
      <c r="K416" s="10">
        <v>0</v>
      </c>
      <c r="L416" s="2" t="s">
        <v>27</v>
      </c>
      <c r="M416" s="2" t="s">
        <v>109</v>
      </c>
      <c r="N416" s="8">
        <v>43681</v>
      </c>
      <c r="O416" s="2" t="str">
        <f t="shared" si="2"/>
        <v>United States, Austin</v>
      </c>
      <c r="P416" s="2" t="e">
        <f t="shared" ca="1" si="3"/>
        <v>#NAME?</v>
      </c>
      <c r="Q416" s="2">
        <f>NETWORKDAYS(Data!$N416,Data!$I416,)</f>
        <v>-1626</v>
      </c>
      <c r="R416" s="2" t="str">
        <f>CONCATENATE(Data!$C416," ",Data!$B416)</f>
        <v>Quality Engineer Isla Yoon</v>
      </c>
      <c r="V416" s="34"/>
    </row>
    <row r="417" spans="1:22" ht="15.75" customHeight="1">
      <c r="A417" s="2" t="s">
        <v>936</v>
      </c>
      <c r="B417" s="2" t="s">
        <v>937</v>
      </c>
      <c r="C417" s="2" t="s">
        <v>54</v>
      </c>
      <c r="D417" s="2" t="s">
        <v>8</v>
      </c>
      <c r="E417" s="2" t="s">
        <v>20</v>
      </c>
      <c r="F417" s="2" t="s">
        <v>18</v>
      </c>
      <c r="G417" s="2" t="s">
        <v>12</v>
      </c>
      <c r="H417" s="2">
        <v>28</v>
      </c>
      <c r="I417" s="8">
        <v>43122</v>
      </c>
      <c r="J417" s="9">
        <v>68176</v>
      </c>
      <c r="K417" s="10">
        <v>0</v>
      </c>
      <c r="L417" s="2" t="s">
        <v>27</v>
      </c>
      <c r="M417" s="2" t="s">
        <v>83</v>
      </c>
      <c r="N417" s="8" t="s">
        <v>88</v>
      </c>
      <c r="O417" s="2" t="str">
        <f t="shared" si="2"/>
        <v>United States, Seattle</v>
      </c>
      <c r="P417" s="2" t="e">
        <f t="shared" ca="1" si="3"/>
        <v>#NAME?</v>
      </c>
      <c r="Q417" s="2" t="e">
        <f>NETWORKDAYS(Data!$N417,Data!$I417,)</f>
        <v>#VALUE!</v>
      </c>
      <c r="R417" s="2" t="str">
        <f>CONCATENATE(Data!$C417," ",Data!$B417)</f>
        <v>Solutions Architect Emma Perry</v>
      </c>
      <c r="V417" s="34"/>
    </row>
    <row r="418" spans="1:22" ht="15.75" customHeight="1">
      <c r="A418" s="2" t="s">
        <v>930</v>
      </c>
      <c r="B418" s="2" t="s">
        <v>938</v>
      </c>
      <c r="C418" s="2" t="s">
        <v>58</v>
      </c>
      <c r="D418" s="2" t="s">
        <v>6</v>
      </c>
      <c r="E418" s="2" t="s">
        <v>21</v>
      </c>
      <c r="F418" s="2" t="s">
        <v>18</v>
      </c>
      <c r="G418" s="2" t="s">
        <v>13</v>
      </c>
      <c r="H418" s="2">
        <v>39</v>
      </c>
      <c r="I418" s="8">
        <v>43756</v>
      </c>
      <c r="J418" s="9">
        <v>122829</v>
      </c>
      <c r="K418" s="10">
        <v>0.11</v>
      </c>
      <c r="L418" s="2" t="s">
        <v>27</v>
      </c>
      <c r="M418" s="2" t="s">
        <v>91</v>
      </c>
      <c r="N418" s="8" t="s">
        <v>88</v>
      </c>
      <c r="O418" s="2" t="str">
        <f t="shared" si="2"/>
        <v>United States, Chicago</v>
      </c>
      <c r="P418" s="2" t="e">
        <f t="shared" ca="1" si="3"/>
        <v>#NAME?</v>
      </c>
      <c r="Q418" s="2" t="e">
        <f>NETWORKDAYS(Data!$N418,Data!$I418,)</f>
        <v>#VALUE!</v>
      </c>
      <c r="R418" s="2" t="str">
        <f>CONCATENATE(Data!$C418," ",Data!$B418)</f>
        <v>Sr. Manger Riley Marquez</v>
      </c>
      <c r="V418" s="34"/>
    </row>
    <row r="419" spans="1:22" ht="15.75" customHeight="1">
      <c r="A419" s="2" t="s">
        <v>939</v>
      </c>
      <c r="B419" s="2" t="s">
        <v>940</v>
      </c>
      <c r="C419" s="2" t="s">
        <v>58</v>
      </c>
      <c r="D419" s="2" t="s">
        <v>9</v>
      </c>
      <c r="E419" s="2" t="s">
        <v>22</v>
      </c>
      <c r="F419" s="2" t="s">
        <v>18</v>
      </c>
      <c r="G419" s="2" t="s">
        <v>3</v>
      </c>
      <c r="H419" s="2">
        <v>31</v>
      </c>
      <c r="I419" s="8">
        <v>43695</v>
      </c>
      <c r="J419" s="9">
        <v>126353</v>
      </c>
      <c r="K419" s="10">
        <v>0.12</v>
      </c>
      <c r="L419" s="2" t="s">
        <v>26</v>
      </c>
      <c r="M419" s="2" t="s">
        <v>123</v>
      </c>
      <c r="N419" s="8" t="s">
        <v>88</v>
      </c>
      <c r="O419" s="2" t="str">
        <f t="shared" si="2"/>
        <v>China, Shanghai</v>
      </c>
      <c r="P419" s="2" t="e">
        <f t="shared" ca="1" si="3"/>
        <v>#NAME?</v>
      </c>
      <c r="Q419" s="2" t="e">
        <f>NETWORKDAYS(Data!$N419,Data!$I419,)</f>
        <v>#VALUE!</v>
      </c>
      <c r="R419" s="2" t="str">
        <f>CONCATENATE(Data!$C419," ",Data!$B419)</f>
        <v>Sr. Manger Caroline Hu</v>
      </c>
      <c r="V419" s="34"/>
    </row>
    <row r="420" spans="1:22" ht="15.75" customHeight="1">
      <c r="A420" s="2" t="s">
        <v>941</v>
      </c>
      <c r="B420" s="2" t="s">
        <v>942</v>
      </c>
      <c r="C420" s="2" t="s">
        <v>40</v>
      </c>
      <c r="D420" s="2" t="s">
        <v>4</v>
      </c>
      <c r="E420" s="2" t="s">
        <v>22</v>
      </c>
      <c r="F420" s="2" t="s">
        <v>18</v>
      </c>
      <c r="G420" s="2" t="s">
        <v>3</v>
      </c>
      <c r="H420" s="2">
        <v>55</v>
      </c>
      <c r="I420" s="8">
        <v>40468</v>
      </c>
      <c r="J420" s="9">
        <v>188727</v>
      </c>
      <c r="K420" s="10">
        <v>0.23</v>
      </c>
      <c r="L420" s="2" t="s">
        <v>26</v>
      </c>
      <c r="M420" s="2" t="s">
        <v>180</v>
      </c>
      <c r="N420" s="8" t="s">
        <v>88</v>
      </c>
      <c r="O420" s="2" t="str">
        <f t="shared" si="2"/>
        <v>China, Chengdu</v>
      </c>
      <c r="P420" s="2" t="e">
        <f t="shared" ca="1" si="3"/>
        <v>#NAME?</v>
      </c>
      <c r="Q420" s="2" t="e">
        <f>NETWORKDAYS(Data!$N420,Data!$I420,)</f>
        <v>#VALUE!</v>
      </c>
      <c r="R420" s="2" t="str">
        <f>CONCATENATE(Data!$C420," ",Data!$B420)</f>
        <v>Director Madison Kumar</v>
      </c>
      <c r="V420" s="34"/>
    </row>
    <row r="421" spans="1:22" ht="15.75" customHeight="1">
      <c r="A421" s="2" t="s">
        <v>634</v>
      </c>
      <c r="B421" s="2" t="s">
        <v>943</v>
      </c>
      <c r="C421" s="2" t="s">
        <v>56</v>
      </c>
      <c r="D421" s="2" t="s">
        <v>10</v>
      </c>
      <c r="E421" s="2" t="s">
        <v>21</v>
      </c>
      <c r="F421" s="2" t="s">
        <v>19</v>
      </c>
      <c r="G421" s="2" t="s">
        <v>3</v>
      </c>
      <c r="H421" s="2">
        <v>52</v>
      </c>
      <c r="I421" s="8">
        <v>34383</v>
      </c>
      <c r="J421" s="9">
        <v>99624</v>
      </c>
      <c r="K421" s="10">
        <v>0</v>
      </c>
      <c r="L421" s="2" t="s">
        <v>27</v>
      </c>
      <c r="M421" s="2" t="s">
        <v>83</v>
      </c>
      <c r="N421" s="8" t="s">
        <v>88</v>
      </c>
      <c r="O421" s="2" t="str">
        <f t="shared" si="2"/>
        <v>United States, Seattle</v>
      </c>
      <c r="P421" s="2" t="e">
        <f t="shared" ca="1" si="3"/>
        <v>#NAME?</v>
      </c>
      <c r="Q421" s="2" t="e">
        <f>NETWORKDAYS(Data!$N421,Data!$I421,)</f>
        <v>#VALUE!</v>
      </c>
      <c r="R421" s="2" t="str">
        <f>CONCATENATE(Data!$C421," ",Data!$B421)</f>
        <v>Sr. Analyst Matthew Lim</v>
      </c>
      <c r="V421" s="34"/>
    </row>
    <row r="422" spans="1:22" ht="15.75" customHeight="1">
      <c r="A422" s="2" t="s">
        <v>944</v>
      </c>
      <c r="B422" s="2" t="s">
        <v>945</v>
      </c>
      <c r="C422" s="2" t="s">
        <v>47</v>
      </c>
      <c r="D422" s="2" t="s">
        <v>10</v>
      </c>
      <c r="E422" s="2" t="s">
        <v>22</v>
      </c>
      <c r="F422" s="2" t="s">
        <v>18</v>
      </c>
      <c r="G422" s="2" t="s">
        <v>3</v>
      </c>
      <c r="H422" s="2">
        <v>55</v>
      </c>
      <c r="I422" s="8">
        <v>41202</v>
      </c>
      <c r="J422" s="9">
        <v>108686</v>
      </c>
      <c r="K422" s="10">
        <v>0.06</v>
      </c>
      <c r="L422" s="2" t="s">
        <v>27</v>
      </c>
      <c r="M422" s="2" t="s">
        <v>136</v>
      </c>
      <c r="N422" s="8" t="s">
        <v>88</v>
      </c>
      <c r="O422" s="2" t="str">
        <f t="shared" si="2"/>
        <v>United States, Columbus</v>
      </c>
      <c r="P422" s="2" t="e">
        <f t="shared" ca="1" si="3"/>
        <v>#NAME?</v>
      </c>
      <c r="Q422" s="2" t="e">
        <f>NETWORKDAYS(Data!$N422,Data!$I422,)</f>
        <v>#VALUE!</v>
      </c>
      <c r="R422" s="2" t="str">
        <f>CONCATENATE(Data!$C422," ",Data!$B422)</f>
        <v>Manager Maya Ngo</v>
      </c>
      <c r="V422" s="34"/>
    </row>
    <row r="423" spans="1:22" ht="15.75" customHeight="1">
      <c r="A423" s="2" t="s">
        <v>946</v>
      </c>
      <c r="B423" s="2" t="s">
        <v>947</v>
      </c>
      <c r="C423" s="2" t="s">
        <v>32</v>
      </c>
      <c r="D423" s="2" t="s">
        <v>4</v>
      </c>
      <c r="E423" s="2" t="s">
        <v>17</v>
      </c>
      <c r="F423" s="2" t="s">
        <v>18</v>
      </c>
      <c r="G423" s="2" t="s">
        <v>13</v>
      </c>
      <c r="H423" s="2">
        <v>56</v>
      </c>
      <c r="I423" s="8">
        <v>34802</v>
      </c>
      <c r="J423" s="9">
        <v>50857</v>
      </c>
      <c r="K423" s="10">
        <v>0</v>
      </c>
      <c r="L423" s="2" t="s">
        <v>25</v>
      </c>
      <c r="M423" s="2" t="s">
        <v>142</v>
      </c>
      <c r="N423" s="8" t="s">
        <v>88</v>
      </c>
      <c r="O423" s="2" t="str">
        <f t="shared" si="2"/>
        <v>Brazil, Manaus</v>
      </c>
      <c r="P423" s="2" t="e">
        <f t="shared" ca="1" si="3"/>
        <v>#NAME?</v>
      </c>
      <c r="Q423" s="2" t="e">
        <f>NETWORKDAYS(Data!$N423,Data!$I423,)</f>
        <v>#VALUE!</v>
      </c>
      <c r="R423" s="2" t="str">
        <f>CONCATENATE(Data!$C423," ",Data!$B423)</f>
        <v>Analyst Alice Soto</v>
      </c>
      <c r="V423" s="34"/>
    </row>
    <row r="424" spans="1:22" ht="15.75" customHeight="1">
      <c r="A424" s="2" t="s">
        <v>948</v>
      </c>
      <c r="B424" s="2" t="s">
        <v>949</v>
      </c>
      <c r="C424" s="2" t="s">
        <v>51</v>
      </c>
      <c r="D424" s="2" t="s">
        <v>5</v>
      </c>
      <c r="E424" s="2" t="s">
        <v>20</v>
      </c>
      <c r="F424" s="2" t="s">
        <v>19</v>
      </c>
      <c r="G424" s="2" t="s">
        <v>12</v>
      </c>
      <c r="H424" s="2">
        <v>47</v>
      </c>
      <c r="I424" s="8">
        <v>36893</v>
      </c>
      <c r="J424" s="9">
        <v>120628</v>
      </c>
      <c r="K424" s="10">
        <v>0</v>
      </c>
      <c r="L424" s="2" t="s">
        <v>27</v>
      </c>
      <c r="M424" s="2" t="s">
        <v>91</v>
      </c>
      <c r="N424" s="8" t="s">
        <v>88</v>
      </c>
      <c r="O424" s="2" t="str">
        <f t="shared" si="2"/>
        <v>United States, Chicago</v>
      </c>
      <c r="P424" s="2" t="e">
        <f t="shared" ca="1" si="3"/>
        <v>#NAME?</v>
      </c>
      <c r="Q424" s="2" t="e">
        <f>NETWORKDAYS(Data!$N424,Data!$I424,)</f>
        <v>#VALUE!</v>
      </c>
      <c r="R424" s="2" t="str">
        <f>CONCATENATE(Data!$C424," ",Data!$B424)</f>
        <v>Operations Engineer Andrew Moore</v>
      </c>
      <c r="V424" s="34"/>
    </row>
    <row r="425" spans="1:22" ht="15.75" customHeight="1">
      <c r="A425" s="2" t="s">
        <v>950</v>
      </c>
      <c r="B425" s="2" t="s">
        <v>951</v>
      </c>
      <c r="C425" s="2" t="s">
        <v>40</v>
      </c>
      <c r="D425" s="2" t="s">
        <v>10</v>
      </c>
      <c r="E425" s="2" t="s">
        <v>22</v>
      </c>
      <c r="F425" s="2" t="s">
        <v>18</v>
      </c>
      <c r="G425" s="2" t="s">
        <v>12</v>
      </c>
      <c r="H425" s="2">
        <v>63</v>
      </c>
      <c r="I425" s="8">
        <v>43996</v>
      </c>
      <c r="J425" s="9">
        <v>181216</v>
      </c>
      <c r="K425" s="10">
        <v>0.27</v>
      </c>
      <c r="L425" s="2" t="s">
        <v>27</v>
      </c>
      <c r="M425" s="2" t="s">
        <v>136</v>
      </c>
      <c r="N425" s="8" t="s">
        <v>88</v>
      </c>
      <c r="O425" s="2" t="str">
        <f t="shared" si="2"/>
        <v>United States, Columbus</v>
      </c>
      <c r="P425" s="2" t="e">
        <f t="shared" ca="1" si="3"/>
        <v>#NAME?</v>
      </c>
      <c r="Q425" s="2" t="e">
        <f>NETWORKDAYS(Data!$N425,Data!$I425,)</f>
        <v>#VALUE!</v>
      </c>
      <c r="R425" s="2" t="str">
        <f>CONCATENATE(Data!$C425," ",Data!$B425)</f>
        <v>Director Olivia Harris</v>
      </c>
      <c r="V425" s="34"/>
    </row>
    <row r="426" spans="1:22" ht="15.75" customHeight="1">
      <c r="A426" s="2" t="s">
        <v>952</v>
      </c>
      <c r="B426" s="2" t="s">
        <v>953</v>
      </c>
      <c r="C426" s="2" t="s">
        <v>32</v>
      </c>
      <c r="D426" s="2" t="s">
        <v>6</v>
      </c>
      <c r="E426" s="2" t="s">
        <v>17</v>
      </c>
      <c r="F426" s="2" t="s">
        <v>18</v>
      </c>
      <c r="G426" s="2" t="s">
        <v>12</v>
      </c>
      <c r="H426" s="2">
        <v>63</v>
      </c>
      <c r="I426" s="8">
        <v>40984</v>
      </c>
      <c r="J426" s="9">
        <v>46081</v>
      </c>
      <c r="K426" s="10">
        <v>0</v>
      </c>
      <c r="L426" s="2" t="s">
        <v>27</v>
      </c>
      <c r="M426" s="2" t="s">
        <v>91</v>
      </c>
      <c r="N426" s="8" t="s">
        <v>88</v>
      </c>
      <c r="O426" s="2" t="str">
        <f t="shared" si="2"/>
        <v>United States, Chicago</v>
      </c>
      <c r="P426" s="2" t="e">
        <f t="shared" ca="1" si="3"/>
        <v>#NAME?</v>
      </c>
      <c r="Q426" s="2" t="e">
        <f>NETWORKDAYS(Data!$N426,Data!$I426,)</f>
        <v>#VALUE!</v>
      </c>
      <c r="R426" s="2" t="str">
        <f>CONCATENATE(Data!$C426," ",Data!$B426)</f>
        <v>Analyst Genesis Banks</v>
      </c>
      <c r="V426" s="34"/>
    </row>
    <row r="427" spans="1:22" ht="15.75" customHeight="1">
      <c r="A427" s="2" t="s">
        <v>954</v>
      </c>
      <c r="B427" s="2" t="s">
        <v>955</v>
      </c>
      <c r="C427" s="2" t="s">
        <v>58</v>
      </c>
      <c r="D427" s="2" t="s">
        <v>4</v>
      </c>
      <c r="E427" s="2" t="s">
        <v>17</v>
      </c>
      <c r="F427" s="2" t="s">
        <v>18</v>
      </c>
      <c r="G427" s="2" t="s">
        <v>12</v>
      </c>
      <c r="H427" s="2">
        <v>55</v>
      </c>
      <c r="I427" s="8">
        <v>38135</v>
      </c>
      <c r="J427" s="9">
        <v>159885</v>
      </c>
      <c r="K427" s="10">
        <v>0.12</v>
      </c>
      <c r="L427" s="2" t="s">
        <v>27</v>
      </c>
      <c r="M427" s="2" t="s">
        <v>136</v>
      </c>
      <c r="N427" s="8" t="s">
        <v>88</v>
      </c>
      <c r="O427" s="2" t="str">
        <f t="shared" si="2"/>
        <v>United States, Columbus</v>
      </c>
      <c r="P427" s="2" t="e">
        <f t="shared" ca="1" si="3"/>
        <v>#NAME?</v>
      </c>
      <c r="Q427" s="2" t="e">
        <f>NETWORKDAYS(Data!$N427,Data!$I427,)</f>
        <v>#VALUE!</v>
      </c>
      <c r="R427" s="2" t="str">
        <f>CONCATENATE(Data!$C427," ",Data!$B427)</f>
        <v>Sr. Manger Victoria Johnson</v>
      </c>
      <c r="V427" s="34"/>
    </row>
    <row r="428" spans="1:22" ht="15.75" customHeight="1">
      <c r="A428" s="2" t="s">
        <v>956</v>
      </c>
      <c r="B428" s="2" t="s">
        <v>957</v>
      </c>
      <c r="C428" s="2" t="s">
        <v>40</v>
      </c>
      <c r="D428" s="2" t="s">
        <v>10</v>
      </c>
      <c r="E428" s="2" t="s">
        <v>20</v>
      </c>
      <c r="F428" s="2" t="s">
        <v>18</v>
      </c>
      <c r="G428" s="2" t="s">
        <v>12</v>
      </c>
      <c r="H428" s="2">
        <v>55</v>
      </c>
      <c r="I428" s="8">
        <v>35001</v>
      </c>
      <c r="J428" s="9">
        <v>153271</v>
      </c>
      <c r="K428" s="10">
        <v>0.15</v>
      </c>
      <c r="L428" s="2" t="s">
        <v>27</v>
      </c>
      <c r="M428" s="2" t="s">
        <v>109</v>
      </c>
      <c r="N428" s="8" t="s">
        <v>88</v>
      </c>
      <c r="O428" s="2" t="str">
        <f t="shared" si="2"/>
        <v>United States, Austin</v>
      </c>
      <c r="P428" s="2" t="e">
        <f t="shared" ca="1" si="3"/>
        <v>#NAME?</v>
      </c>
      <c r="Q428" s="2" t="e">
        <f>NETWORKDAYS(Data!$N428,Data!$I428,)</f>
        <v>#VALUE!</v>
      </c>
      <c r="R428" s="2" t="str">
        <f>CONCATENATE(Data!$C428," ",Data!$B428)</f>
        <v>Director Eloise Griffin</v>
      </c>
      <c r="V428" s="34"/>
    </row>
    <row r="429" spans="1:22" ht="15.75" customHeight="1">
      <c r="A429" s="2" t="s">
        <v>958</v>
      </c>
      <c r="B429" s="2" t="s">
        <v>959</v>
      </c>
      <c r="C429" s="2" t="s">
        <v>47</v>
      </c>
      <c r="D429" s="2" t="s">
        <v>7</v>
      </c>
      <c r="E429" s="2" t="s">
        <v>20</v>
      </c>
      <c r="F429" s="2" t="s">
        <v>19</v>
      </c>
      <c r="G429" s="2" t="s">
        <v>3</v>
      </c>
      <c r="H429" s="2">
        <v>42</v>
      </c>
      <c r="I429" s="8">
        <v>40159</v>
      </c>
      <c r="J429" s="9">
        <v>114242</v>
      </c>
      <c r="K429" s="10">
        <v>0.08</v>
      </c>
      <c r="L429" s="2" t="s">
        <v>27</v>
      </c>
      <c r="M429" s="2" t="s">
        <v>97</v>
      </c>
      <c r="N429" s="8" t="s">
        <v>88</v>
      </c>
      <c r="O429" s="2" t="str">
        <f t="shared" si="2"/>
        <v>United States, Phoenix</v>
      </c>
      <c r="P429" s="2" t="e">
        <f t="shared" ca="1" si="3"/>
        <v>#NAME?</v>
      </c>
      <c r="Q429" s="2" t="e">
        <f>NETWORKDAYS(Data!$N429,Data!$I429,)</f>
        <v>#VALUE!</v>
      </c>
      <c r="R429" s="2" t="str">
        <f>CONCATENATE(Data!$C429," ",Data!$B429)</f>
        <v>Manager Roman Yang</v>
      </c>
      <c r="V429" s="34"/>
    </row>
    <row r="430" spans="1:22" ht="15.75" customHeight="1">
      <c r="A430" s="2" t="s">
        <v>960</v>
      </c>
      <c r="B430" s="2" t="s">
        <v>961</v>
      </c>
      <c r="C430" s="2" t="s">
        <v>45</v>
      </c>
      <c r="D430" s="2" t="s">
        <v>8</v>
      </c>
      <c r="E430" s="2" t="s">
        <v>22</v>
      </c>
      <c r="F430" s="2" t="s">
        <v>18</v>
      </c>
      <c r="G430" s="2" t="s">
        <v>3</v>
      </c>
      <c r="H430" s="2">
        <v>39</v>
      </c>
      <c r="I430" s="8">
        <v>44153</v>
      </c>
      <c r="J430" s="9">
        <v>48415</v>
      </c>
      <c r="K430" s="10">
        <v>0</v>
      </c>
      <c r="L430" s="2" t="s">
        <v>26</v>
      </c>
      <c r="M430" s="2" t="s">
        <v>123</v>
      </c>
      <c r="N430" s="8" t="s">
        <v>88</v>
      </c>
      <c r="O430" s="2" t="str">
        <f t="shared" si="2"/>
        <v>China, Shanghai</v>
      </c>
      <c r="P430" s="2" t="e">
        <f t="shared" ca="1" si="3"/>
        <v>#NAME?</v>
      </c>
      <c r="Q430" s="2" t="e">
        <f>NETWORKDAYS(Data!$N430,Data!$I430,)</f>
        <v>#VALUE!</v>
      </c>
      <c r="R430" s="2" t="str">
        <f>CONCATENATE(Data!$C430," ",Data!$B430)</f>
        <v>IT Coordinator Clara Huynh</v>
      </c>
      <c r="V430" s="34"/>
    </row>
    <row r="431" spans="1:22" ht="15.75" customHeight="1">
      <c r="A431" s="2" t="s">
        <v>962</v>
      </c>
      <c r="B431" s="2" t="s">
        <v>963</v>
      </c>
      <c r="C431" s="2" t="s">
        <v>39</v>
      </c>
      <c r="D431" s="2" t="s">
        <v>5</v>
      </c>
      <c r="E431" s="2" t="s">
        <v>20</v>
      </c>
      <c r="F431" s="2" t="s">
        <v>19</v>
      </c>
      <c r="G431" s="2" t="s">
        <v>13</v>
      </c>
      <c r="H431" s="2">
        <v>35</v>
      </c>
      <c r="I431" s="8">
        <v>42878</v>
      </c>
      <c r="J431" s="9">
        <v>65566</v>
      </c>
      <c r="K431" s="10">
        <v>0</v>
      </c>
      <c r="L431" s="2" t="s">
        <v>27</v>
      </c>
      <c r="M431" s="2" t="s">
        <v>83</v>
      </c>
      <c r="N431" s="8" t="s">
        <v>88</v>
      </c>
      <c r="O431" s="2" t="str">
        <f t="shared" si="2"/>
        <v>United States, Seattle</v>
      </c>
      <c r="P431" s="2" t="e">
        <f t="shared" ca="1" si="3"/>
        <v>#NAME?</v>
      </c>
      <c r="Q431" s="2" t="e">
        <f>NETWORKDAYS(Data!$N431,Data!$I431,)</f>
        <v>#VALUE!</v>
      </c>
      <c r="R431" s="2" t="str">
        <f>CONCATENATE(Data!$C431," ",Data!$B431)</f>
        <v>Development Engineer Kai Flores</v>
      </c>
      <c r="V431" s="34"/>
    </row>
    <row r="432" spans="1:22" ht="15.75" customHeight="1">
      <c r="A432" s="2" t="s">
        <v>964</v>
      </c>
      <c r="B432" s="2" t="s">
        <v>965</v>
      </c>
      <c r="C432" s="2" t="s">
        <v>58</v>
      </c>
      <c r="D432" s="2" t="s">
        <v>9</v>
      </c>
      <c r="E432" s="2" t="s">
        <v>21</v>
      </c>
      <c r="F432" s="2" t="s">
        <v>19</v>
      </c>
      <c r="G432" s="2" t="s">
        <v>3</v>
      </c>
      <c r="H432" s="2">
        <v>45</v>
      </c>
      <c r="I432" s="8">
        <v>37014</v>
      </c>
      <c r="J432" s="9">
        <v>147752</v>
      </c>
      <c r="K432" s="10">
        <v>0.12</v>
      </c>
      <c r="L432" s="2" t="s">
        <v>26</v>
      </c>
      <c r="M432" s="2" t="s">
        <v>123</v>
      </c>
      <c r="N432" s="8">
        <v>40903</v>
      </c>
      <c r="O432" s="2" t="str">
        <f t="shared" si="2"/>
        <v>China, Shanghai</v>
      </c>
      <c r="P432" s="2" t="e">
        <f t="shared" ca="1" si="3"/>
        <v>#NAME?</v>
      </c>
      <c r="Q432" s="2">
        <f>NETWORKDAYS(Data!$N432,Data!$I432,)</f>
        <v>-2778</v>
      </c>
      <c r="R432" s="2" t="str">
        <f>CONCATENATE(Data!$C432," ",Data!$B432)</f>
        <v>Sr. Manger Jaxson Dinh</v>
      </c>
      <c r="V432" s="34"/>
    </row>
    <row r="433" spans="1:22" ht="15.75" customHeight="1">
      <c r="A433" s="2" t="s">
        <v>966</v>
      </c>
      <c r="B433" s="2" t="s">
        <v>967</v>
      </c>
      <c r="C433" s="2" t="s">
        <v>58</v>
      </c>
      <c r="D433" s="2" t="s">
        <v>9</v>
      </c>
      <c r="E433" s="2" t="s">
        <v>20</v>
      </c>
      <c r="F433" s="2" t="s">
        <v>18</v>
      </c>
      <c r="G433" s="2" t="s">
        <v>3</v>
      </c>
      <c r="H433" s="2">
        <v>25</v>
      </c>
      <c r="I433" s="8">
        <v>44453</v>
      </c>
      <c r="J433" s="9">
        <v>136810</v>
      </c>
      <c r="K433" s="10">
        <v>0.14000000000000001</v>
      </c>
      <c r="L433" s="2" t="s">
        <v>26</v>
      </c>
      <c r="M433" s="2" t="s">
        <v>87</v>
      </c>
      <c r="N433" s="8" t="s">
        <v>88</v>
      </c>
      <c r="O433" s="2" t="str">
        <f t="shared" si="2"/>
        <v>China, Chongqing</v>
      </c>
      <c r="P433" s="2" t="e">
        <f t="shared" ca="1" si="3"/>
        <v>#NAME?</v>
      </c>
      <c r="Q433" s="2" t="e">
        <f>NETWORKDAYS(Data!$N433,Data!$I433,)</f>
        <v>#VALUE!</v>
      </c>
      <c r="R433" s="2" t="str">
        <f>CONCATENATE(Data!$C433," ",Data!$B433)</f>
        <v>Sr. Manger Sophie Vang</v>
      </c>
      <c r="V433" s="34"/>
    </row>
    <row r="434" spans="1:22" ht="15.75" customHeight="1">
      <c r="A434" s="2" t="s">
        <v>968</v>
      </c>
      <c r="B434" s="2" t="s">
        <v>969</v>
      </c>
      <c r="C434" s="2" t="s">
        <v>32</v>
      </c>
      <c r="D434" s="2" t="s">
        <v>10</v>
      </c>
      <c r="E434" s="2" t="s">
        <v>17</v>
      </c>
      <c r="F434" s="2" t="s">
        <v>19</v>
      </c>
      <c r="G434" s="2" t="s">
        <v>12</v>
      </c>
      <c r="H434" s="2">
        <v>47</v>
      </c>
      <c r="I434" s="8">
        <v>41333</v>
      </c>
      <c r="J434" s="9">
        <v>54635</v>
      </c>
      <c r="K434" s="10">
        <v>0</v>
      </c>
      <c r="L434" s="2" t="s">
        <v>27</v>
      </c>
      <c r="M434" s="2" t="s">
        <v>91</v>
      </c>
      <c r="N434" s="8" t="s">
        <v>88</v>
      </c>
      <c r="O434" s="2" t="str">
        <f t="shared" si="2"/>
        <v>United States, Chicago</v>
      </c>
      <c r="P434" s="2" t="e">
        <f t="shared" ca="1" si="3"/>
        <v>#NAME?</v>
      </c>
      <c r="Q434" s="2" t="e">
        <f>NETWORKDAYS(Data!$N434,Data!$I434,)</f>
        <v>#VALUE!</v>
      </c>
      <c r="R434" s="2" t="str">
        <f>CONCATENATE(Data!$C434," ",Data!$B434)</f>
        <v>Analyst Axel Jordan</v>
      </c>
      <c r="V434" s="34"/>
    </row>
    <row r="435" spans="1:22" ht="15.75" customHeight="1">
      <c r="A435" s="2" t="s">
        <v>970</v>
      </c>
      <c r="B435" s="2" t="s">
        <v>971</v>
      </c>
      <c r="C435" s="2" t="s">
        <v>36</v>
      </c>
      <c r="D435" s="2" t="s">
        <v>8</v>
      </c>
      <c r="E435" s="2" t="s">
        <v>17</v>
      </c>
      <c r="F435" s="2" t="s">
        <v>18</v>
      </c>
      <c r="G435" s="2" t="s">
        <v>12</v>
      </c>
      <c r="H435" s="2">
        <v>42</v>
      </c>
      <c r="I435" s="8">
        <v>43866</v>
      </c>
      <c r="J435" s="9">
        <v>96636</v>
      </c>
      <c r="K435" s="10">
        <v>0</v>
      </c>
      <c r="L435" s="2" t="s">
        <v>27</v>
      </c>
      <c r="M435" s="2" t="s">
        <v>136</v>
      </c>
      <c r="N435" s="8" t="s">
        <v>88</v>
      </c>
      <c r="O435" s="2" t="str">
        <f t="shared" si="2"/>
        <v>United States, Columbus</v>
      </c>
      <c r="P435" s="2" t="e">
        <f t="shared" ca="1" si="3"/>
        <v>#NAME?</v>
      </c>
      <c r="Q435" s="2" t="e">
        <f>NETWORKDAYS(Data!$N435,Data!$I435,)</f>
        <v>#VALUE!</v>
      </c>
      <c r="R435" s="2" t="str">
        <f>CONCATENATE(Data!$C435," ",Data!$B435)</f>
        <v>Cloud Infrastructure Architect Jade Hunter</v>
      </c>
      <c r="V435" s="34"/>
    </row>
    <row r="436" spans="1:22" ht="15.75" customHeight="1">
      <c r="A436" s="2" t="s">
        <v>972</v>
      </c>
      <c r="B436" s="2" t="s">
        <v>973</v>
      </c>
      <c r="C436" s="2" t="s">
        <v>59</v>
      </c>
      <c r="D436" s="2" t="s">
        <v>8</v>
      </c>
      <c r="E436" s="2" t="s">
        <v>20</v>
      </c>
      <c r="F436" s="2" t="s">
        <v>18</v>
      </c>
      <c r="G436" s="2" t="s">
        <v>11</v>
      </c>
      <c r="H436" s="2">
        <v>35</v>
      </c>
      <c r="I436" s="8">
        <v>41941</v>
      </c>
      <c r="J436" s="9">
        <v>91592</v>
      </c>
      <c r="K436" s="10">
        <v>0</v>
      </c>
      <c r="L436" s="2" t="s">
        <v>27</v>
      </c>
      <c r="M436" s="2" t="s">
        <v>91</v>
      </c>
      <c r="N436" s="8" t="s">
        <v>88</v>
      </c>
      <c r="O436" s="2" t="str">
        <f t="shared" si="2"/>
        <v>United States, Chicago</v>
      </c>
      <c r="P436" s="2" t="e">
        <f t="shared" ca="1" si="3"/>
        <v>#NAME?</v>
      </c>
      <c r="Q436" s="2" t="e">
        <f>NETWORKDAYS(Data!$N436,Data!$I436,)</f>
        <v>#VALUE!</v>
      </c>
      <c r="R436" s="2" t="str">
        <f>CONCATENATE(Data!$C436," ",Data!$B436)</f>
        <v>System Administrator  Lydia Williams</v>
      </c>
      <c r="V436" s="34"/>
    </row>
    <row r="437" spans="1:22" ht="15.75" customHeight="1">
      <c r="A437" s="2" t="s">
        <v>974</v>
      </c>
      <c r="B437" s="2" t="s">
        <v>975</v>
      </c>
      <c r="C437" s="2" t="s">
        <v>35</v>
      </c>
      <c r="D437" s="2" t="s">
        <v>7</v>
      </c>
      <c r="E437" s="2" t="s">
        <v>21</v>
      </c>
      <c r="F437" s="2" t="s">
        <v>18</v>
      </c>
      <c r="G437" s="2" t="s">
        <v>3</v>
      </c>
      <c r="H437" s="2">
        <v>45</v>
      </c>
      <c r="I437" s="8">
        <v>36755</v>
      </c>
      <c r="J437" s="9">
        <v>55563</v>
      </c>
      <c r="K437" s="10">
        <v>0</v>
      </c>
      <c r="L437" s="2" t="s">
        <v>26</v>
      </c>
      <c r="M437" s="2" t="s">
        <v>180</v>
      </c>
      <c r="N437" s="8" t="s">
        <v>88</v>
      </c>
      <c r="O437" s="2" t="str">
        <f t="shared" si="2"/>
        <v>China, Chengdu</v>
      </c>
      <c r="P437" s="2" t="e">
        <f t="shared" ca="1" si="3"/>
        <v>#NAME?</v>
      </c>
      <c r="Q437" s="2" t="e">
        <f>NETWORKDAYS(Data!$N437,Data!$I437,)</f>
        <v>#VALUE!</v>
      </c>
      <c r="R437" s="2" t="str">
        <f>CONCATENATE(Data!$C437," ",Data!$B437)</f>
        <v>Business Partner Emery Chang</v>
      </c>
      <c r="V437" s="34"/>
    </row>
    <row r="438" spans="1:22" ht="15.75" customHeight="1">
      <c r="A438" s="2" t="s">
        <v>976</v>
      </c>
      <c r="B438" s="2" t="s">
        <v>977</v>
      </c>
      <c r="C438" s="2" t="s">
        <v>40</v>
      </c>
      <c r="D438" s="2" t="s">
        <v>8</v>
      </c>
      <c r="E438" s="2" t="s">
        <v>21</v>
      </c>
      <c r="F438" s="2" t="s">
        <v>18</v>
      </c>
      <c r="G438" s="2" t="s">
        <v>3</v>
      </c>
      <c r="H438" s="2">
        <v>52</v>
      </c>
      <c r="I438" s="8">
        <v>35109</v>
      </c>
      <c r="J438" s="9">
        <v>159724</v>
      </c>
      <c r="K438" s="10">
        <v>0.23</v>
      </c>
      <c r="L438" s="2" t="s">
        <v>26</v>
      </c>
      <c r="M438" s="2" t="s">
        <v>162</v>
      </c>
      <c r="N438" s="8" t="s">
        <v>88</v>
      </c>
      <c r="O438" s="2" t="str">
        <f t="shared" si="2"/>
        <v>China, Beijing</v>
      </c>
      <c r="P438" s="2" t="e">
        <f t="shared" ca="1" si="3"/>
        <v>#NAME?</v>
      </c>
      <c r="Q438" s="2" t="e">
        <f>NETWORKDAYS(Data!$N438,Data!$I438,)</f>
        <v>#VALUE!</v>
      </c>
      <c r="R438" s="2" t="str">
        <f>CONCATENATE(Data!$C438," ",Data!$B438)</f>
        <v>Director Savannah He</v>
      </c>
      <c r="V438" s="34"/>
    </row>
    <row r="439" spans="1:22" ht="15.75" customHeight="1">
      <c r="A439" s="2" t="s">
        <v>978</v>
      </c>
      <c r="B439" s="2" t="s">
        <v>979</v>
      </c>
      <c r="C439" s="2" t="s">
        <v>63</v>
      </c>
      <c r="D439" s="2" t="s">
        <v>9</v>
      </c>
      <c r="E439" s="2" t="s">
        <v>17</v>
      </c>
      <c r="F439" s="2" t="s">
        <v>19</v>
      </c>
      <c r="G439" s="2" t="s">
        <v>3</v>
      </c>
      <c r="H439" s="2">
        <v>57</v>
      </c>
      <c r="I439" s="8">
        <v>42951</v>
      </c>
      <c r="J439" s="9">
        <v>183190</v>
      </c>
      <c r="K439" s="10">
        <v>0.36</v>
      </c>
      <c r="L439" s="2" t="s">
        <v>27</v>
      </c>
      <c r="M439" s="2" t="s">
        <v>91</v>
      </c>
      <c r="N439" s="8" t="s">
        <v>88</v>
      </c>
      <c r="O439" s="2" t="str">
        <f t="shared" si="2"/>
        <v>United States, Chicago</v>
      </c>
      <c r="P439" s="2" t="e">
        <f t="shared" ca="1" si="3"/>
        <v>#NAME?</v>
      </c>
      <c r="Q439" s="2" t="e">
        <f>NETWORKDAYS(Data!$N439,Data!$I439,)</f>
        <v>#VALUE!</v>
      </c>
      <c r="R439" s="2" t="str">
        <f>CONCATENATE(Data!$C439," ",Data!$B439)</f>
        <v>Vice President Elias Ahmed</v>
      </c>
      <c r="V439" s="34"/>
    </row>
    <row r="440" spans="1:22" ht="15.75" customHeight="1">
      <c r="A440" s="2" t="s">
        <v>980</v>
      </c>
      <c r="B440" s="2" t="s">
        <v>981</v>
      </c>
      <c r="C440" s="2" t="s">
        <v>32</v>
      </c>
      <c r="D440" s="2" t="s">
        <v>4</v>
      </c>
      <c r="E440" s="2" t="s">
        <v>22</v>
      </c>
      <c r="F440" s="2" t="s">
        <v>18</v>
      </c>
      <c r="G440" s="2" t="s">
        <v>12</v>
      </c>
      <c r="H440" s="2">
        <v>56</v>
      </c>
      <c r="I440" s="8">
        <v>43824</v>
      </c>
      <c r="J440" s="9">
        <v>54829</v>
      </c>
      <c r="K440" s="10">
        <v>0</v>
      </c>
      <c r="L440" s="2" t="s">
        <v>27</v>
      </c>
      <c r="M440" s="2" t="s">
        <v>97</v>
      </c>
      <c r="N440" s="8" t="s">
        <v>88</v>
      </c>
      <c r="O440" s="2" t="str">
        <f t="shared" si="2"/>
        <v>United States, Phoenix</v>
      </c>
      <c r="P440" s="2" t="e">
        <f t="shared" ca="1" si="3"/>
        <v>#NAME?</v>
      </c>
      <c r="Q440" s="2" t="e">
        <f>NETWORKDAYS(Data!$N440,Data!$I440,)</f>
        <v>#VALUE!</v>
      </c>
      <c r="R440" s="2" t="str">
        <f>CONCATENATE(Data!$C440," ",Data!$B440)</f>
        <v>Analyst Samantha Woods</v>
      </c>
      <c r="V440" s="34"/>
    </row>
    <row r="441" spans="1:22" ht="15.75" customHeight="1">
      <c r="A441" s="2" t="s">
        <v>982</v>
      </c>
      <c r="B441" s="2" t="s">
        <v>983</v>
      </c>
      <c r="C441" s="2" t="s">
        <v>52</v>
      </c>
      <c r="D441" s="2" t="s">
        <v>5</v>
      </c>
      <c r="E441" s="2" t="s">
        <v>17</v>
      </c>
      <c r="F441" s="2" t="s">
        <v>19</v>
      </c>
      <c r="G441" s="2" t="s">
        <v>13</v>
      </c>
      <c r="H441" s="2">
        <v>46</v>
      </c>
      <c r="I441" s="8">
        <v>38464</v>
      </c>
      <c r="J441" s="9">
        <v>96639</v>
      </c>
      <c r="K441" s="10">
        <v>0</v>
      </c>
      <c r="L441" s="2" t="s">
        <v>25</v>
      </c>
      <c r="M441" s="2" t="s">
        <v>148</v>
      </c>
      <c r="N441" s="8" t="s">
        <v>88</v>
      </c>
      <c r="O441" s="2" t="str">
        <f t="shared" si="2"/>
        <v>Brazil, Rio de Janerio</v>
      </c>
      <c r="P441" s="2" t="e">
        <f t="shared" ca="1" si="3"/>
        <v>#NAME?</v>
      </c>
      <c r="Q441" s="2" t="e">
        <f>NETWORKDAYS(Data!$N441,Data!$I441,)</f>
        <v>#VALUE!</v>
      </c>
      <c r="R441" s="2" t="str">
        <f>CONCATENATE(Data!$C441," ",Data!$B441)</f>
        <v>Quality Engineer Axel Soto</v>
      </c>
      <c r="V441" s="34"/>
    </row>
    <row r="442" spans="1:22" ht="15.75" customHeight="1">
      <c r="A442" s="2" t="s">
        <v>984</v>
      </c>
      <c r="B442" s="2" t="s">
        <v>985</v>
      </c>
      <c r="C442" s="2" t="s">
        <v>47</v>
      </c>
      <c r="D442" s="2" t="s">
        <v>9</v>
      </c>
      <c r="E442" s="2" t="s">
        <v>22</v>
      </c>
      <c r="F442" s="2" t="s">
        <v>18</v>
      </c>
      <c r="G442" s="2" t="s">
        <v>3</v>
      </c>
      <c r="H442" s="2">
        <v>43</v>
      </c>
      <c r="I442" s="8">
        <v>38879</v>
      </c>
      <c r="J442" s="9">
        <v>117278</v>
      </c>
      <c r="K442" s="10">
        <v>0.09</v>
      </c>
      <c r="L442" s="2" t="s">
        <v>27</v>
      </c>
      <c r="M442" s="2" t="s">
        <v>106</v>
      </c>
      <c r="N442" s="8" t="s">
        <v>88</v>
      </c>
      <c r="O442" s="2" t="str">
        <f t="shared" si="2"/>
        <v>United States, Miami</v>
      </c>
      <c r="P442" s="2" t="e">
        <f t="shared" ca="1" si="3"/>
        <v>#NAME?</v>
      </c>
      <c r="Q442" s="2" t="e">
        <f>NETWORKDAYS(Data!$N442,Data!$I442,)</f>
        <v>#VALUE!</v>
      </c>
      <c r="R442" s="2" t="str">
        <f>CONCATENATE(Data!$C442," ",Data!$B442)</f>
        <v>Manager Amelia Choi</v>
      </c>
      <c r="V442" s="34"/>
    </row>
    <row r="443" spans="1:22" ht="15.75" customHeight="1">
      <c r="A443" s="2" t="s">
        <v>986</v>
      </c>
      <c r="B443" s="2" t="s">
        <v>987</v>
      </c>
      <c r="C443" s="2" t="s">
        <v>37</v>
      </c>
      <c r="D443" s="2" t="s">
        <v>8</v>
      </c>
      <c r="E443" s="2" t="s">
        <v>22</v>
      </c>
      <c r="F443" s="2" t="s">
        <v>19</v>
      </c>
      <c r="G443" s="2" t="s">
        <v>3</v>
      </c>
      <c r="H443" s="2">
        <v>53</v>
      </c>
      <c r="I443" s="8">
        <v>39487</v>
      </c>
      <c r="J443" s="9">
        <v>84193</v>
      </c>
      <c r="K443" s="10">
        <v>0.09</v>
      </c>
      <c r="L443" s="2" t="s">
        <v>26</v>
      </c>
      <c r="M443" s="2" t="s">
        <v>123</v>
      </c>
      <c r="N443" s="8" t="s">
        <v>88</v>
      </c>
      <c r="O443" s="2" t="str">
        <f t="shared" si="2"/>
        <v>China, Shanghai</v>
      </c>
      <c r="P443" s="2" t="e">
        <f t="shared" ca="1" si="3"/>
        <v>#NAME?</v>
      </c>
      <c r="Q443" s="2" t="e">
        <f>NETWORKDAYS(Data!$N443,Data!$I443,)</f>
        <v>#VALUE!</v>
      </c>
      <c r="R443" s="2" t="str">
        <f>CONCATENATE(Data!$C443," ",Data!$B443)</f>
        <v>Computer Systems Manager Jacob Khan</v>
      </c>
      <c r="V443" s="34"/>
    </row>
    <row r="444" spans="1:22" ht="15.75" customHeight="1">
      <c r="A444" s="2" t="s">
        <v>988</v>
      </c>
      <c r="B444" s="2" t="s">
        <v>989</v>
      </c>
      <c r="C444" s="2" t="s">
        <v>48</v>
      </c>
      <c r="D444" s="2" t="s">
        <v>8</v>
      </c>
      <c r="E444" s="2" t="s">
        <v>20</v>
      </c>
      <c r="F444" s="2" t="s">
        <v>18</v>
      </c>
      <c r="G444" s="2" t="s">
        <v>12</v>
      </c>
      <c r="H444" s="2">
        <v>47</v>
      </c>
      <c r="I444" s="8">
        <v>43309</v>
      </c>
      <c r="J444" s="9">
        <v>87806</v>
      </c>
      <c r="K444" s="10">
        <v>0</v>
      </c>
      <c r="L444" s="2" t="s">
        <v>27</v>
      </c>
      <c r="M444" s="2" t="s">
        <v>83</v>
      </c>
      <c r="N444" s="8" t="s">
        <v>88</v>
      </c>
      <c r="O444" s="2" t="str">
        <f t="shared" si="2"/>
        <v>United States, Seattle</v>
      </c>
      <c r="P444" s="2" t="e">
        <f t="shared" ca="1" si="3"/>
        <v>#NAME?</v>
      </c>
      <c r="Q444" s="2" t="e">
        <f>NETWORKDAYS(Data!$N444,Data!$I444,)</f>
        <v>#VALUE!</v>
      </c>
      <c r="R444" s="2" t="str">
        <f>CONCATENATE(Data!$C444," ",Data!$B444)</f>
        <v>Network Administrator Luna Taylor</v>
      </c>
      <c r="V444" s="34"/>
    </row>
    <row r="445" spans="1:22" ht="15.75" customHeight="1">
      <c r="A445" s="2" t="s">
        <v>990</v>
      </c>
      <c r="B445" s="2" t="s">
        <v>991</v>
      </c>
      <c r="C445" s="2" t="s">
        <v>62</v>
      </c>
      <c r="D445" s="2" t="s">
        <v>5</v>
      </c>
      <c r="E445" s="2" t="s">
        <v>21</v>
      </c>
      <c r="F445" s="2" t="s">
        <v>19</v>
      </c>
      <c r="G445" s="2" t="s">
        <v>12</v>
      </c>
      <c r="H445" s="2">
        <v>62</v>
      </c>
      <c r="I445" s="8">
        <v>40820</v>
      </c>
      <c r="J445" s="9">
        <v>63959</v>
      </c>
      <c r="K445" s="10">
        <v>0</v>
      </c>
      <c r="L445" s="2" t="s">
        <v>27</v>
      </c>
      <c r="M445" s="2" t="s">
        <v>83</v>
      </c>
      <c r="N445" s="8" t="s">
        <v>88</v>
      </c>
      <c r="O445" s="2" t="str">
        <f t="shared" si="2"/>
        <v>United States, Seattle</v>
      </c>
      <c r="P445" s="2" t="e">
        <f t="shared" ca="1" si="3"/>
        <v>#NAME?</v>
      </c>
      <c r="Q445" s="2" t="e">
        <f>NETWORKDAYS(Data!$N445,Data!$I445,)</f>
        <v>#VALUE!</v>
      </c>
      <c r="R445" s="2" t="str">
        <f>CONCATENATE(Data!$C445," ",Data!$B445)</f>
        <v>Test Engineer Dominic Parker</v>
      </c>
      <c r="V445" s="34"/>
    </row>
    <row r="446" spans="1:22" ht="15.75" customHeight="1">
      <c r="A446" s="2" t="s">
        <v>992</v>
      </c>
      <c r="B446" s="2" t="s">
        <v>993</v>
      </c>
      <c r="C446" s="2" t="s">
        <v>63</v>
      </c>
      <c r="D446" s="2" t="s">
        <v>8</v>
      </c>
      <c r="E446" s="2" t="s">
        <v>21</v>
      </c>
      <c r="F446" s="2" t="s">
        <v>19</v>
      </c>
      <c r="G446" s="2" t="s">
        <v>3</v>
      </c>
      <c r="H446" s="2">
        <v>35</v>
      </c>
      <c r="I446" s="8">
        <v>42166</v>
      </c>
      <c r="J446" s="9">
        <v>234723</v>
      </c>
      <c r="K446" s="10">
        <v>0.36</v>
      </c>
      <c r="L446" s="2" t="s">
        <v>26</v>
      </c>
      <c r="M446" s="2" t="s">
        <v>123</v>
      </c>
      <c r="N446" s="8" t="s">
        <v>88</v>
      </c>
      <c r="O446" s="2" t="str">
        <f t="shared" si="2"/>
        <v>China, Shanghai</v>
      </c>
      <c r="P446" s="2" t="e">
        <f t="shared" ca="1" si="3"/>
        <v>#NAME?</v>
      </c>
      <c r="Q446" s="2" t="e">
        <f>NETWORKDAYS(Data!$N446,Data!$I446,)</f>
        <v>#VALUE!</v>
      </c>
      <c r="R446" s="2" t="str">
        <f>CONCATENATE(Data!$C446," ",Data!$B446)</f>
        <v>Vice President Angel Xiong</v>
      </c>
      <c r="V446" s="34"/>
    </row>
    <row r="447" spans="1:22" ht="15.75" customHeight="1">
      <c r="A447" s="2" t="s">
        <v>994</v>
      </c>
      <c r="B447" s="2" t="s">
        <v>995</v>
      </c>
      <c r="C447" s="2" t="s">
        <v>32</v>
      </c>
      <c r="D447" s="2" t="s">
        <v>4</v>
      </c>
      <c r="E447" s="2" t="s">
        <v>17</v>
      </c>
      <c r="F447" s="2" t="s">
        <v>18</v>
      </c>
      <c r="G447" s="2" t="s">
        <v>3</v>
      </c>
      <c r="H447" s="2">
        <v>27</v>
      </c>
      <c r="I447" s="8">
        <v>43701</v>
      </c>
      <c r="J447" s="9">
        <v>50809</v>
      </c>
      <c r="K447" s="10">
        <v>0</v>
      </c>
      <c r="L447" s="2" t="s">
        <v>26</v>
      </c>
      <c r="M447" s="2" t="s">
        <v>87</v>
      </c>
      <c r="N447" s="8" t="s">
        <v>88</v>
      </c>
      <c r="O447" s="2" t="str">
        <f t="shared" si="2"/>
        <v>China, Chongqing</v>
      </c>
      <c r="P447" s="2" t="e">
        <f t="shared" ca="1" si="3"/>
        <v>#NAME?</v>
      </c>
      <c r="Q447" s="2" t="e">
        <f>NETWORKDAYS(Data!$N447,Data!$I447,)</f>
        <v>#VALUE!</v>
      </c>
      <c r="R447" s="2" t="str">
        <f>CONCATENATE(Data!$C447," ",Data!$B447)</f>
        <v>Analyst Emma Cao</v>
      </c>
      <c r="V447" s="34"/>
    </row>
    <row r="448" spans="1:22" ht="15.75" customHeight="1">
      <c r="A448" s="2" t="s">
        <v>996</v>
      </c>
      <c r="B448" s="2" t="s">
        <v>997</v>
      </c>
      <c r="C448" s="2" t="s">
        <v>56</v>
      </c>
      <c r="D448" s="2" t="s">
        <v>6</v>
      </c>
      <c r="E448" s="2" t="s">
        <v>20</v>
      </c>
      <c r="F448" s="2" t="s">
        <v>19</v>
      </c>
      <c r="G448" s="2" t="s">
        <v>12</v>
      </c>
      <c r="H448" s="2">
        <v>55</v>
      </c>
      <c r="I448" s="8">
        <v>37456</v>
      </c>
      <c r="J448" s="9">
        <v>77396</v>
      </c>
      <c r="K448" s="10">
        <v>0</v>
      </c>
      <c r="L448" s="2" t="s">
        <v>27</v>
      </c>
      <c r="M448" s="2" t="s">
        <v>106</v>
      </c>
      <c r="N448" s="8" t="s">
        <v>88</v>
      </c>
      <c r="O448" s="2" t="str">
        <f t="shared" si="2"/>
        <v>United States, Miami</v>
      </c>
      <c r="P448" s="2" t="e">
        <f t="shared" ca="1" si="3"/>
        <v>#NAME?</v>
      </c>
      <c r="Q448" s="2" t="e">
        <f>NETWORKDAYS(Data!$N448,Data!$I448,)</f>
        <v>#VALUE!</v>
      </c>
      <c r="R448" s="2" t="str">
        <f>CONCATENATE(Data!$C448," ",Data!$B448)</f>
        <v>Sr. Analyst Ezekiel Bryant</v>
      </c>
      <c r="V448" s="34"/>
    </row>
    <row r="449" spans="1:22" ht="15.75" customHeight="1">
      <c r="A449" s="2" t="s">
        <v>998</v>
      </c>
      <c r="B449" s="2" t="s">
        <v>999</v>
      </c>
      <c r="C449" s="2" t="s">
        <v>56</v>
      </c>
      <c r="D449" s="2" t="s">
        <v>6</v>
      </c>
      <c r="E449" s="2" t="s">
        <v>22</v>
      </c>
      <c r="F449" s="2" t="s">
        <v>18</v>
      </c>
      <c r="G449" s="2" t="s">
        <v>3</v>
      </c>
      <c r="H449" s="2">
        <v>63</v>
      </c>
      <c r="I449" s="8">
        <v>36525</v>
      </c>
      <c r="J449" s="9">
        <v>89523</v>
      </c>
      <c r="K449" s="10">
        <v>0</v>
      </c>
      <c r="L449" s="2" t="s">
        <v>27</v>
      </c>
      <c r="M449" s="2" t="s">
        <v>97</v>
      </c>
      <c r="N449" s="8" t="s">
        <v>88</v>
      </c>
      <c r="O449" s="2" t="str">
        <f t="shared" si="2"/>
        <v>United States, Phoenix</v>
      </c>
      <c r="P449" s="2" t="e">
        <f t="shared" ca="1" si="3"/>
        <v>#NAME?</v>
      </c>
      <c r="Q449" s="2" t="e">
        <f>NETWORKDAYS(Data!$N449,Data!$I449,)</f>
        <v>#VALUE!</v>
      </c>
      <c r="R449" s="2" t="str">
        <f>CONCATENATE(Data!$C449," ",Data!$B449)</f>
        <v>Sr. Analyst Natalie Hwang</v>
      </c>
      <c r="V449" s="34"/>
    </row>
    <row r="450" spans="1:22" ht="15.75" customHeight="1">
      <c r="A450" s="2" t="s">
        <v>1000</v>
      </c>
      <c r="B450" s="2" t="s">
        <v>1001</v>
      </c>
      <c r="C450" s="2" t="s">
        <v>36</v>
      </c>
      <c r="D450" s="2" t="s">
        <v>8</v>
      </c>
      <c r="E450" s="2" t="s">
        <v>17</v>
      </c>
      <c r="F450" s="2" t="s">
        <v>18</v>
      </c>
      <c r="G450" s="2" t="s">
        <v>3</v>
      </c>
      <c r="H450" s="2">
        <v>53</v>
      </c>
      <c r="I450" s="8">
        <v>40744</v>
      </c>
      <c r="J450" s="9">
        <v>86173</v>
      </c>
      <c r="K450" s="10">
        <v>0</v>
      </c>
      <c r="L450" s="2" t="s">
        <v>26</v>
      </c>
      <c r="M450" s="2" t="s">
        <v>87</v>
      </c>
      <c r="N450" s="8" t="s">
        <v>88</v>
      </c>
      <c r="O450" s="2" t="str">
        <f t="shared" si="2"/>
        <v>China, Chongqing</v>
      </c>
      <c r="P450" s="2" t="e">
        <f t="shared" ca="1" si="3"/>
        <v>#NAME?</v>
      </c>
      <c r="Q450" s="2" t="e">
        <f>NETWORKDAYS(Data!$N450,Data!$I450,)</f>
        <v>#VALUE!</v>
      </c>
      <c r="R450" s="2" t="str">
        <f>CONCATENATE(Data!$C450," ",Data!$B450)</f>
        <v>Cloud Infrastructure Architect Adeline Yang</v>
      </c>
      <c r="V450" s="34"/>
    </row>
    <row r="451" spans="1:22" ht="15.75" customHeight="1">
      <c r="A451" s="2" t="s">
        <v>1002</v>
      </c>
      <c r="B451" s="2" t="s">
        <v>1003</v>
      </c>
      <c r="C451" s="2" t="s">
        <v>63</v>
      </c>
      <c r="D451" s="2" t="s">
        <v>10</v>
      </c>
      <c r="E451" s="2" t="s">
        <v>20</v>
      </c>
      <c r="F451" s="2" t="s">
        <v>18</v>
      </c>
      <c r="G451" s="2" t="s">
        <v>11</v>
      </c>
      <c r="H451" s="2">
        <v>54</v>
      </c>
      <c r="I451" s="8">
        <v>36757</v>
      </c>
      <c r="J451" s="9">
        <v>222224</v>
      </c>
      <c r="K451" s="10">
        <v>0.38</v>
      </c>
      <c r="L451" s="2" t="s">
        <v>27</v>
      </c>
      <c r="M451" s="2" t="s">
        <v>136</v>
      </c>
      <c r="N451" s="8" t="s">
        <v>88</v>
      </c>
      <c r="O451" s="2" t="str">
        <f t="shared" si="2"/>
        <v>United States, Columbus</v>
      </c>
      <c r="P451" s="2" t="e">
        <f t="shared" ca="1" si="3"/>
        <v>#NAME?</v>
      </c>
      <c r="Q451" s="2" t="e">
        <f>NETWORKDAYS(Data!$N451,Data!$I451,)</f>
        <v>#VALUE!</v>
      </c>
      <c r="R451" s="2" t="str">
        <f>CONCATENATE(Data!$C451," ",Data!$B451)</f>
        <v>Vice President Allison Roberts</v>
      </c>
      <c r="V451" s="34"/>
    </row>
    <row r="452" spans="1:22" ht="15.75" customHeight="1">
      <c r="A452" s="2" t="s">
        <v>1004</v>
      </c>
      <c r="B452" s="2" t="s">
        <v>1005</v>
      </c>
      <c r="C452" s="2" t="s">
        <v>58</v>
      </c>
      <c r="D452" s="2" t="s">
        <v>6</v>
      </c>
      <c r="E452" s="2" t="s">
        <v>21</v>
      </c>
      <c r="F452" s="2" t="s">
        <v>19</v>
      </c>
      <c r="G452" s="2" t="s">
        <v>3</v>
      </c>
      <c r="H452" s="2">
        <v>43</v>
      </c>
      <c r="I452" s="8">
        <v>44303</v>
      </c>
      <c r="J452" s="9">
        <v>146140</v>
      </c>
      <c r="K452" s="10">
        <v>0.15</v>
      </c>
      <c r="L452" s="2" t="s">
        <v>27</v>
      </c>
      <c r="M452" s="2" t="s">
        <v>83</v>
      </c>
      <c r="N452" s="8" t="s">
        <v>88</v>
      </c>
      <c r="O452" s="2" t="str">
        <f t="shared" si="2"/>
        <v>United States, Seattle</v>
      </c>
      <c r="P452" s="2" t="e">
        <f t="shared" ca="1" si="3"/>
        <v>#NAME?</v>
      </c>
      <c r="Q452" s="2" t="e">
        <f>NETWORKDAYS(Data!$N452,Data!$I452,)</f>
        <v>#VALUE!</v>
      </c>
      <c r="R452" s="2" t="str">
        <f>CONCATENATE(Data!$C452," ",Data!$B452)</f>
        <v>Sr. Manger Andrew Do</v>
      </c>
      <c r="V452" s="34"/>
    </row>
    <row r="453" spans="1:22" ht="15.75" customHeight="1">
      <c r="A453" s="2" t="s">
        <v>1006</v>
      </c>
      <c r="B453" s="2" t="s">
        <v>1007</v>
      </c>
      <c r="C453" s="2" t="s">
        <v>41</v>
      </c>
      <c r="D453" s="2" t="s">
        <v>5</v>
      </c>
      <c r="E453" s="2" t="s">
        <v>22</v>
      </c>
      <c r="F453" s="2" t="s">
        <v>18</v>
      </c>
      <c r="G453" s="2" t="s">
        <v>12</v>
      </c>
      <c r="H453" s="2">
        <v>64</v>
      </c>
      <c r="I453" s="8">
        <v>34505</v>
      </c>
      <c r="J453" s="9">
        <v>109456</v>
      </c>
      <c r="K453" s="10">
        <v>0.1</v>
      </c>
      <c r="L453" s="2" t="s">
        <v>27</v>
      </c>
      <c r="M453" s="2" t="s">
        <v>91</v>
      </c>
      <c r="N453" s="8" t="s">
        <v>88</v>
      </c>
      <c r="O453" s="2" t="str">
        <f t="shared" si="2"/>
        <v>United States, Chicago</v>
      </c>
      <c r="P453" s="2" t="e">
        <f t="shared" ca="1" si="3"/>
        <v>#NAME?</v>
      </c>
      <c r="Q453" s="2" t="e">
        <f>NETWORKDAYS(Data!$N453,Data!$I453,)</f>
        <v>#VALUE!</v>
      </c>
      <c r="R453" s="2" t="str">
        <f>CONCATENATE(Data!$C453," ",Data!$B453)</f>
        <v>Engineering Manager Eliana Grant</v>
      </c>
      <c r="V453" s="34"/>
    </row>
    <row r="454" spans="1:22" ht="15.75" customHeight="1">
      <c r="A454" s="2" t="s">
        <v>1008</v>
      </c>
      <c r="B454" s="2" t="s">
        <v>1009</v>
      </c>
      <c r="C454" s="2" t="s">
        <v>40</v>
      </c>
      <c r="D454" s="2" t="s">
        <v>6</v>
      </c>
      <c r="E454" s="2" t="s">
        <v>21</v>
      </c>
      <c r="F454" s="2" t="s">
        <v>18</v>
      </c>
      <c r="G454" s="2" t="s">
        <v>13</v>
      </c>
      <c r="H454" s="2">
        <v>65</v>
      </c>
      <c r="I454" s="8">
        <v>39728</v>
      </c>
      <c r="J454" s="9">
        <v>170221</v>
      </c>
      <c r="K454" s="10">
        <v>0.15</v>
      </c>
      <c r="L454" s="2" t="s">
        <v>25</v>
      </c>
      <c r="M454" s="2" t="s">
        <v>142</v>
      </c>
      <c r="N454" s="8" t="s">
        <v>88</v>
      </c>
      <c r="O454" s="2" t="str">
        <f t="shared" si="2"/>
        <v>Brazil, Manaus</v>
      </c>
      <c r="P454" s="2" t="e">
        <f t="shared" ca="1" si="3"/>
        <v>#NAME?</v>
      </c>
      <c r="Q454" s="2" t="e">
        <f>NETWORKDAYS(Data!$N454,Data!$I454,)</f>
        <v>#VALUE!</v>
      </c>
      <c r="R454" s="2" t="str">
        <f>CONCATENATE(Data!$C454," ",Data!$B454)</f>
        <v>Director Mila Soto</v>
      </c>
      <c r="V454" s="34"/>
    </row>
    <row r="455" spans="1:22" ht="15.75" customHeight="1">
      <c r="A455" s="2" t="s">
        <v>763</v>
      </c>
      <c r="B455" s="2" t="s">
        <v>1010</v>
      </c>
      <c r="C455" s="2" t="s">
        <v>37</v>
      </c>
      <c r="D455" s="2" t="s">
        <v>8</v>
      </c>
      <c r="E455" s="2" t="s">
        <v>21</v>
      </c>
      <c r="F455" s="2" t="s">
        <v>18</v>
      </c>
      <c r="G455" s="2" t="s">
        <v>12</v>
      </c>
      <c r="H455" s="2">
        <v>42</v>
      </c>
      <c r="I455" s="8">
        <v>38777</v>
      </c>
      <c r="J455" s="9">
        <v>97433</v>
      </c>
      <c r="K455" s="10">
        <v>0.05</v>
      </c>
      <c r="L455" s="2" t="s">
        <v>27</v>
      </c>
      <c r="M455" s="2" t="s">
        <v>83</v>
      </c>
      <c r="N455" s="8">
        <v>42224</v>
      </c>
      <c r="O455" s="2" t="str">
        <f t="shared" si="2"/>
        <v>United States, Seattle</v>
      </c>
      <c r="P455" s="2" t="e">
        <f t="shared" ca="1" si="3"/>
        <v>#NAME?</v>
      </c>
      <c r="Q455" s="2">
        <f>NETWORKDAYS(Data!$N455,Data!$I455,)</f>
        <v>-2463</v>
      </c>
      <c r="R455" s="2" t="str">
        <f>CONCATENATE(Data!$C455," ",Data!$B455)</f>
        <v>Computer Systems Manager Gabriella Johnson</v>
      </c>
      <c r="V455" s="34"/>
    </row>
    <row r="456" spans="1:22" ht="15.75" customHeight="1">
      <c r="A456" s="2" t="s">
        <v>1011</v>
      </c>
      <c r="B456" s="2" t="s">
        <v>1012</v>
      </c>
      <c r="C456" s="2" t="s">
        <v>31</v>
      </c>
      <c r="D456" s="2" t="s">
        <v>10</v>
      </c>
      <c r="E456" s="2" t="s">
        <v>20</v>
      </c>
      <c r="F456" s="2" t="s">
        <v>19</v>
      </c>
      <c r="G456" s="2" t="s">
        <v>3</v>
      </c>
      <c r="H456" s="2">
        <v>35</v>
      </c>
      <c r="I456" s="8">
        <v>41516</v>
      </c>
      <c r="J456" s="9">
        <v>59646</v>
      </c>
      <c r="K456" s="10">
        <v>0</v>
      </c>
      <c r="L456" s="2" t="s">
        <v>26</v>
      </c>
      <c r="M456" s="2" t="s">
        <v>123</v>
      </c>
      <c r="N456" s="8" t="s">
        <v>88</v>
      </c>
      <c r="O456" s="2" t="str">
        <f t="shared" si="2"/>
        <v>China, Shanghai</v>
      </c>
      <c r="P456" s="2" t="e">
        <f t="shared" ca="1" si="3"/>
        <v>#NAME?</v>
      </c>
      <c r="Q456" s="2" t="e">
        <f>NETWORKDAYS(Data!$N456,Data!$I456,)</f>
        <v>#VALUE!</v>
      </c>
      <c r="R456" s="2" t="str">
        <f>CONCATENATE(Data!$C456," ",Data!$B456)</f>
        <v>Account Representative Jonathan Khan</v>
      </c>
      <c r="V456" s="34"/>
    </row>
    <row r="457" spans="1:22" ht="15.75" customHeight="1">
      <c r="A457" s="2" t="s">
        <v>1013</v>
      </c>
      <c r="B457" s="2" t="s">
        <v>1014</v>
      </c>
      <c r="C457" s="2" t="s">
        <v>40</v>
      </c>
      <c r="D457" s="2" t="s">
        <v>5</v>
      </c>
      <c r="E457" s="2" t="s">
        <v>22</v>
      </c>
      <c r="F457" s="2" t="s">
        <v>19</v>
      </c>
      <c r="G457" s="2" t="s">
        <v>3</v>
      </c>
      <c r="H457" s="2">
        <v>64</v>
      </c>
      <c r="I457" s="8">
        <v>34940</v>
      </c>
      <c r="J457" s="9">
        <v>158787</v>
      </c>
      <c r="K457" s="10">
        <v>0.18</v>
      </c>
      <c r="L457" s="2" t="s">
        <v>26</v>
      </c>
      <c r="M457" s="2" t="s">
        <v>180</v>
      </c>
      <c r="N457" s="8" t="s">
        <v>88</v>
      </c>
      <c r="O457" s="2" t="str">
        <f t="shared" si="2"/>
        <v>China, Chengdu</v>
      </c>
      <c r="P457" s="2" t="e">
        <f t="shared" ca="1" si="3"/>
        <v>#NAME?</v>
      </c>
      <c r="Q457" s="2" t="e">
        <f>NETWORKDAYS(Data!$N457,Data!$I457,)</f>
        <v>#VALUE!</v>
      </c>
      <c r="R457" s="2" t="str">
        <f>CONCATENATE(Data!$C457," ",Data!$B457)</f>
        <v>Director Elias Dang</v>
      </c>
      <c r="V457" s="34"/>
    </row>
    <row r="458" spans="1:22" ht="15.75" customHeight="1">
      <c r="A458" s="2" t="s">
        <v>1015</v>
      </c>
      <c r="B458" s="2" t="s">
        <v>1016</v>
      </c>
      <c r="C458" s="2" t="s">
        <v>38</v>
      </c>
      <c r="D458" s="2" t="s">
        <v>5</v>
      </c>
      <c r="E458" s="2" t="s">
        <v>21</v>
      </c>
      <c r="F458" s="2" t="s">
        <v>19</v>
      </c>
      <c r="G458" s="2" t="s">
        <v>3</v>
      </c>
      <c r="H458" s="2">
        <v>55</v>
      </c>
      <c r="I458" s="8">
        <v>43219</v>
      </c>
      <c r="J458" s="9">
        <v>83378</v>
      </c>
      <c r="K458" s="10">
        <v>0</v>
      </c>
      <c r="L458" s="2" t="s">
        <v>26</v>
      </c>
      <c r="M458" s="2" t="s">
        <v>162</v>
      </c>
      <c r="N458" s="8" t="s">
        <v>88</v>
      </c>
      <c r="O458" s="2" t="str">
        <f t="shared" si="2"/>
        <v>China, Beijing</v>
      </c>
      <c r="P458" s="2" t="e">
        <f t="shared" ca="1" si="3"/>
        <v>#NAME?</v>
      </c>
      <c r="Q458" s="2" t="e">
        <f>NETWORKDAYS(Data!$N458,Data!$I458,)</f>
        <v>#VALUE!</v>
      </c>
      <c r="R458" s="2" t="str">
        <f>CONCATENATE(Data!$C458," ",Data!$B458)</f>
        <v>Controls Engineer Theodore Ngo</v>
      </c>
      <c r="V458" s="34"/>
    </row>
    <row r="459" spans="1:22" ht="15.75" customHeight="1">
      <c r="A459" s="2" t="s">
        <v>1017</v>
      </c>
      <c r="B459" s="2" t="s">
        <v>1018</v>
      </c>
      <c r="C459" s="2" t="s">
        <v>56</v>
      </c>
      <c r="D459" s="2" t="s">
        <v>9</v>
      </c>
      <c r="E459" s="2" t="s">
        <v>17</v>
      </c>
      <c r="F459" s="2" t="s">
        <v>18</v>
      </c>
      <c r="G459" s="2" t="s">
        <v>13</v>
      </c>
      <c r="H459" s="2">
        <v>32</v>
      </c>
      <c r="I459" s="8">
        <v>41590</v>
      </c>
      <c r="J459" s="9">
        <v>88895</v>
      </c>
      <c r="K459" s="10">
        <v>0</v>
      </c>
      <c r="L459" s="2" t="s">
        <v>27</v>
      </c>
      <c r="M459" s="2" t="s">
        <v>91</v>
      </c>
      <c r="N459" s="8" t="s">
        <v>88</v>
      </c>
      <c r="O459" s="2" t="str">
        <f t="shared" si="2"/>
        <v>United States, Chicago</v>
      </c>
      <c r="P459" s="2" t="e">
        <f t="shared" ca="1" si="3"/>
        <v>#NAME?</v>
      </c>
      <c r="Q459" s="2" t="e">
        <f>NETWORKDAYS(Data!$N459,Data!$I459,)</f>
        <v>#VALUE!</v>
      </c>
      <c r="R459" s="2" t="str">
        <f>CONCATENATE(Data!$C459," ",Data!$B459)</f>
        <v>Sr. Analyst Bella Lopez</v>
      </c>
      <c r="V459" s="34"/>
    </row>
    <row r="460" spans="1:22" ht="15.75" customHeight="1">
      <c r="A460" s="2" t="s">
        <v>1019</v>
      </c>
      <c r="B460" s="2" t="s">
        <v>1020</v>
      </c>
      <c r="C460" s="2" t="s">
        <v>40</v>
      </c>
      <c r="D460" s="2" t="s">
        <v>9</v>
      </c>
      <c r="E460" s="2" t="s">
        <v>17</v>
      </c>
      <c r="F460" s="2" t="s">
        <v>19</v>
      </c>
      <c r="G460" s="2" t="s">
        <v>3</v>
      </c>
      <c r="H460" s="2">
        <v>45</v>
      </c>
      <c r="I460" s="8">
        <v>38332</v>
      </c>
      <c r="J460" s="9">
        <v>168846</v>
      </c>
      <c r="K460" s="10">
        <v>0.24</v>
      </c>
      <c r="L460" s="2" t="s">
        <v>26</v>
      </c>
      <c r="M460" s="2" t="s">
        <v>87</v>
      </c>
      <c r="N460" s="8" t="s">
        <v>88</v>
      </c>
      <c r="O460" s="2" t="str">
        <f t="shared" si="2"/>
        <v>China, Chongqing</v>
      </c>
      <c r="P460" s="2" t="e">
        <f t="shared" ca="1" si="3"/>
        <v>#NAME?</v>
      </c>
      <c r="Q460" s="2" t="e">
        <f>NETWORKDAYS(Data!$N460,Data!$I460,)</f>
        <v>#VALUE!</v>
      </c>
      <c r="R460" s="2" t="str">
        <f>CONCATENATE(Data!$C460," ",Data!$B460)</f>
        <v>Director Luca Truong</v>
      </c>
      <c r="V460" s="34"/>
    </row>
    <row r="461" spans="1:22" ht="15.75" customHeight="1">
      <c r="A461" s="2" t="s">
        <v>1021</v>
      </c>
      <c r="B461" s="2" t="s">
        <v>1022</v>
      </c>
      <c r="C461" s="2" t="s">
        <v>35</v>
      </c>
      <c r="D461" s="2" t="s">
        <v>7</v>
      </c>
      <c r="E461" s="2" t="s">
        <v>21</v>
      </c>
      <c r="F461" s="2" t="s">
        <v>19</v>
      </c>
      <c r="G461" s="2" t="s">
        <v>3</v>
      </c>
      <c r="H461" s="2">
        <v>35</v>
      </c>
      <c r="I461" s="8">
        <v>40596</v>
      </c>
      <c r="J461" s="9">
        <v>43336</v>
      </c>
      <c r="K461" s="10">
        <v>0</v>
      </c>
      <c r="L461" s="2" t="s">
        <v>27</v>
      </c>
      <c r="M461" s="2" t="s">
        <v>109</v>
      </c>
      <c r="N461" s="8">
        <v>44024</v>
      </c>
      <c r="O461" s="2" t="str">
        <f t="shared" si="2"/>
        <v>United States, Austin</v>
      </c>
      <c r="P461" s="2" t="e">
        <f t="shared" ca="1" si="3"/>
        <v>#NAME?</v>
      </c>
      <c r="Q461" s="2">
        <f>NETWORKDAYS(Data!$N461,Data!$I461,)</f>
        <v>-2449</v>
      </c>
      <c r="R461" s="2" t="str">
        <f>CONCATENATE(Data!$C461," ",Data!$B461)</f>
        <v>Business Partner Nathan Lau</v>
      </c>
      <c r="V461" s="34"/>
    </row>
    <row r="462" spans="1:22" ht="15.75" customHeight="1">
      <c r="A462" s="2" t="s">
        <v>1023</v>
      </c>
      <c r="B462" s="2" t="s">
        <v>1024</v>
      </c>
      <c r="C462" s="2" t="s">
        <v>58</v>
      </c>
      <c r="D462" s="2" t="s">
        <v>7</v>
      </c>
      <c r="E462" s="2" t="s">
        <v>17</v>
      </c>
      <c r="F462" s="2" t="s">
        <v>19</v>
      </c>
      <c r="G462" s="2" t="s">
        <v>13</v>
      </c>
      <c r="H462" s="2">
        <v>38</v>
      </c>
      <c r="I462" s="8">
        <v>40083</v>
      </c>
      <c r="J462" s="9">
        <v>127801</v>
      </c>
      <c r="K462" s="10">
        <v>0.15</v>
      </c>
      <c r="L462" s="2" t="s">
        <v>27</v>
      </c>
      <c r="M462" s="2" t="s">
        <v>97</v>
      </c>
      <c r="N462" s="8" t="s">
        <v>88</v>
      </c>
      <c r="O462" s="2" t="str">
        <f t="shared" si="2"/>
        <v>United States, Phoenix</v>
      </c>
      <c r="P462" s="2" t="e">
        <f t="shared" ca="1" si="3"/>
        <v>#NAME?</v>
      </c>
      <c r="Q462" s="2" t="e">
        <f>NETWORKDAYS(Data!$N462,Data!$I462,)</f>
        <v>#VALUE!</v>
      </c>
      <c r="R462" s="2" t="str">
        <f>CONCATENATE(Data!$C462," ",Data!$B462)</f>
        <v>Sr. Manger Henry Campos</v>
      </c>
      <c r="V462" s="34"/>
    </row>
    <row r="463" spans="1:22" ht="15.75" customHeight="1">
      <c r="A463" s="2" t="s">
        <v>1025</v>
      </c>
      <c r="B463" s="2" t="s">
        <v>1026</v>
      </c>
      <c r="C463" s="2" t="s">
        <v>48</v>
      </c>
      <c r="D463" s="2" t="s">
        <v>8</v>
      </c>
      <c r="E463" s="2" t="s">
        <v>17</v>
      </c>
      <c r="F463" s="2" t="s">
        <v>19</v>
      </c>
      <c r="G463" s="2" t="s">
        <v>11</v>
      </c>
      <c r="H463" s="2">
        <v>54</v>
      </c>
      <c r="I463" s="8">
        <v>36617</v>
      </c>
      <c r="J463" s="9">
        <v>76352</v>
      </c>
      <c r="K463" s="10">
        <v>0</v>
      </c>
      <c r="L463" s="2" t="s">
        <v>27</v>
      </c>
      <c r="M463" s="2" t="s">
        <v>109</v>
      </c>
      <c r="N463" s="8" t="s">
        <v>88</v>
      </c>
      <c r="O463" s="2" t="str">
        <f t="shared" si="2"/>
        <v>United States, Austin</v>
      </c>
      <c r="P463" s="2" t="e">
        <f t="shared" ca="1" si="3"/>
        <v>#NAME?</v>
      </c>
      <c r="Q463" s="2" t="e">
        <f>NETWORKDAYS(Data!$N463,Data!$I463,)</f>
        <v>#VALUE!</v>
      </c>
      <c r="R463" s="2" t="str">
        <f>CONCATENATE(Data!$C463," ",Data!$B463)</f>
        <v>Network Administrator Connor Bell</v>
      </c>
      <c r="V463" s="34"/>
    </row>
    <row r="464" spans="1:22" ht="15.75" customHeight="1">
      <c r="A464" s="2" t="s">
        <v>1027</v>
      </c>
      <c r="B464" s="2" t="s">
        <v>1028</v>
      </c>
      <c r="C464" s="2" t="s">
        <v>63</v>
      </c>
      <c r="D464" s="2" t="s">
        <v>6</v>
      </c>
      <c r="E464" s="2" t="s">
        <v>17</v>
      </c>
      <c r="F464" s="2" t="s">
        <v>19</v>
      </c>
      <c r="G464" s="2" t="s">
        <v>12</v>
      </c>
      <c r="H464" s="2">
        <v>28</v>
      </c>
      <c r="I464" s="8">
        <v>43638</v>
      </c>
      <c r="J464" s="9">
        <v>250767</v>
      </c>
      <c r="K464" s="10">
        <v>0.38</v>
      </c>
      <c r="L464" s="2" t="s">
        <v>27</v>
      </c>
      <c r="M464" s="2" t="s">
        <v>83</v>
      </c>
      <c r="N464" s="8" t="s">
        <v>88</v>
      </c>
      <c r="O464" s="2" t="str">
        <f t="shared" si="2"/>
        <v>United States, Seattle</v>
      </c>
      <c r="P464" s="2" t="e">
        <f t="shared" ca="1" si="3"/>
        <v>#NAME?</v>
      </c>
      <c r="Q464" s="2" t="e">
        <f>NETWORKDAYS(Data!$N464,Data!$I464,)</f>
        <v>#VALUE!</v>
      </c>
      <c r="R464" s="2" t="str">
        <f>CONCATENATE(Data!$C464," ",Data!$B464)</f>
        <v>Vice President Angel Stewart</v>
      </c>
      <c r="V464" s="34"/>
    </row>
    <row r="465" spans="1:22" ht="15.75" customHeight="1">
      <c r="A465" s="2" t="s">
        <v>1029</v>
      </c>
      <c r="B465" s="2" t="s">
        <v>1030</v>
      </c>
      <c r="C465" s="2" t="s">
        <v>63</v>
      </c>
      <c r="D465" s="2" t="s">
        <v>9</v>
      </c>
      <c r="E465" s="2" t="s">
        <v>17</v>
      </c>
      <c r="F465" s="2" t="s">
        <v>19</v>
      </c>
      <c r="G465" s="2" t="s">
        <v>12</v>
      </c>
      <c r="H465" s="2">
        <v>26</v>
      </c>
      <c r="I465" s="8">
        <v>44101</v>
      </c>
      <c r="J465" s="9">
        <v>223055</v>
      </c>
      <c r="K465" s="10">
        <v>0.3</v>
      </c>
      <c r="L465" s="2" t="s">
        <v>27</v>
      </c>
      <c r="M465" s="2" t="s">
        <v>136</v>
      </c>
      <c r="N465" s="8" t="s">
        <v>88</v>
      </c>
      <c r="O465" s="2" t="str">
        <f t="shared" si="2"/>
        <v>United States, Columbus</v>
      </c>
      <c r="P465" s="2" t="e">
        <f t="shared" ca="1" si="3"/>
        <v>#NAME?</v>
      </c>
      <c r="Q465" s="2" t="e">
        <f>NETWORKDAYS(Data!$N465,Data!$I465,)</f>
        <v>#VALUE!</v>
      </c>
      <c r="R465" s="2" t="str">
        <f>CONCATENATE(Data!$C465," ",Data!$B465)</f>
        <v>Vice President Landon Brown</v>
      </c>
      <c r="V465" s="34"/>
    </row>
    <row r="466" spans="1:22" ht="15.75" customHeight="1">
      <c r="A466" s="2" t="s">
        <v>1031</v>
      </c>
      <c r="B466" s="2" t="s">
        <v>1032</v>
      </c>
      <c r="C466" s="2" t="s">
        <v>40</v>
      </c>
      <c r="D466" s="2" t="s">
        <v>5</v>
      </c>
      <c r="E466" s="2" t="s">
        <v>17</v>
      </c>
      <c r="F466" s="2" t="s">
        <v>19</v>
      </c>
      <c r="G466" s="2" t="s">
        <v>13</v>
      </c>
      <c r="H466" s="2">
        <v>45</v>
      </c>
      <c r="I466" s="8">
        <v>39185</v>
      </c>
      <c r="J466" s="9">
        <v>189680</v>
      </c>
      <c r="K466" s="10">
        <v>0.23</v>
      </c>
      <c r="L466" s="2" t="s">
        <v>25</v>
      </c>
      <c r="M466" s="2" t="s">
        <v>271</v>
      </c>
      <c r="N466" s="8" t="s">
        <v>88</v>
      </c>
      <c r="O466" s="2" t="str">
        <f t="shared" si="2"/>
        <v>Brazil, Sao Paulo</v>
      </c>
      <c r="P466" s="2" t="e">
        <f t="shared" ca="1" si="3"/>
        <v>#NAME?</v>
      </c>
      <c r="Q466" s="2" t="e">
        <f>NETWORKDAYS(Data!$N466,Data!$I466,)</f>
        <v>#VALUE!</v>
      </c>
      <c r="R466" s="2" t="str">
        <f>CONCATENATE(Data!$C466," ",Data!$B466)</f>
        <v>Director Nicholas Rivera</v>
      </c>
      <c r="V466" s="34"/>
    </row>
    <row r="467" spans="1:22" ht="15.75" customHeight="1">
      <c r="A467" s="2" t="s">
        <v>1033</v>
      </c>
      <c r="B467" s="2" t="s">
        <v>1034</v>
      </c>
      <c r="C467" s="2" t="s">
        <v>62</v>
      </c>
      <c r="D467" s="2" t="s">
        <v>5</v>
      </c>
      <c r="E467" s="2" t="s">
        <v>20</v>
      </c>
      <c r="F467" s="2" t="s">
        <v>19</v>
      </c>
      <c r="G467" s="2" t="s">
        <v>12</v>
      </c>
      <c r="H467" s="2">
        <v>57</v>
      </c>
      <c r="I467" s="8">
        <v>43299</v>
      </c>
      <c r="J467" s="9">
        <v>71167</v>
      </c>
      <c r="K467" s="10">
        <v>0</v>
      </c>
      <c r="L467" s="2" t="s">
        <v>27</v>
      </c>
      <c r="M467" s="2" t="s">
        <v>136</v>
      </c>
      <c r="N467" s="8" t="s">
        <v>88</v>
      </c>
      <c r="O467" s="2" t="str">
        <f t="shared" si="2"/>
        <v>United States, Columbus</v>
      </c>
      <c r="P467" s="2" t="e">
        <f t="shared" ca="1" si="3"/>
        <v>#NAME?</v>
      </c>
      <c r="Q467" s="2" t="e">
        <f>NETWORKDAYS(Data!$N467,Data!$I467,)</f>
        <v>#VALUE!</v>
      </c>
      <c r="R467" s="2" t="str">
        <f>CONCATENATE(Data!$C467," ",Data!$B467)</f>
        <v>Test Engineer Gabriel Carter</v>
      </c>
      <c r="V467" s="34"/>
    </row>
    <row r="468" spans="1:22" ht="15.75" customHeight="1">
      <c r="A468" s="2" t="s">
        <v>1035</v>
      </c>
      <c r="B468" s="2" t="s">
        <v>1036</v>
      </c>
      <c r="C468" s="2" t="s">
        <v>61</v>
      </c>
      <c r="D468" s="2" t="s">
        <v>8</v>
      </c>
      <c r="E468" s="2" t="s">
        <v>22</v>
      </c>
      <c r="F468" s="2" t="s">
        <v>18</v>
      </c>
      <c r="G468" s="2" t="s">
        <v>12</v>
      </c>
      <c r="H468" s="2">
        <v>59</v>
      </c>
      <c r="I468" s="8">
        <v>40272</v>
      </c>
      <c r="J468" s="9">
        <v>76027</v>
      </c>
      <c r="K468" s="10">
        <v>0</v>
      </c>
      <c r="L468" s="2" t="s">
        <v>27</v>
      </c>
      <c r="M468" s="2" t="s">
        <v>83</v>
      </c>
      <c r="N468" s="8" t="s">
        <v>88</v>
      </c>
      <c r="O468" s="2" t="str">
        <f t="shared" si="2"/>
        <v>United States, Seattle</v>
      </c>
      <c r="P468" s="2" t="e">
        <f t="shared" ca="1" si="3"/>
        <v>#NAME?</v>
      </c>
      <c r="Q468" s="2" t="e">
        <f>NETWORKDAYS(Data!$N468,Data!$I468,)</f>
        <v>#VALUE!</v>
      </c>
      <c r="R468" s="2" t="str">
        <f>CONCATENATE(Data!$C468," ",Data!$B468)</f>
        <v>Technical Architect Leilani Baker</v>
      </c>
      <c r="V468" s="34"/>
    </row>
    <row r="469" spans="1:22" ht="15.75" customHeight="1">
      <c r="A469" s="2" t="s">
        <v>1037</v>
      </c>
      <c r="B469" s="2" t="s">
        <v>1038</v>
      </c>
      <c r="C469" s="2" t="s">
        <v>40</v>
      </c>
      <c r="D469" s="2" t="s">
        <v>5</v>
      </c>
      <c r="E469" s="2" t="s">
        <v>17</v>
      </c>
      <c r="F469" s="2" t="s">
        <v>19</v>
      </c>
      <c r="G469" s="2" t="s">
        <v>13</v>
      </c>
      <c r="H469" s="2">
        <v>48</v>
      </c>
      <c r="I469" s="8">
        <v>43809</v>
      </c>
      <c r="J469" s="9">
        <v>183113</v>
      </c>
      <c r="K469" s="10">
        <v>0.24</v>
      </c>
      <c r="L469" s="2" t="s">
        <v>25</v>
      </c>
      <c r="M469" s="2" t="s">
        <v>148</v>
      </c>
      <c r="N469" s="8" t="s">
        <v>88</v>
      </c>
      <c r="O469" s="2" t="str">
        <f t="shared" si="2"/>
        <v>Brazil, Rio de Janerio</v>
      </c>
      <c r="P469" s="2" t="e">
        <f t="shared" ca="1" si="3"/>
        <v>#NAME?</v>
      </c>
      <c r="Q469" s="2" t="e">
        <f>NETWORKDAYS(Data!$N469,Data!$I469,)</f>
        <v>#VALUE!</v>
      </c>
      <c r="R469" s="2" t="str">
        <f>CONCATENATE(Data!$C469," ",Data!$B469)</f>
        <v>Director Ian Flores</v>
      </c>
      <c r="V469" s="34"/>
    </row>
    <row r="470" spans="1:22" ht="15.75" customHeight="1">
      <c r="A470" s="2" t="s">
        <v>1039</v>
      </c>
      <c r="B470" s="2" t="s">
        <v>1040</v>
      </c>
      <c r="C470" s="2" t="s">
        <v>33</v>
      </c>
      <c r="D470" s="2" t="s">
        <v>4</v>
      </c>
      <c r="E470" s="2" t="s">
        <v>20</v>
      </c>
      <c r="F470" s="2" t="s">
        <v>19</v>
      </c>
      <c r="G470" s="2" t="s">
        <v>11</v>
      </c>
      <c r="H470" s="2">
        <v>30</v>
      </c>
      <c r="I470" s="8">
        <v>44124</v>
      </c>
      <c r="J470" s="9">
        <v>67753</v>
      </c>
      <c r="K470" s="10">
        <v>0</v>
      </c>
      <c r="L470" s="2" t="s">
        <v>27</v>
      </c>
      <c r="M470" s="2" t="s">
        <v>97</v>
      </c>
      <c r="N470" s="8" t="s">
        <v>88</v>
      </c>
      <c r="O470" s="2" t="str">
        <f t="shared" si="2"/>
        <v>United States, Phoenix</v>
      </c>
      <c r="P470" s="2" t="e">
        <f t="shared" ca="1" si="3"/>
        <v>#NAME?</v>
      </c>
      <c r="Q470" s="2" t="e">
        <f>NETWORKDAYS(Data!$N470,Data!$I470,)</f>
        <v>#VALUE!</v>
      </c>
      <c r="R470" s="2" t="str">
        <f>CONCATENATE(Data!$C470," ",Data!$B470)</f>
        <v>Analyst II Hudson Thompson</v>
      </c>
      <c r="V470" s="34"/>
    </row>
    <row r="471" spans="1:22" ht="15.75" customHeight="1">
      <c r="A471" s="2" t="s">
        <v>1041</v>
      </c>
      <c r="B471" s="2" t="s">
        <v>1042</v>
      </c>
      <c r="C471" s="2" t="s">
        <v>37</v>
      </c>
      <c r="D471" s="2" t="s">
        <v>8</v>
      </c>
      <c r="E471" s="2" t="s">
        <v>17</v>
      </c>
      <c r="F471" s="2" t="s">
        <v>19</v>
      </c>
      <c r="G471" s="2" t="s">
        <v>11</v>
      </c>
      <c r="H471" s="2">
        <v>31</v>
      </c>
      <c r="I471" s="8">
        <v>42656</v>
      </c>
      <c r="J471" s="9">
        <v>63744</v>
      </c>
      <c r="K471" s="10">
        <v>0.08</v>
      </c>
      <c r="L471" s="2" t="s">
        <v>27</v>
      </c>
      <c r="M471" s="2" t="s">
        <v>109</v>
      </c>
      <c r="N471" s="8" t="s">
        <v>88</v>
      </c>
      <c r="O471" s="2" t="str">
        <f t="shared" si="2"/>
        <v>United States, Austin</v>
      </c>
      <c r="P471" s="2" t="e">
        <f t="shared" ca="1" si="3"/>
        <v>#NAME?</v>
      </c>
      <c r="Q471" s="2" t="e">
        <f>NETWORKDAYS(Data!$N471,Data!$I471,)</f>
        <v>#VALUE!</v>
      </c>
      <c r="R471" s="2" t="str">
        <f>CONCATENATE(Data!$C471," ",Data!$B471)</f>
        <v>Computer Systems Manager Ian Miller</v>
      </c>
      <c r="V471" s="34"/>
    </row>
    <row r="472" spans="1:22" ht="15.75" customHeight="1">
      <c r="A472" s="2" t="s">
        <v>387</v>
      </c>
      <c r="B472" s="2" t="s">
        <v>1043</v>
      </c>
      <c r="C472" s="2" t="s">
        <v>52</v>
      </c>
      <c r="D472" s="2" t="s">
        <v>5</v>
      </c>
      <c r="E472" s="2" t="s">
        <v>20</v>
      </c>
      <c r="F472" s="2" t="s">
        <v>18</v>
      </c>
      <c r="G472" s="2" t="s">
        <v>3</v>
      </c>
      <c r="H472" s="2">
        <v>50</v>
      </c>
      <c r="I472" s="8">
        <v>37446</v>
      </c>
      <c r="J472" s="9">
        <v>92209</v>
      </c>
      <c r="K472" s="10">
        <v>0</v>
      </c>
      <c r="L472" s="2" t="s">
        <v>26</v>
      </c>
      <c r="M472" s="2" t="s">
        <v>123</v>
      </c>
      <c r="N472" s="8" t="s">
        <v>88</v>
      </c>
      <c r="O472" s="2" t="str">
        <f t="shared" si="2"/>
        <v>China, Shanghai</v>
      </c>
      <c r="P472" s="2" t="e">
        <f t="shared" ca="1" si="3"/>
        <v>#NAME?</v>
      </c>
      <c r="Q472" s="2" t="e">
        <f>NETWORKDAYS(Data!$N472,Data!$I472,)</f>
        <v>#VALUE!</v>
      </c>
      <c r="R472" s="2" t="str">
        <f>CONCATENATE(Data!$C472," ",Data!$B472)</f>
        <v>Quality Engineer Harper Chin</v>
      </c>
      <c r="V472" s="34"/>
    </row>
    <row r="473" spans="1:22" ht="15.75" customHeight="1">
      <c r="A473" s="2" t="s">
        <v>1044</v>
      </c>
      <c r="B473" s="2" t="s">
        <v>1045</v>
      </c>
      <c r="C473" s="2" t="s">
        <v>58</v>
      </c>
      <c r="D473" s="2" t="s">
        <v>10</v>
      </c>
      <c r="E473" s="2" t="s">
        <v>17</v>
      </c>
      <c r="F473" s="2" t="s">
        <v>19</v>
      </c>
      <c r="G473" s="2" t="s">
        <v>11</v>
      </c>
      <c r="H473" s="2">
        <v>51</v>
      </c>
      <c r="I473" s="8">
        <v>36770</v>
      </c>
      <c r="J473" s="9">
        <v>157487</v>
      </c>
      <c r="K473" s="10">
        <v>0.12</v>
      </c>
      <c r="L473" s="2" t="s">
        <v>27</v>
      </c>
      <c r="M473" s="2" t="s">
        <v>97</v>
      </c>
      <c r="N473" s="8" t="s">
        <v>88</v>
      </c>
      <c r="O473" s="2" t="str">
        <f t="shared" si="2"/>
        <v>United States, Phoenix</v>
      </c>
      <c r="P473" s="2" t="e">
        <f t="shared" ca="1" si="3"/>
        <v>#NAME?</v>
      </c>
      <c r="Q473" s="2" t="e">
        <f>NETWORKDAYS(Data!$N473,Data!$I473,)</f>
        <v>#VALUE!</v>
      </c>
      <c r="R473" s="2" t="str">
        <f>CONCATENATE(Data!$C473," ",Data!$B473)</f>
        <v>Sr. Manger Santiago f Brooks</v>
      </c>
      <c r="V473" s="34"/>
    </row>
    <row r="474" spans="1:22" ht="15.75" customHeight="1">
      <c r="A474" s="2" t="s">
        <v>1046</v>
      </c>
      <c r="B474" s="2" t="s">
        <v>1047</v>
      </c>
      <c r="C474" s="2" t="s">
        <v>56</v>
      </c>
      <c r="D474" s="2" t="s">
        <v>9</v>
      </c>
      <c r="E474" s="2" t="s">
        <v>21</v>
      </c>
      <c r="F474" s="2" t="s">
        <v>19</v>
      </c>
      <c r="G474" s="2" t="s">
        <v>13</v>
      </c>
      <c r="H474" s="2">
        <v>42</v>
      </c>
      <c r="I474" s="8">
        <v>42101</v>
      </c>
      <c r="J474" s="9">
        <v>99697</v>
      </c>
      <c r="K474" s="10">
        <v>0</v>
      </c>
      <c r="L474" s="2" t="s">
        <v>25</v>
      </c>
      <c r="M474" s="2" t="s">
        <v>148</v>
      </c>
      <c r="N474" s="8" t="s">
        <v>88</v>
      </c>
      <c r="O474" s="2" t="str">
        <f t="shared" si="2"/>
        <v>Brazil, Rio de Janerio</v>
      </c>
      <c r="P474" s="2" t="e">
        <f t="shared" ca="1" si="3"/>
        <v>#NAME?</v>
      </c>
      <c r="Q474" s="2" t="e">
        <f>NETWORKDAYS(Data!$N474,Data!$I474,)</f>
        <v>#VALUE!</v>
      </c>
      <c r="R474" s="2" t="str">
        <f>CONCATENATE(Data!$C474," ",Data!$B474)</f>
        <v>Sr. Analyst Dylan Dominguez</v>
      </c>
      <c r="V474" s="34"/>
    </row>
    <row r="475" spans="1:22" ht="15.75" customHeight="1">
      <c r="A475" s="2" t="s">
        <v>1048</v>
      </c>
      <c r="B475" s="2" t="s">
        <v>1049</v>
      </c>
      <c r="C475" s="2" t="s">
        <v>48</v>
      </c>
      <c r="D475" s="2" t="s">
        <v>8</v>
      </c>
      <c r="E475" s="2" t="s">
        <v>21</v>
      </c>
      <c r="F475" s="2" t="s">
        <v>19</v>
      </c>
      <c r="G475" s="2" t="s">
        <v>3</v>
      </c>
      <c r="H475" s="2">
        <v>45</v>
      </c>
      <c r="I475" s="8">
        <v>40235</v>
      </c>
      <c r="J475" s="9">
        <v>90770</v>
      </c>
      <c r="K475" s="10">
        <v>0</v>
      </c>
      <c r="L475" s="2" t="s">
        <v>27</v>
      </c>
      <c r="M475" s="2" t="s">
        <v>136</v>
      </c>
      <c r="N475" s="8" t="s">
        <v>88</v>
      </c>
      <c r="O475" s="2" t="str">
        <f t="shared" si="2"/>
        <v>United States, Columbus</v>
      </c>
      <c r="P475" s="2" t="e">
        <f t="shared" ca="1" si="3"/>
        <v>#NAME?</v>
      </c>
      <c r="Q475" s="2" t="e">
        <f>NETWORKDAYS(Data!$N475,Data!$I475,)</f>
        <v>#VALUE!</v>
      </c>
      <c r="R475" s="2" t="str">
        <f>CONCATENATE(Data!$C475," ",Data!$B475)</f>
        <v>Network Administrator Everett Lee</v>
      </c>
      <c r="V475" s="34"/>
    </row>
    <row r="476" spans="1:22" ht="15.75" customHeight="1">
      <c r="A476" s="2" t="s">
        <v>1050</v>
      </c>
      <c r="B476" s="2" t="s">
        <v>1051</v>
      </c>
      <c r="C476" s="2" t="s">
        <v>32</v>
      </c>
      <c r="D476" s="2" t="s">
        <v>10</v>
      </c>
      <c r="E476" s="2" t="s">
        <v>22</v>
      </c>
      <c r="F476" s="2" t="s">
        <v>18</v>
      </c>
      <c r="G476" s="2" t="s">
        <v>3</v>
      </c>
      <c r="H476" s="2">
        <v>64</v>
      </c>
      <c r="I476" s="8">
        <v>38380</v>
      </c>
      <c r="J476" s="9">
        <v>55369</v>
      </c>
      <c r="K476" s="10">
        <v>0</v>
      </c>
      <c r="L476" s="2" t="s">
        <v>27</v>
      </c>
      <c r="M476" s="2" t="s">
        <v>97</v>
      </c>
      <c r="N476" s="8" t="s">
        <v>88</v>
      </c>
      <c r="O476" s="2" t="str">
        <f t="shared" si="2"/>
        <v>United States, Phoenix</v>
      </c>
      <c r="P476" s="2" t="e">
        <f t="shared" ca="1" si="3"/>
        <v>#NAME?</v>
      </c>
      <c r="Q476" s="2" t="e">
        <f>NETWORKDAYS(Data!$N476,Data!$I476,)</f>
        <v>#VALUE!</v>
      </c>
      <c r="R476" s="2" t="str">
        <f>CONCATENATE(Data!$C476," ",Data!$B476)</f>
        <v>Analyst Madelyn Mehta</v>
      </c>
      <c r="V476" s="34"/>
    </row>
    <row r="477" spans="1:22" ht="15.75" customHeight="1">
      <c r="A477" s="2" t="s">
        <v>1052</v>
      </c>
      <c r="B477" s="2" t="s">
        <v>1053</v>
      </c>
      <c r="C477" s="2" t="s">
        <v>43</v>
      </c>
      <c r="D477" s="2" t="s">
        <v>5</v>
      </c>
      <c r="E477" s="2" t="s">
        <v>22</v>
      </c>
      <c r="F477" s="2" t="s">
        <v>18</v>
      </c>
      <c r="G477" s="2" t="s">
        <v>13</v>
      </c>
      <c r="H477" s="2">
        <v>59</v>
      </c>
      <c r="I477" s="8">
        <v>41898</v>
      </c>
      <c r="J477" s="9">
        <v>69578</v>
      </c>
      <c r="K477" s="10">
        <v>0</v>
      </c>
      <c r="L477" s="2" t="s">
        <v>25</v>
      </c>
      <c r="M477" s="2" t="s">
        <v>148</v>
      </c>
      <c r="N477" s="8" t="s">
        <v>88</v>
      </c>
      <c r="O477" s="2" t="str">
        <f t="shared" si="2"/>
        <v>Brazil, Rio de Janerio</v>
      </c>
      <c r="P477" s="2" t="e">
        <f t="shared" ca="1" si="3"/>
        <v>#NAME?</v>
      </c>
      <c r="Q477" s="2" t="e">
        <f>NETWORKDAYS(Data!$N477,Data!$I477,)</f>
        <v>#VALUE!</v>
      </c>
      <c r="R477" s="2" t="str">
        <f>CONCATENATE(Data!$C477," ",Data!$B477)</f>
        <v>Field Engineer Athena Vasquez</v>
      </c>
      <c r="V477" s="34"/>
    </row>
    <row r="478" spans="1:22" ht="15.75" customHeight="1">
      <c r="A478" s="2" t="s">
        <v>1054</v>
      </c>
      <c r="B478" s="2" t="s">
        <v>1055</v>
      </c>
      <c r="C478" s="2" t="s">
        <v>40</v>
      </c>
      <c r="D478" s="2" t="s">
        <v>4</v>
      </c>
      <c r="E478" s="2" t="s">
        <v>22</v>
      </c>
      <c r="F478" s="2" t="s">
        <v>19</v>
      </c>
      <c r="G478" s="2" t="s">
        <v>12</v>
      </c>
      <c r="H478" s="2">
        <v>41</v>
      </c>
      <c r="I478" s="8">
        <v>41429</v>
      </c>
      <c r="J478" s="9">
        <v>167526</v>
      </c>
      <c r="K478" s="10">
        <v>0.26</v>
      </c>
      <c r="L478" s="2" t="s">
        <v>27</v>
      </c>
      <c r="M478" s="2" t="s">
        <v>106</v>
      </c>
      <c r="N478" s="8" t="s">
        <v>88</v>
      </c>
      <c r="O478" s="2" t="str">
        <f t="shared" si="2"/>
        <v>United States, Miami</v>
      </c>
      <c r="P478" s="2" t="e">
        <f t="shared" ca="1" si="3"/>
        <v>#NAME?</v>
      </c>
      <c r="Q478" s="2" t="e">
        <f>NETWORKDAYS(Data!$N478,Data!$I478,)</f>
        <v>#VALUE!</v>
      </c>
      <c r="R478" s="2" t="str">
        <f>CONCATENATE(Data!$C478," ",Data!$B478)</f>
        <v>Director William Watson</v>
      </c>
      <c r="V478" s="34"/>
    </row>
    <row r="479" spans="1:22" ht="15.75" customHeight="1">
      <c r="A479" s="2" t="s">
        <v>1056</v>
      </c>
      <c r="B479" s="2" t="s">
        <v>1057</v>
      </c>
      <c r="C479" s="2" t="s">
        <v>43</v>
      </c>
      <c r="D479" s="2" t="s">
        <v>5</v>
      </c>
      <c r="E479" s="2" t="s">
        <v>22</v>
      </c>
      <c r="F479" s="2" t="s">
        <v>18</v>
      </c>
      <c r="G479" s="2" t="s">
        <v>13</v>
      </c>
      <c r="H479" s="2">
        <v>42</v>
      </c>
      <c r="I479" s="8">
        <v>44232</v>
      </c>
      <c r="J479" s="9">
        <v>65507</v>
      </c>
      <c r="K479" s="10">
        <v>0</v>
      </c>
      <c r="L479" s="2" t="s">
        <v>25</v>
      </c>
      <c r="M479" s="2" t="s">
        <v>142</v>
      </c>
      <c r="N479" s="8" t="s">
        <v>88</v>
      </c>
      <c r="O479" s="2" t="str">
        <f t="shared" si="2"/>
        <v>Brazil, Manaus</v>
      </c>
      <c r="P479" s="2" t="e">
        <f t="shared" ca="1" si="3"/>
        <v>#NAME?</v>
      </c>
      <c r="Q479" s="2" t="e">
        <f>NETWORKDAYS(Data!$N479,Data!$I479,)</f>
        <v>#VALUE!</v>
      </c>
      <c r="R479" s="2" t="str">
        <f>CONCATENATE(Data!$C479," ",Data!$B479)</f>
        <v>Field Engineer Everleigh Nunez</v>
      </c>
      <c r="V479" s="34"/>
    </row>
    <row r="480" spans="1:22" ht="15.75" customHeight="1">
      <c r="A480" s="2" t="s">
        <v>1058</v>
      </c>
      <c r="B480" s="2" t="s">
        <v>1059</v>
      </c>
      <c r="C480" s="2" t="s">
        <v>47</v>
      </c>
      <c r="D480" s="2" t="s">
        <v>6</v>
      </c>
      <c r="E480" s="2" t="s">
        <v>21</v>
      </c>
      <c r="F480" s="2" t="s">
        <v>19</v>
      </c>
      <c r="G480" s="2" t="s">
        <v>13</v>
      </c>
      <c r="H480" s="2">
        <v>54</v>
      </c>
      <c r="I480" s="8">
        <v>35913</v>
      </c>
      <c r="J480" s="9">
        <v>108268</v>
      </c>
      <c r="K480" s="10">
        <v>0.09</v>
      </c>
      <c r="L480" s="2" t="s">
        <v>25</v>
      </c>
      <c r="M480" s="2" t="s">
        <v>271</v>
      </c>
      <c r="N480" s="8">
        <v>38122</v>
      </c>
      <c r="O480" s="2" t="str">
        <f t="shared" si="2"/>
        <v>Brazil, Sao Paulo</v>
      </c>
      <c r="P480" s="2" t="e">
        <f t="shared" ca="1" si="3"/>
        <v>#NAME?</v>
      </c>
      <c r="Q480" s="2">
        <f>NETWORKDAYS(Data!$N480,Data!$I480,)</f>
        <v>-1579</v>
      </c>
      <c r="R480" s="2" t="str">
        <f>CONCATENATE(Data!$C480," ",Data!$B480)</f>
        <v>Manager Leo Fernandez</v>
      </c>
      <c r="V480" s="34"/>
    </row>
    <row r="481" spans="1:22" ht="15.75" customHeight="1">
      <c r="A481" s="2" t="s">
        <v>1060</v>
      </c>
      <c r="B481" s="2" t="s">
        <v>1061</v>
      </c>
      <c r="C481" s="2" t="s">
        <v>61</v>
      </c>
      <c r="D481" s="2" t="s">
        <v>8</v>
      </c>
      <c r="E481" s="2" t="s">
        <v>21</v>
      </c>
      <c r="F481" s="2" t="s">
        <v>19</v>
      </c>
      <c r="G481" s="2" t="s">
        <v>3</v>
      </c>
      <c r="H481" s="2">
        <v>37</v>
      </c>
      <c r="I481" s="8">
        <v>42405</v>
      </c>
      <c r="J481" s="9">
        <v>80055</v>
      </c>
      <c r="K481" s="10">
        <v>0</v>
      </c>
      <c r="L481" s="2" t="s">
        <v>26</v>
      </c>
      <c r="M481" s="2" t="s">
        <v>162</v>
      </c>
      <c r="N481" s="8" t="s">
        <v>88</v>
      </c>
      <c r="O481" s="2" t="str">
        <f t="shared" si="2"/>
        <v>China, Beijing</v>
      </c>
      <c r="P481" s="2" t="e">
        <f t="shared" ca="1" si="3"/>
        <v>#NAME?</v>
      </c>
      <c r="Q481" s="2" t="e">
        <f>NETWORKDAYS(Data!$N481,Data!$I481,)</f>
        <v>#VALUE!</v>
      </c>
      <c r="R481" s="2" t="str">
        <f>CONCATENATE(Data!$C481," ",Data!$B481)</f>
        <v>Technical Architect Joshua Lin</v>
      </c>
      <c r="V481" s="34"/>
    </row>
    <row r="482" spans="1:22" ht="15.75" customHeight="1">
      <c r="A482" s="2" t="s">
        <v>1062</v>
      </c>
      <c r="B482" s="2" t="s">
        <v>1063</v>
      </c>
      <c r="C482" s="2" t="s">
        <v>56</v>
      </c>
      <c r="D482" s="2" t="s">
        <v>10</v>
      </c>
      <c r="E482" s="2" t="s">
        <v>21</v>
      </c>
      <c r="F482" s="2" t="s">
        <v>19</v>
      </c>
      <c r="G482" s="2" t="s">
        <v>13</v>
      </c>
      <c r="H482" s="2">
        <v>58</v>
      </c>
      <c r="I482" s="8">
        <v>39930</v>
      </c>
      <c r="J482" s="9">
        <v>76802</v>
      </c>
      <c r="K482" s="10">
        <v>0</v>
      </c>
      <c r="L482" s="2" t="s">
        <v>25</v>
      </c>
      <c r="M482" s="2" t="s">
        <v>142</v>
      </c>
      <c r="N482" s="8" t="s">
        <v>88</v>
      </c>
      <c r="O482" s="2" t="str">
        <f t="shared" si="2"/>
        <v>Brazil, Manaus</v>
      </c>
      <c r="P482" s="2" t="e">
        <f t="shared" ca="1" si="3"/>
        <v>#NAME?</v>
      </c>
      <c r="Q482" s="2" t="e">
        <f>NETWORKDAYS(Data!$N482,Data!$I482,)</f>
        <v>#VALUE!</v>
      </c>
      <c r="R482" s="2" t="str">
        <f>CONCATENATE(Data!$C482," ",Data!$B482)</f>
        <v>Sr. Analyst Alexander Rivera</v>
      </c>
      <c r="V482" s="34"/>
    </row>
    <row r="483" spans="1:22" ht="15.75" customHeight="1">
      <c r="A483" s="2" t="s">
        <v>1064</v>
      </c>
      <c r="B483" s="2" t="s">
        <v>1065</v>
      </c>
      <c r="C483" s="2" t="s">
        <v>63</v>
      </c>
      <c r="D483" s="2" t="s">
        <v>10</v>
      </c>
      <c r="E483" s="2" t="s">
        <v>22</v>
      </c>
      <c r="F483" s="2" t="s">
        <v>19</v>
      </c>
      <c r="G483" s="2" t="s">
        <v>3</v>
      </c>
      <c r="H483" s="2">
        <v>47</v>
      </c>
      <c r="I483" s="8">
        <v>42696</v>
      </c>
      <c r="J483" s="9">
        <v>253249</v>
      </c>
      <c r="K483" s="10">
        <v>0.31</v>
      </c>
      <c r="L483" s="2" t="s">
        <v>27</v>
      </c>
      <c r="M483" s="2" t="s">
        <v>109</v>
      </c>
      <c r="N483" s="8" t="s">
        <v>88</v>
      </c>
      <c r="O483" s="2" t="str">
        <f t="shared" si="2"/>
        <v>United States, Austin</v>
      </c>
      <c r="P483" s="2" t="e">
        <f t="shared" ca="1" si="3"/>
        <v>#NAME?</v>
      </c>
      <c r="Q483" s="2" t="e">
        <f>NETWORKDAYS(Data!$N483,Data!$I483,)</f>
        <v>#VALUE!</v>
      </c>
      <c r="R483" s="2" t="str">
        <f>CONCATENATE(Data!$C483," ",Data!$B483)</f>
        <v>Vice President David Desai</v>
      </c>
      <c r="V483" s="34"/>
    </row>
    <row r="484" spans="1:22" ht="15.75" customHeight="1">
      <c r="A484" s="2" t="s">
        <v>208</v>
      </c>
      <c r="B484" s="2" t="s">
        <v>1066</v>
      </c>
      <c r="C484" s="2" t="s">
        <v>57</v>
      </c>
      <c r="D484" s="2" t="s">
        <v>7</v>
      </c>
      <c r="E484" s="2" t="s">
        <v>21</v>
      </c>
      <c r="F484" s="2" t="s">
        <v>18</v>
      </c>
      <c r="G484" s="2" t="s">
        <v>3</v>
      </c>
      <c r="H484" s="2">
        <v>60</v>
      </c>
      <c r="I484" s="8">
        <v>38667</v>
      </c>
      <c r="J484" s="9">
        <v>78388</v>
      </c>
      <c r="K484" s="10">
        <v>0</v>
      </c>
      <c r="L484" s="2" t="s">
        <v>26</v>
      </c>
      <c r="M484" s="2" t="s">
        <v>87</v>
      </c>
      <c r="N484" s="8" t="s">
        <v>88</v>
      </c>
      <c r="O484" s="2" t="str">
        <f t="shared" si="2"/>
        <v>China, Chongqing</v>
      </c>
      <c r="P484" s="2" t="e">
        <f t="shared" ca="1" si="3"/>
        <v>#NAME?</v>
      </c>
      <c r="Q484" s="2" t="e">
        <f>NETWORKDAYS(Data!$N484,Data!$I484,)</f>
        <v>#VALUE!</v>
      </c>
      <c r="R484" s="2" t="str">
        <f>CONCATENATE(Data!$C484," ",Data!$B484)</f>
        <v>Sr. Business Partner Aubrey Yoon</v>
      </c>
      <c r="V484" s="34"/>
    </row>
    <row r="485" spans="1:22" ht="15.75" customHeight="1">
      <c r="A485" s="2" t="s">
        <v>582</v>
      </c>
      <c r="B485" s="2" t="s">
        <v>1067</v>
      </c>
      <c r="C485" s="2" t="s">
        <v>63</v>
      </c>
      <c r="D485" s="2" t="s">
        <v>8</v>
      </c>
      <c r="E485" s="2" t="s">
        <v>17</v>
      </c>
      <c r="F485" s="2" t="s">
        <v>19</v>
      </c>
      <c r="G485" s="2" t="s">
        <v>12</v>
      </c>
      <c r="H485" s="2">
        <v>38</v>
      </c>
      <c r="I485" s="8">
        <v>42543</v>
      </c>
      <c r="J485" s="9">
        <v>249870</v>
      </c>
      <c r="K485" s="10">
        <v>0.34</v>
      </c>
      <c r="L485" s="2" t="s">
        <v>27</v>
      </c>
      <c r="M485" s="2" t="s">
        <v>91</v>
      </c>
      <c r="N485" s="8" t="s">
        <v>88</v>
      </c>
      <c r="O485" s="2" t="str">
        <f t="shared" si="2"/>
        <v>United States, Chicago</v>
      </c>
      <c r="P485" s="2" t="e">
        <f t="shared" ca="1" si="3"/>
        <v>#NAME?</v>
      </c>
      <c r="Q485" s="2" t="e">
        <f>NETWORKDAYS(Data!$N485,Data!$I485,)</f>
        <v>#VALUE!</v>
      </c>
      <c r="R485" s="2" t="str">
        <f>CONCATENATE(Data!$C485," ",Data!$B485)</f>
        <v>Vice President Grayson Brown</v>
      </c>
      <c r="V485" s="34"/>
    </row>
    <row r="486" spans="1:22" ht="15.75" customHeight="1">
      <c r="A486" s="2" t="s">
        <v>784</v>
      </c>
      <c r="B486" s="2" t="s">
        <v>1068</v>
      </c>
      <c r="C486" s="2" t="s">
        <v>58</v>
      </c>
      <c r="D486" s="2" t="s">
        <v>9</v>
      </c>
      <c r="E486" s="2" t="s">
        <v>20</v>
      </c>
      <c r="F486" s="2" t="s">
        <v>19</v>
      </c>
      <c r="G486" s="2" t="s">
        <v>3</v>
      </c>
      <c r="H486" s="2">
        <v>63</v>
      </c>
      <c r="I486" s="8">
        <v>42064</v>
      </c>
      <c r="J486" s="9">
        <v>148321</v>
      </c>
      <c r="K486" s="10">
        <v>0.15</v>
      </c>
      <c r="L486" s="2" t="s">
        <v>26</v>
      </c>
      <c r="M486" s="2" t="s">
        <v>162</v>
      </c>
      <c r="N486" s="8" t="s">
        <v>88</v>
      </c>
      <c r="O486" s="2" t="str">
        <f t="shared" si="2"/>
        <v>China, Beijing</v>
      </c>
      <c r="P486" s="2" t="e">
        <f t="shared" ca="1" si="3"/>
        <v>#NAME?</v>
      </c>
      <c r="Q486" s="2" t="e">
        <f>NETWORKDAYS(Data!$N486,Data!$I486,)</f>
        <v>#VALUE!</v>
      </c>
      <c r="R486" s="2" t="str">
        <f>CONCATENATE(Data!$C486," ",Data!$B486)</f>
        <v>Sr. Manger Noah Chen</v>
      </c>
      <c r="V486" s="34"/>
    </row>
    <row r="487" spans="1:22" ht="15.75" customHeight="1">
      <c r="A487" s="2" t="s">
        <v>1069</v>
      </c>
      <c r="B487" s="2" t="s">
        <v>1070</v>
      </c>
      <c r="C487" s="2" t="s">
        <v>53</v>
      </c>
      <c r="D487" s="2" t="s">
        <v>8</v>
      </c>
      <c r="E487" s="2" t="s">
        <v>17</v>
      </c>
      <c r="F487" s="2" t="s">
        <v>18</v>
      </c>
      <c r="G487" s="2" t="s">
        <v>3</v>
      </c>
      <c r="H487" s="2">
        <v>60</v>
      </c>
      <c r="I487" s="8">
        <v>38027</v>
      </c>
      <c r="J487" s="9">
        <v>90258</v>
      </c>
      <c r="K487" s="10">
        <v>0</v>
      </c>
      <c r="L487" s="2" t="s">
        <v>26</v>
      </c>
      <c r="M487" s="2" t="s">
        <v>87</v>
      </c>
      <c r="N487" s="8" t="s">
        <v>88</v>
      </c>
      <c r="O487" s="2" t="str">
        <f t="shared" si="2"/>
        <v>China, Chongqing</v>
      </c>
      <c r="P487" s="2" t="e">
        <f t="shared" ca="1" si="3"/>
        <v>#NAME?</v>
      </c>
      <c r="Q487" s="2" t="e">
        <f>NETWORKDAYS(Data!$N487,Data!$I487,)</f>
        <v>#VALUE!</v>
      </c>
      <c r="R487" s="2" t="str">
        <f>CONCATENATE(Data!$C487," ",Data!$B487)</f>
        <v>Service Desk Analyst Ella Nguyen</v>
      </c>
      <c r="V487" s="34"/>
    </row>
    <row r="488" spans="1:22" ht="15.75" customHeight="1">
      <c r="A488" s="2" t="s">
        <v>1071</v>
      </c>
      <c r="B488" s="2" t="s">
        <v>1072</v>
      </c>
      <c r="C488" s="2" t="s">
        <v>59</v>
      </c>
      <c r="D488" s="2" t="s">
        <v>8</v>
      </c>
      <c r="E488" s="2" t="s">
        <v>20</v>
      </c>
      <c r="F488" s="2" t="s">
        <v>18</v>
      </c>
      <c r="G488" s="2" t="s">
        <v>11</v>
      </c>
      <c r="H488" s="2">
        <v>42</v>
      </c>
      <c r="I488" s="8">
        <v>40593</v>
      </c>
      <c r="J488" s="9">
        <v>72486</v>
      </c>
      <c r="K488" s="10">
        <v>0</v>
      </c>
      <c r="L488" s="2" t="s">
        <v>27</v>
      </c>
      <c r="M488" s="2" t="s">
        <v>83</v>
      </c>
      <c r="N488" s="8" t="s">
        <v>88</v>
      </c>
      <c r="O488" s="2" t="str">
        <f t="shared" si="2"/>
        <v>United States, Seattle</v>
      </c>
      <c r="P488" s="2" t="e">
        <f t="shared" ca="1" si="3"/>
        <v>#NAME?</v>
      </c>
      <c r="Q488" s="2" t="e">
        <f>NETWORKDAYS(Data!$N488,Data!$I488,)</f>
        <v>#VALUE!</v>
      </c>
      <c r="R488" s="2" t="str">
        <f>CONCATENATE(Data!$C488," ",Data!$B488)</f>
        <v>System Administrator  Athena Jordan</v>
      </c>
      <c r="V488" s="34"/>
    </row>
    <row r="489" spans="1:22" ht="15.75" customHeight="1">
      <c r="A489" s="2" t="s">
        <v>1073</v>
      </c>
      <c r="B489" s="2" t="s">
        <v>1074</v>
      </c>
      <c r="C489" s="2" t="s">
        <v>56</v>
      </c>
      <c r="D489" s="2" t="s">
        <v>6</v>
      </c>
      <c r="E489" s="2" t="s">
        <v>17</v>
      </c>
      <c r="F489" s="2" t="s">
        <v>19</v>
      </c>
      <c r="G489" s="2" t="s">
        <v>13</v>
      </c>
      <c r="H489" s="2">
        <v>34</v>
      </c>
      <c r="I489" s="8">
        <v>41886</v>
      </c>
      <c r="J489" s="9">
        <v>95499</v>
      </c>
      <c r="K489" s="10">
        <v>0</v>
      </c>
      <c r="L489" s="2" t="s">
        <v>25</v>
      </c>
      <c r="M489" s="2" t="s">
        <v>271</v>
      </c>
      <c r="N489" s="8">
        <v>42958</v>
      </c>
      <c r="O489" s="2" t="str">
        <f t="shared" si="2"/>
        <v>Brazil, Sao Paulo</v>
      </c>
      <c r="P489" s="2" t="e">
        <f t="shared" ca="1" si="3"/>
        <v>#NAME?</v>
      </c>
      <c r="Q489" s="2">
        <f>NETWORKDAYS(Data!$N489,Data!$I489,)</f>
        <v>-767</v>
      </c>
      <c r="R489" s="2" t="str">
        <f>CONCATENATE(Data!$C489," ",Data!$B489)</f>
        <v>Sr. Analyst Adrian Ruiz</v>
      </c>
      <c r="V489" s="34"/>
    </row>
    <row r="490" spans="1:22" ht="15.75" customHeight="1">
      <c r="A490" s="2" t="s">
        <v>1075</v>
      </c>
      <c r="B490" s="2" t="s">
        <v>1076</v>
      </c>
      <c r="C490" s="2" t="s">
        <v>56</v>
      </c>
      <c r="D490" s="2" t="s">
        <v>4</v>
      </c>
      <c r="E490" s="2" t="s">
        <v>21</v>
      </c>
      <c r="F490" s="2" t="s">
        <v>18</v>
      </c>
      <c r="G490" s="2" t="s">
        <v>13</v>
      </c>
      <c r="H490" s="2">
        <v>53</v>
      </c>
      <c r="I490" s="8">
        <v>38344</v>
      </c>
      <c r="J490" s="9">
        <v>90212</v>
      </c>
      <c r="K490" s="10">
        <v>0</v>
      </c>
      <c r="L490" s="2" t="s">
        <v>25</v>
      </c>
      <c r="M490" s="2" t="s">
        <v>271</v>
      </c>
      <c r="N490" s="8" t="s">
        <v>88</v>
      </c>
      <c r="O490" s="2" t="str">
        <f t="shared" si="2"/>
        <v>Brazil, Sao Paulo</v>
      </c>
      <c r="P490" s="2" t="e">
        <f t="shared" ca="1" si="3"/>
        <v>#NAME?</v>
      </c>
      <c r="Q490" s="2" t="e">
        <f>NETWORKDAYS(Data!$N490,Data!$I490,)</f>
        <v>#VALUE!</v>
      </c>
      <c r="R490" s="2" t="str">
        <f>CONCATENATE(Data!$C490," ",Data!$B490)</f>
        <v>Sr. Analyst Zoe Sanchez</v>
      </c>
      <c r="V490" s="34"/>
    </row>
    <row r="491" spans="1:22" ht="15.75" customHeight="1">
      <c r="A491" s="2" t="s">
        <v>1077</v>
      </c>
      <c r="B491" s="2" t="s">
        <v>1078</v>
      </c>
      <c r="C491" s="2" t="s">
        <v>63</v>
      </c>
      <c r="D491" s="2" t="s">
        <v>9</v>
      </c>
      <c r="E491" s="2" t="s">
        <v>21</v>
      </c>
      <c r="F491" s="2" t="s">
        <v>19</v>
      </c>
      <c r="G491" s="2" t="s">
        <v>3</v>
      </c>
      <c r="H491" s="2">
        <v>39</v>
      </c>
      <c r="I491" s="8">
        <v>43804</v>
      </c>
      <c r="J491" s="9">
        <v>254057</v>
      </c>
      <c r="K491" s="10">
        <v>0.39</v>
      </c>
      <c r="L491" s="2" t="s">
        <v>26</v>
      </c>
      <c r="M491" s="2" t="s">
        <v>123</v>
      </c>
      <c r="N491" s="8" t="s">
        <v>88</v>
      </c>
      <c r="O491" s="2" t="str">
        <f t="shared" si="2"/>
        <v>China, Shanghai</v>
      </c>
      <c r="P491" s="2" t="e">
        <f t="shared" ca="1" si="3"/>
        <v>#NAME?</v>
      </c>
      <c r="Q491" s="2" t="e">
        <f>NETWORKDAYS(Data!$N491,Data!$I491,)</f>
        <v>#VALUE!</v>
      </c>
      <c r="R491" s="2" t="str">
        <f>CONCATENATE(Data!$C491," ",Data!$B491)</f>
        <v>Vice President Jameson Chen</v>
      </c>
      <c r="V491" s="34"/>
    </row>
    <row r="492" spans="1:22" ht="15.75" customHeight="1">
      <c r="A492" s="2" t="s">
        <v>1079</v>
      </c>
      <c r="B492" s="2" t="s">
        <v>1080</v>
      </c>
      <c r="C492" s="2" t="s">
        <v>35</v>
      </c>
      <c r="D492" s="2" t="s">
        <v>7</v>
      </c>
      <c r="E492" s="2" t="s">
        <v>20</v>
      </c>
      <c r="F492" s="2" t="s">
        <v>18</v>
      </c>
      <c r="G492" s="2" t="s">
        <v>13</v>
      </c>
      <c r="H492" s="2">
        <v>58</v>
      </c>
      <c r="I492" s="8">
        <v>40463</v>
      </c>
      <c r="J492" s="9">
        <v>43001</v>
      </c>
      <c r="K492" s="10">
        <v>0</v>
      </c>
      <c r="L492" s="2" t="s">
        <v>27</v>
      </c>
      <c r="M492" s="2" t="s">
        <v>109</v>
      </c>
      <c r="N492" s="8" t="s">
        <v>88</v>
      </c>
      <c r="O492" s="2" t="str">
        <f t="shared" si="2"/>
        <v>United States, Austin</v>
      </c>
      <c r="P492" s="2" t="e">
        <f t="shared" ca="1" si="3"/>
        <v>#NAME?</v>
      </c>
      <c r="Q492" s="2" t="e">
        <f>NETWORKDAYS(Data!$N492,Data!$I492,)</f>
        <v>#VALUE!</v>
      </c>
      <c r="R492" s="2" t="str">
        <f>CONCATENATE(Data!$C492," ",Data!$B492)</f>
        <v>Business Partner Liliana Soto</v>
      </c>
      <c r="V492" s="34"/>
    </row>
    <row r="493" spans="1:22" ht="15.75" customHeight="1">
      <c r="A493" s="2" t="s">
        <v>253</v>
      </c>
      <c r="B493" s="2" t="s">
        <v>1081</v>
      </c>
      <c r="C493" s="2" t="s">
        <v>37</v>
      </c>
      <c r="D493" s="2" t="s">
        <v>8</v>
      </c>
      <c r="E493" s="2" t="s">
        <v>20</v>
      </c>
      <c r="F493" s="2" t="s">
        <v>19</v>
      </c>
      <c r="G493" s="2" t="s">
        <v>13</v>
      </c>
      <c r="H493" s="2">
        <v>60</v>
      </c>
      <c r="I493" s="8">
        <v>36010</v>
      </c>
      <c r="J493" s="9">
        <v>85120</v>
      </c>
      <c r="K493" s="10">
        <v>0.09</v>
      </c>
      <c r="L493" s="2" t="s">
        <v>27</v>
      </c>
      <c r="M493" s="2" t="s">
        <v>83</v>
      </c>
      <c r="N493" s="8" t="s">
        <v>88</v>
      </c>
      <c r="O493" s="2" t="str">
        <f t="shared" si="2"/>
        <v>United States, Seattle</v>
      </c>
      <c r="P493" s="2" t="e">
        <f t="shared" ca="1" si="3"/>
        <v>#NAME?</v>
      </c>
      <c r="Q493" s="2" t="e">
        <f>NETWORKDAYS(Data!$N493,Data!$I493,)</f>
        <v>#VALUE!</v>
      </c>
      <c r="R493" s="2" t="str">
        <f>CONCATENATE(Data!$C493," ",Data!$B493)</f>
        <v>Computer Systems Manager Lincoln Reyes</v>
      </c>
      <c r="V493" s="34"/>
    </row>
    <row r="494" spans="1:22" ht="15.75" customHeight="1">
      <c r="A494" s="2" t="s">
        <v>1082</v>
      </c>
      <c r="B494" s="2" t="s">
        <v>1083</v>
      </c>
      <c r="C494" s="2" t="s">
        <v>35</v>
      </c>
      <c r="D494" s="2" t="s">
        <v>7</v>
      </c>
      <c r="E494" s="2" t="s">
        <v>20</v>
      </c>
      <c r="F494" s="2" t="s">
        <v>19</v>
      </c>
      <c r="G494" s="2" t="s">
        <v>13</v>
      </c>
      <c r="H494" s="2">
        <v>34</v>
      </c>
      <c r="I494" s="8">
        <v>42219</v>
      </c>
      <c r="J494" s="9">
        <v>52200</v>
      </c>
      <c r="K494" s="10">
        <v>0</v>
      </c>
      <c r="L494" s="2" t="s">
        <v>27</v>
      </c>
      <c r="M494" s="2" t="s">
        <v>136</v>
      </c>
      <c r="N494" s="8" t="s">
        <v>88</v>
      </c>
      <c r="O494" s="2" t="str">
        <f t="shared" si="2"/>
        <v>United States, Columbus</v>
      </c>
      <c r="P494" s="2" t="e">
        <f t="shared" ca="1" si="3"/>
        <v>#NAME?</v>
      </c>
      <c r="Q494" s="2" t="e">
        <f>NETWORKDAYS(Data!$N494,Data!$I494,)</f>
        <v>#VALUE!</v>
      </c>
      <c r="R494" s="2" t="str">
        <f>CONCATENATE(Data!$C494," ",Data!$B494)</f>
        <v>Business Partner Grayson Soto</v>
      </c>
      <c r="V494" s="34"/>
    </row>
    <row r="495" spans="1:22" ht="15.75" customHeight="1">
      <c r="A495" s="2" t="s">
        <v>1084</v>
      </c>
      <c r="B495" s="2" t="s">
        <v>1085</v>
      </c>
      <c r="C495" s="2" t="s">
        <v>58</v>
      </c>
      <c r="D495" s="2" t="s">
        <v>7</v>
      </c>
      <c r="E495" s="2" t="s">
        <v>17</v>
      </c>
      <c r="F495" s="2" t="s">
        <v>18</v>
      </c>
      <c r="G495" s="2" t="s">
        <v>12</v>
      </c>
      <c r="H495" s="2">
        <v>60</v>
      </c>
      <c r="I495" s="8">
        <v>39739</v>
      </c>
      <c r="J495" s="9">
        <v>150855</v>
      </c>
      <c r="K495" s="10">
        <v>0.11</v>
      </c>
      <c r="L495" s="2" t="s">
        <v>27</v>
      </c>
      <c r="M495" s="2" t="s">
        <v>97</v>
      </c>
      <c r="N495" s="8" t="s">
        <v>88</v>
      </c>
      <c r="O495" s="2" t="str">
        <f t="shared" si="2"/>
        <v>United States, Phoenix</v>
      </c>
      <c r="P495" s="2" t="e">
        <f t="shared" ca="1" si="3"/>
        <v>#NAME?</v>
      </c>
      <c r="Q495" s="2" t="e">
        <f>NETWORKDAYS(Data!$N495,Data!$I495,)</f>
        <v>#VALUE!</v>
      </c>
      <c r="R495" s="2" t="str">
        <f>CONCATENATE(Data!$C495," ",Data!$B495)</f>
        <v>Sr. Manger Julia Morris</v>
      </c>
      <c r="V495" s="34"/>
    </row>
    <row r="496" spans="1:22" ht="15.75" customHeight="1">
      <c r="A496" s="2" t="s">
        <v>1086</v>
      </c>
      <c r="B496" s="2" t="s">
        <v>1087</v>
      </c>
      <c r="C496" s="2" t="s">
        <v>42</v>
      </c>
      <c r="D496" s="2" t="s">
        <v>8</v>
      </c>
      <c r="E496" s="2" t="s">
        <v>20</v>
      </c>
      <c r="F496" s="2" t="s">
        <v>18</v>
      </c>
      <c r="G496" s="2" t="s">
        <v>13</v>
      </c>
      <c r="H496" s="2">
        <v>53</v>
      </c>
      <c r="I496" s="8">
        <v>38188</v>
      </c>
      <c r="J496" s="9">
        <v>65702</v>
      </c>
      <c r="K496" s="10">
        <v>0</v>
      </c>
      <c r="L496" s="2" t="s">
        <v>27</v>
      </c>
      <c r="M496" s="2" t="s">
        <v>136</v>
      </c>
      <c r="N496" s="8" t="s">
        <v>88</v>
      </c>
      <c r="O496" s="2" t="str">
        <f t="shared" si="2"/>
        <v>United States, Columbus</v>
      </c>
      <c r="P496" s="2" t="e">
        <f t="shared" ca="1" si="3"/>
        <v>#NAME?</v>
      </c>
      <c r="Q496" s="2" t="e">
        <f>NETWORKDAYS(Data!$N496,Data!$I496,)</f>
        <v>#VALUE!</v>
      </c>
      <c r="R496" s="2" t="str">
        <f>CONCATENATE(Data!$C496," ",Data!$B496)</f>
        <v>Enterprise Architect Ava Ortiz</v>
      </c>
      <c r="V496" s="34"/>
    </row>
    <row r="497" spans="1:22" ht="15.75" customHeight="1">
      <c r="A497" s="2" t="s">
        <v>1088</v>
      </c>
      <c r="B497" s="2" t="s">
        <v>1089</v>
      </c>
      <c r="C497" s="2" t="s">
        <v>40</v>
      </c>
      <c r="D497" s="2" t="s">
        <v>6</v>
      </c>
      <c r="E497" s="2" t="s">
        <v>17</v>
      </c>
      <c r="F497" s="2" t="s">
        <v>19</v>
      </c>
      <c r="G497" s="2" t="s">
        <v>3</v>
      </c>
      <c r="H497" s="2">
        <v>58</v>
      </c>
      <c r="I497" s="8">
        <v>39367</v>
      </c>
      <c r="J497" s="9">
        <v>162038</v>
      </c>
      <c r="K497" s="10">
        <v>0.24</v>
      </c>
      <c r="L497" s="2" t="s">
        <v>26</v>
      </c>
      <c r="M497" s="2" t="s">
        <v>87</v>
      </c>
      <c r="N497" s="8" t="s">
        <v>88</v>
      </c>
      <c r="O497" s="2" t="str">
        <f t="shared" si="2"/>
        <v>China, Chongqing</v>
      </c>
      <c r="P497" s="2" t="e">
        <f t="shared" ca="1" si="3"/>
        <v>#NAME?</v>
      </c>
      <c r="Q497" s="2" t="e">
        <f>NETWORKDAYS(Data!$N497,Data!$I497,)</f>
        <v>#VALUE!</v>
      </c>
      <c r="R497" s="2" t="str">
        <f>CONCATENATE(Data!$C497," ",Data!$B497)</f>
        <v>Director Carson Chau</v>
      </c>
      <c r="V497" s="34"/>
    </row>
    <row r="498" spans="1:22" ht="15.75" customHeight="1">
      <c r="A498" s="2" t="s">
        <v>1090</v>
      </c>
      <c r="B498" s="2" t="s">
        <v>1091</v>
      </c>
      <c r="C498" s="2" t="s">
        <v>58</v>
      </c>
      <c r="D498" s="2" t="s">
        <v>9</v>
      </c>
      <c r="E498" s="2" t="s">
        <v>21</v>
      </c>
      <c r="F498" s="2" t="s">
        <v>18</v>
      </c>
      <c r="G498" s="2" t="s">
        <v>3</v>
      </c>
      <c r="H498" s="2">
        <v>25</v>
      </c>
      <c r="I498" s="8">
        <v>43930</v>
      </c>
      <c r="J498" s="9">
        <v>157057</v>
      </c>
      <c r="K498" s="10">
        <v>0.1</v>
      </c>
      <c r="L498" s="2" t="s">
        <v>27</v>
      </c>
      <c r="M498" s="2" t="s">
        <v>136</v>
      </c>
      <c r="N498" s="8" t="s">
        <v>88</v>
      </c>
      <c r="O498" s="2" t="str">
        <f t="shared" si="2"/>
        <v>United States, Columbus</v>
      </c>
      <c r="P498" s="2" t="e">
        <f t="shared" ca="1" si="3"/>
        <v>#NAME?</v>
      </c>
      <c r="Q498" s="2" t="e">
        <f>NETWORKDAYS(Data!$N498,Data!$I498,)</f>
        <v>#VALUE!</v>
      </c>
      <c r="R498" s="2" t="str">
        <f>CONCATENATE(Data!$C498," ",Data!$B498)</f>
        <v>Sr. Manger Lillian Chen</v>
      </c>
      <c r="V498" s="34"/>
    </row>
    <row r="499" spans="1:22" ht="15.75" customHeight="1">
      <c r="A499" s="2" t="s">
        <v>1092</v>
      </c>
      <c r="B499" s="2" t="s">
        <v>1093</v>
      </c>
      <c r="C499" s="2" t="s">
        <v>47</v>
      </c>
      <c r="D499" s="2" t="s">
        <v>8</v>
      </c>
      <c r="E499" s="2" t="s">
        <v>21</v>
      </c>
      <c r="F499" s="2" t="s">
        <v>19</v>
      </c>
      <c r="G499" s="2" t="s">
        <v>12</v>
      </c>
      <c r="H499" s="2">
        <v>46</v>
      </c>
      <c r="I499" s="8">
        <v>44419</v>
      </c>
      <c r="J499" s="9">
        <v>127559</v>
      </c>
      <c r="K499" s="10">
        <v>0.1</v>
      </c>
      <c r="L499" s="2" t="s">
        <v>27</v>
      </c>
      <c r="M499" s="2" t="s">
        <v>109</v>
      </c>
      <c r="N499" s="8" t="s">
        <v>88</v>
      </c>
      <c r="O499" s="2" t="str">
        <f t="shared" si="2"/>
        <v>United States, Austin</v>
      </c>
      <c r="P499" s="2" t="e">
        <f t="shared" ca="1" si="3"/>
        <v>#NAME?</v>
      </c>
      <c r="Q499" s="2" t="e">
        <f>NETWORKDAYS(Data!$N499,Data!$I499,)</f>
        <v>#VALUE!</v>
      </c>
      <c r="R499" s="2" t="str">
        <f>CONCATENATE(Data!$C499," ",Data!$B499)</f>
        <v>Manager Josiah Lewis</v>
      </c>
      <c r="V499" s="34"/>
    </row>
    <row r="500" spans="1:22" ht="15.75" customHeight="1">
      <c r="A500" s="2" t="s">
        <v>1094</v>
      </c>
      <c r="B500" s="2" t="s">
        <v>1095</v>
      </c>
      <c r="C500" s="2" t="s">
        <v>43</v>
      </c>
      <c r="D500" s="2" t="s">
        <v>5</v>
      </c>
      <c r="E500" s="2" t="s">
        <v>17</v>
      </c>
      <c r="F500" s="2" t="s">
        <v>18</v>
      </c>
      <c r="G500" s="2" t="s">
        <v>12</v>
      </c>
      <c r="H500" s="2">
        <v>39</v>
      </c>
      <c r="I500" s="8">
        <v>43536</v>
      </c>
      <c r="J500" s="9">
        <v>62644</v>
      </c>
      <c r="K500" s="10">
        <v>0</v>
      </c>
      <c r="L500" s="2" t="s">
        <v>27</v>
      </c>
      <c r="M500" s="2" t="s">
        <v>83</v>
      </c>
      <c r="N500" s="8" t="s">
        <v>88</v>
      </c>
      <c r="O500" s="2" t="str">
        <f t="shared" si="2"/>
        <v>United States, Seattle</v>
      </c>
      <c r="P500" s="2" t="e">
        <f t="shared" ca="1" si="3"/>
        <v>#NAME?</v>
      </c>
      <c r="Q500" s="2" t="e">
        <f>NETWORKDAYS(Data!$N500,Data!$I500,)</f>
        <v>#VALUE!</v>
      </c>
      <c r="R500" s="2" t="str">
        <f>CONCATENATE(Data!$C500," ",Data!$B500)</f>
        <v>Field Engineer Claire Jones</v>
      </c>
      <c r="V500" s="34"/>
    </row>
    <row r="501" spans="1:22" ht="15.75" customHeight="1">
      <c r="A501" s="2" t="s">
        <v>1096</v>
      </c>
      <c r="B501" s="2" t="s">
        <v>1097</v>
      </c>
      <c r="C501" s="2" t="s">
        <v>49</v>
      </c>
      <c r="D501" s="2" t="s">
        <v>8</v>
      </c>
      <c r="E501" s="2" t="s">
        <v>20</v>
      </c>
      <c r="F501" s="2" t="s">
        <v>19</v>
      </c>
      <c r="G501" s="2" t="s">
        <v>3</v>
      </c>
      <c r="H501" s="2">
        <v>50</v>
      </c>
      <c r="I501" s="8">
        <v>36956</v>
      </c>
      <c r="J501" s="9">
        <v>73907</v>
      </c>
      <c r="K501" s="10">
        <v>0</v>
      </c>
      <c r="L501" s="2" t="s">
        <v>26</v>
      </c>
      <c r="M501" s="2" t="s">
        <v>123</v>
      </c>
      <c r="N501" s="8" t="s">
        <v>88</v>
      </c>
      <c r="O501" s="2" t="str">
        <f t="shared" si="2"/>
        <v>China, Shanghai</v>
      </c>
      <c r="P501" s="2" t="e">
        <f t="shared" ca="1" si="3"/>
        <v>#NAME?</v>
      </c>
      <c r="Q501" s="2" t="e">
        <f>NETWORKDAYS(Data!$N501,Data!$I501,)</f>
        <v>#VALUE!</v>
      </c>
      <c r="R501" s="2" t="str">
        <f>CONCATENATE(Data!$C501," ",Data!$B501)</f>
        <v>Network Architect Jeremiah Lu</v>
      </c>
      <c r="V501" s="34"/>
    </row>
    <row r="502" spans="1:22" ht="15.75" customHeight="1">
      <c r="A502" s="2" t="s">
        <v>1098</v>
      </c>
      <c r="B502" s="2" t="s">
        <v>1099</v>
      </c>
      <c r="C502" s="2" t="s">
        <v>56</v>
      </c>
      <c r="D502" s="2" t="s">
        <v>4</v>
      </c>
      <c r="E502" s="2" t="s">
        <v>20</v>
      </c>
      <c r="F502" s="2" t="s">
        <v>18</v>
      </c>
      <c r="G502" s="2" t="s">
        <v>12</v>
      </c>
      <c r="H502" s="2">
        <v>56</v>
      </c>
      <c r="I502" s="8">
        <v>43169</v>
      </c>
      <c r="J502" s="9">
        <v>90040</v>
      </c>
      <c r="K502" s="10">
        <v>0</v>
      </c>
      <c r="L502" s="2" t="s">
        <v>27</v>
      </c>
      <c r="M502" s="2" t="s">
        <v>91</v>
      </c>
      <c r="N502" s="8" t="s">
        <v>88</v>
      </c>
      <c r="O502" s="2" t="str">
        <f t="shared" si="2"/>
        <v>United States, Chicago</v>
      </c>
      <c r="P502" s="2" t="e">
        <f t="shared" ca="1" si="3"/>
        <v>#NAME?</v>
      </c>
      <c r="Q502" s="2" t="e">
        <f>NETWORKDAYS(Data!$N502,Data!$I502,)</f>
        <v>#VALUE!</v>
      </c>
      <c r="R502" s="2" t="str">
        <f>CONCATENATE(Data!$C502," ",Data!$B502)</f>
        <v>Sr. Analyst Nova Hill</v>
      </c>
      <c r="V502" s="34"/>
    </row>
    <row r="503" spans="1:22" ht="15.75" customHeight="1">
      <c r="A503" s="2" t="s">
        <v>1100</v>
      </c>
      <c r="B503" s="2" t="s">
        <v>1101</v>
      </c>
      <c r="C503" s="2" t="s">
        <v>39</v>
      </c>
      <c r="D503" s="2" t="s">
        <v>5</v>
      </c>
      <c r="E503" s="2" t="s">
        <v>20</v>
      </c>
      <c r="F503" s="2" t="s">
        <v>18</v>
      </c>
      <c r="G503" s="2" t="s">
        <v>13</v>
      </c>
      <c r="H503" s="2">
        <v>30</v>
      </c>
      <c r="I503" s="8">
        <v>42516</v>
      </c>
      <c r="J503" s="9">
        <v>91134</v>
      </c>
      <c r="K503" s="10">
        <v>0</v>
      </c>
      <c r="L503" s="2" t="s">
        <v>25</v>
      </c>
      <c r="M503" s="2" t="s">
        <v>271</v>
      </c>
      <c r="N503" s="8" t="s">
        <v>88</v>
      </c>
      <c r="O503" s="2" t="str">
        <f t="shared" si="2"/>
        <v>Brazil, Sao Paulo</v>
      </c>
      <c r="P503" s="2" t="e">
        <f t="shared" ca="1" si="3"/>
        <v>#NAME?</v>
      </c>
      <c r="Q503" s="2" t="e">
        <f>NETWORKDAYS(Data!$N503,Data!$I503,)</f>
        <v>#VALUE!</v>
      </c>
      <c r="R503" s="2" t="str">
        <f>CONCATENATE(Data!$C503," ",Data!$B503)</f>
        <v>Development Engineer Peyton Cruz</v>
      </c>
      <c r="V503" s="34"/>
    </row>
    <row r="504" spans="1:22" ht="15.75" customHeight="1">
      <c r="A504" s="2" t="s">
        <v>1102</v>
      </c>
      <c r="B504" s="2" t="s">
        <v>1103</v>
      </c>
      <c r="C504" s="2" t="s">
        <v>63</v>
      </c>
      <c r="D504" s="2" t="s">
        <v>7</v>
      </c>
      <c r="E504" s="2" t="s">
        <v>22</v>
      </c>
      <c r="F504" s="2" t="s">
        <v>18</v>
      </c>
      <c r="G504" s="2" t="s">
        <v>3</v>
      </c>
      <c r="H504" s="2">
        <v>45</v>
      </c>
      <c r="I504" s="8">
        <v>44461</v>
      </c>
      <c r="J504" s="9">
        <v>201396</v>
      </c>
      <c r="K504" s="10">
        <v>0.32</v>
      </c>
      <c r="L504" s="2" t="s">
        <v>27</v>
      </c>
      <c r="M504" s="2" t="s">
        <v>106</v>
      </c>
      <c r="N504" s="8" t="s">
        <v>88</v>
      </c>
      <c r="O504" s="2" t="str">
        <f t="shared" si="2"/>
        <v>United States, Miami</v>
      </c>
      <c r="P504" s="2" t="e">
        <f t="shared" ca="1" si="3"/>
        <v>#NAME?</v>
      </c>
      <c r="Q504" s="2" t="e">
        <f>NETWORKDAYS(Data!$N504,Data!$I504,)</f>
        <v>#VALUE!</v>
      </c>
      <c r="R504" s="2" t="str">
        <f>CONCATENATE(Data!$C504," ",Data!$B504)</f>
        <v>Vice President Naomi Zhao</v>
      </c>
      <c r="V504" s="34"/>
    </row>
    <row r="505" spans="1:22" ht="15.75" customHeight="1">
      <c r="A505" s="2" t="s">
        <v>1104</v>
      </c>
      <c r="B505" s="2" t="s">
        <v>1105</v>
      </c>
      <c r="C505" s="2" t="s">
        <v>32</v>
      </c>
      <c r="D505" s="2" t="s">
        <v>4</v>
      </c>
      <c r="E505" s="2" t="s">
        <v>17</v>
      </c>
      <c r="F505" s="2" t="s">
        <v>18</v>
      </c>
      <c r="G505" s="2" t="s">
        <v>3</v>
      </c>
      <c r="H505" s="2">
        <v>55</v>
      </c>
      <c r="I505" s="8">
        <v>40899</v>
      </c>
      <c r="J505" s="9">
        <v>54733</v>
      </c>
      <c r="K505" s="10">
        <v>0</v>
      </c>
      <c r="L505" s="2" t="s">
        <v>26</v>
      </c>
      <c r="M505" s="2" t="s">
        <v>87</v>
      </c>
      <c r="N505" s="8" t="s">
        <v>88</v>
      </c>
      <c r="O505" s="2" t="str">
        <f t="shared" si="2"/>
        <v>China, Chongqing</v>
      </c>
      <c r="P505" s="2" t="e">
        <f t="shared" ca="1" si="3"/>
        <v>#NAME?</v>
      </c>
      <c r="Q505" s="2" t="e">
        <f>NETWORKDAYS(Data!$N505,Data!$I505,)</f>
        <v>#VALUE!</v>
      </c>
      <c r="R505" s="2" t="str">
        <f>CONCATENATE(Data!$C505," ",Data!$B505)</f>
        <v>Analyst Rylee Bui</v>
      </c>
      <c r="V505" s="34"/>
    </row>
    <row r="506" spans="1:22" ht="15.75" customHeight="1">
      <c r="A506" s="2" t="s">
        <v>1106</v>
      </c>
      <c r="B506" s="2" t="s">
        <v>1107</v>
      </c>
      <c r="C506" s="2" t="s">
        <v>59</v>
      </c>
      <c r="D506" s="2" t="s">
        <v>8</v>
      </c>
      <c r="E506" s="2" t="s">
        <v>17</v>
      </c>
      <c r="F506" s="2" t="s">
        <v>19</v>
      </c>
      <c r="G506" s="2" t="s">
        <v>11</v>
      </c>
      <c r="H506" s="2">
        <v>28</v>
      </c>
      <c r="I506" s="8">
        <v>43633</v>
      </c>
      <c r="J506" s="9">
        <v>65341</v>
      </c>
      <c r="K506" s="10">
        <v>0</v>
      </c>
      <c r="L506" s="2" t="s">
        <v>27</v>
      </c>
      <c r="M506" s="2" t="s">
        <v>106</v>
      </c>
      <c r="N506" s="8">
        <v>44662</v>
      </c>
      <c r="O506" s="2" t="str">
        <f t="shared" si="2"/>
        <v>United States, Miami</v>
      </c>
      <c r="P506" s="2" t="e">
        <f t="shared" ca="1" si="3"/>
        <v>#NAME?</v>
      </c>
      <c r="Q506" s="2">
        <f>NETWORKDAYS(Data!$N506,Data!$I506,)</f>
        <v>-736</v>
      </c>
      <c r="R506" s="2" t="str">
        <f>CONCATENATE(Data!$C506," ",Data!$B506)</f>
        <v>System Administrator  Andrew Reed</v>
      </c>
      <c r="V506" s="34"/>
    </row>
    <row r="507" spans="1:22" ht="15.75" customHeight="1">
      <c r="A507" s="2" t="s">
        <v>1108</v>
      </c>
      <c r="B507" s="2" t="s">
        <v>1109</v>
      </c>
      <c r="C507" s="2" t="s">
        <v>58</v>
      </c>
      <c r="D507" s="2" t="s">
        <v>6</v>
      </c>
      <c r="E507" s="2" t="s">
        <v>17</v>
      </c>
      <c r="F507" s="2" t="s">
        <v>18</v>
      </c>
      <c r="G507" s="2" t="s">
        <v>11</v>
      </c>
      <c r="H507" s="2">
        <v>59</v>
      </c>
      <c r="I507" s="8">
        <v>43400</v>
      </c>
      <c r="J507" s="9">
        <v>139208</v>
      </c>
      <c r="K507" s="10">
        <v>0.11</v>
      </c>
      <c r="L507" s="2" t="s">
        <v>27</v>
      </c>
      <c r="M507" s="2" t="s">
        <v>109</v>
      </c>
      <c r="N507" s="8" t="s">
        <v>88</v>
      </c>
      <c r="O507" s="2" t="str">
        <f t="shared" si="2"/>
        <v>United States, Austin</v>
      </c>
      <c r="P507" s="2" t="e">
        <f t="shared" ca="1" si="3"/>
        <v>#NAME?</v>
      </c>
      <c r="Q507" s="2" t="e">
        <f>NETWORKDAYS(Data!$N507,Data!$I507,)</f>
        <v>#VALUE!</v>
      </c>
      <c r="R507" s="2" t="str">
        <f>CONCATENATE(Data!$C507," ",Data!$B507)</f>
        <v>Sr. Manger Brooklyn Collins</v>
      </c>
      <c r="V507" s="34"/>
    </row>
    <row r="508" spans="1:22" ht="15.75" customHeight="1">
      <c r="A508" s="2" t="s">
        <v>1110</v>
      </c>
      <c r="B508" s="2" t="s">
        <v>1111</v>
      </c>
      <c r="C508" s="2" t="s">
        <v>56</v>
      </c>
      <c r="D508" s="2" t="s">
        <v>10</v>
      </c>
      <c r="E508" s="2" t="s">
        <v>22</v>
      </c>
      <c r="F508" s="2" t="s">
        <v>19</v>
      </c>
      <c r="G508" s="2" t="s">
        <v>3</v>
      </c>
      <c r="H508" s="2">
        <v>63</v>
      </c>
      <c r="I508" s="8">
        <v>43171</v>
      </c>
      <c r="J508" s="9">
        <v>73200</v>
      </c>
      <c r="K508" s="10">
        <v>0</v>
      </c>
      <c r="L508" s="2" t="s">
        <v>26</v>
      </c>
      <c r="M508" s="2" t="s">
        <v>123</v>
      </c>
      <c r="N508" s="8" t="s">
        <v>88</v>
      </c>
      <c r="O508" s="2" t="str">
        <f t="shared" si="2"/>
        <v>China, Shanghai</v>
      </c>
      <c r="P508" s="2" t="e">
        <f t="shared" ca="1" si="3"/>
        <v>#NAME?</v>
      </c>
      <c r="Q508" s="2" t="e">
        <f>NETWORKDAYS(Data!$N508,Data!$I508,)</f>
        <v>#VALUE!</v>
      </c>
      <c r="R508" s="2" t="str">
        <f>CONCATENATE(Data!$C508," ",Data!$B508)</f>
        <v>Sr. Analyst John Jung</v>
      </c>
      <c r="V508" s="34"/>
    </row>
    <row r="509" spans="1:22" ht="15.75" customHeight="1">
      <c r="A509" s="2" t="s">
        <v>1112</v>
      </c>
      <c r="B509" s="2" t="s">
        <v>1113</v>
      </c>
      <c r="C509" s="2" t="s">
        <v>47</v>
      </c>
      <c r="D509" s="2" t="s">
        <v>4</v>
      </c>
      <c r="E509" s="2" t="s">
        <v>22</v>
      </c>
      <c r="F509" s="2" t="s">
        <v>18</v>
      </c>
      <c r="G509" s="2" t="s">
        <v>13</v>
      </c>
      <c r="H509" s="2">
        <v>46</v>
      </c>
      <c r="I509" s="8">
        <v>40292</v>
      </c>
      <c r="J509" s="9">
        <v>102636</v>
      </c>
      <c r="K509" s="10">
        <v>0.06</v>
      </c>
      <c r="L509" s="2" t="s">
        <v>27</v>
      </c>
      <c r="M509" s="2" t="s">
        <v>83</v>
      </c>
      <c r="N509" s="8" t="s">
        <v>88</v>
      </c>
      <c r="O509" s="2" t="str">
        <f t="shared" ref="O509:O763" si="4">CONCATENATE(L509,", ",M509)</f>
        <v>United States, Seattle</v>
      </c>
      <c r="P509" s="2" t="e">
        <f t="shared" ref="P509:P763" ca="1" si="5">_xludf.DAYS(N509,I509)</f>
        <v>#NAME?</v>
      </c>
      <c r="Q509" s="2" t="e">
        <f>NETWORKDAYS(Data!$N509,Data!$I509,)</f>
        <v>#VALUE!</v>
      </c>
      <c r="R509" s="2" t="str">
        <f>CONCATENATE(Data!$C509," ",Data!$B509)</f>
        <v>Manager Samantha Aguilar</v>
      </c>
      <c r="V509" s="34"/>
    </row>
    <row r="510" spans="1:22" ht="15.75" customHeight="1">
      <c r="A510" s="2" t="s">
        <v>1114</v>
      </c>
      <c r="B510" s="2" t="s">
        <v>1115</v>
      </c>
      <c r="C510" s="2" t="s">
        <v>55</v>
      </c>
      <c r="D510" s="2" t="s">
        <v>10</v>
      </c>
      <c r="E510" s="2" t="s">
        <v>22</v>
      </c>
      <c r="F510" s="2" t="s">
        <v>18</v>
      </c>
      <c r="G510" s="2" t="s">
        <v>13</v>
      </c>
      <c r="H510" s="2">
        <v>26</v>
      </c>
      <c r="I510" s="8">
        <v>44236</v>
      </c>
      <c r="J510" s="9">
        <v>87427</v>
      </c>
      <c r="K510" s="10">
        <v>0</v>
      </c>
      <c r="L510" s="2" t="s">
        <v>25</v>
      </c>
      <c r="M510" s="2" t="s">
        <v>271</v>
      </c>
      <c r="N510" s="8" t="s">
        <v>88</v>
      </c>
      <c r="O510" s="2" t="str">
        <f t="shared" si="4"/>
        <v>Brazil, Sao Paulo</v>
      </c>
      <c r="P510" s="2" t="e">
        <f t="shared" ca="1" si="5"/>
        <v>#NAME?</v>
      </c>
      <c r="Q510" s="2" t="e">
        <f>NETWORKDAYS(Data!$N510,Data!$I510,)</f>
        <v>#VALUE!</v>
      </c>
      <c r="R510" s="2" t="str">
        <f>CONCATENATE(Data!$C510," ",Data!$B510)</f>
        <v>Sr. Account Representative Madeline Acosta</v>
      </c>
      <c r="V510" s="34"/>
    </row>
    <row r="511" spans="1:22" ht="15.75" customHeight="1">
      <c r="A511" s="2" t="s">
        <v>1116</v>
      </c>
      <c r="B511" s="2" t="s">
        <v>1117</v>
      </c>
      <c r="C511" s="2" t="s">
        <v>45</v>
      </c>
      <c r="D511" s="2" t="s">
        <v>8</v>
      </c>
      <c r="E511" s="2" t="s">
        <v>21</v>
      </c>
      <c r="F511" s="2" t="s">
        <v>19</v>
      </c>
      <c r="G511" s="2" t="s">
        <v>12</v>
      </c>
      <c r="H511" s="2">
        <v>45</v>
      </c>
      <c r="I511" s="8">
        <v>43248</v>
      </c>
      <c r="J511" s="9">
        <v>49219</v>
      </c>
      <c r="K511" s="10">
        <v>0</v>
      </c>
      <c r="L511" s="2" t="s">
        <v>27</v>
      </c>
      <c r="M511" s="2" t="s">
        <v>136</v>
      </c>
      <c r="N511" s="8" t="s">
        <v>88</v>
      </c>
      <c r="O511" s="2" t="str">
        <f t="shared" si="4"/>
        <v>United States, Columbus</v>
      </c>
      <c r="P511" s="2" t="e">
        <f t="shared" ca="1" si="5"/>
        <v>#NAME?</v>
      </c>
      <c r="Q511" s="2" t="e">
        <f>NETWORKDAYS(Data!$N511,Data!$I511,)</f>
        <v>#VALUE!</v>
      </c>
      <c r="R511" s="2" t="str">
        <f>CONCATENATE(Data!$C511," ",Data!$B511)</f>
        <v>IT Coordinator Ethan Joseph</v>
      </c>
      <c r="V511" s="34"/>
    </row>
    <row r="512" spans="1:22" ht="15.75" customHeight="1">
      <c r="A512" s="2" t="s">
        <v>1118</v>
      </c>
      <c r="B512" s="2" t="s">
        <v>666</v>
      </c>
      <c r="C512" s="2" t="s">
        <v>47</v>
      </c>
      <c r="D512" s="2" t="s">
        <v>6</v>
      </c>
      <c r="E512" s="2" t="s">
        <v>20</v>
      </c>
      <c r="F512" s="2" t="s">
        <v>19</v>
      </c>
      <c r="G512" s="2" t="s">
        <v>3</v>
      </c>
      <c r="H512" s="2">
        <v>50</v>
      </c>
      <c r="I512" s="8">
        <v>43239</v>
      </c>
      <c r="J512" s="9">
        <v>106437</v>
      </c>
      <c r="K512" s="10">
        <v>7.0000000000000007E-2</v>
      </c>
      <c r="L512" s="2" t="s">
        <v>26</v>
      </c>
      <c r="M512" s="2" t="s">
        <v>87</v>
      </c>
      <c r="N512" s="8" t="s">
        <v>88</v>
      </c>
      <c r="O512" s="2" t="str">
        <f t="shared" si="4"/>
        <v>China, Chongqing</v>
      </c>
      <c r="P512" s="2" t="e">
        <f t="shared" ca="1" si="5"/>
        <v>#NAME?</v>
      </c>
      <c r="Q512" s="2" t="e">
        <f>NETWORKDAYS(Data!$N512,Data!$I512,)</f>
        <v>#VALUE!</v>
      </c>
      <c r="R512" s="2" t="str">
        <f>CONCATENATE(Data!$C512," ",Data!$B512)</f>
        <v>Manager Miles Mehta</v>
      </c>
      <c r="V512" s="34"/>
    </row>
    <row r="513" spans="1:22" ht="15.75" customHeight="1">
      <c r="A513" s="2" t="s">
        <v>1119</v>
      </c>
      <c r="B513" s="2" t="s">
        <v>1120</v>
      </c>
      <c r="C513" s="2" t="s">
        <v>33</v>
      </c>
      <c r="D513" s="2" t="s">
        <v>6</v>
      </c>
      <c r="E513" s="2" t="s">
        <v>20</v>
      </c>
      <c r="F513" s="2" t="s">
        <v>19</v>
      </c>
      <c r="G513" s="2" t="s">
        <v>13</v>
      </c>
      <c r="H513" s="2">
        <v>46</v>
      </c>
      <c r="I513" s="8">
        <v>42129</v>
      </c>
      <c r="J513" s="9">
        <v>64364</v>
      </c>
      <c r="K513" s="10">
        <v>0</v>
      </c>
      <c r="L513" s="2" t="s">
        <v>25</v>
      </c>
      <c r="M513" s="2" t="s">
        <v>271</v>
      </c>
      <c r="N513" s="8" t="s">
        <v>88</v>
      </c>
      <c r="O513" s="2" t="str">
        <f t="shared" si="4"/>
        <v>Brazil, Sao Paulo</v>
      </c>
      <c r="P513" s="2" t="e">
        <f t="shared" ca="1" si="5"/>
        <v>#NAME?</v>
      </c>
      <c r="Q513" s="2" t="e">
        <f>NETWORKDAYS(Data!$N513,Data!$I513,)</f>
        <v>#VALUE!</v>
      </c>
      <c r="R513" s="2" t="str">
        <f>CONCATENATE(Data!$C513," ",Data!$B513)</f>
        <v>Analyst II Joshua Juarez</v>
      </c>
      <c r="V513" s="34"/>
    </row>
    <row r="514" spans="1:22" ht="15.75" customHeight="1">
      <c r="A514" s="2" t="s">
        <v>1121</v>
      </c>
      <c r="B514" s="2" t="s">
        <v>1122</v>
      </c>
      <c r="C514" s="2" t="s">
        <v>40</v>
      </c>
      <c r="D514" s="2" t="s">
        <v>7</v>
      </c>
      <c r="E514" s="2" t="s">
        <v>20</v>
      </c>
      <c r="F514" s="2" t="s">
        <v>19</v>
      </c>
      <c r="G514" s="2" t="s">
        <v>12</v>
      </c>
      <c r="H514" s="2">
        <v>50</v>
      </c>
      <c r="I514" s="8">
        <v>44486</v>
      </c>
      <c r="J514" s="9">
        <v>172180</v>
      </c>
      <c r="K514" s="10">
        <v>0.3</v>
      </c>
      <c r="L514" s="2" t="s">
        <v>27</v>
      </c>
      <c r="M514" s="2" t="s">
        <v>136</v>
      </c>
      <c r="N514" s="8" t="s">
        <v>88</v>
      </c>
      <c r="O514" s="2" t="str">
        <f t="shared" si="4"/>
        <v>United States, Columbus</v>
      </c>
      <c r="P514" s="2" t="e">
        <f t="shared" ca="1" si="5"/>
        <v>#NAME?</v>
      </c>
      <c r="Q514" s="2" t="e">
        <f>NETWORKDAYS(Data!$N514,Data!$I514,)</f>
        <v>#VALUE!</v>
      </c>
      <c r="R514" s="2" t="str">
        <f>CONCATENATE(Data!$C514," ",Data!$B514)</f>
        <v>Director Matthew Howard</v>
      </c>
      <c r="V514" s="34"/>
    </row>
    <row r="515" spans="1:22" ht="15.75" customHeight="1">
      <c r="A515" s="2" t="s">
        <v>1123</v>
      </c>
      <c r="B515" s="2" t="s">
        <v>1124</v>
      </c>
      <c r="C515" s="2" t="s">
        <v>56</v>
      </c>
      <c r="D515" s="2" t="s">
        <v>10</v>
      </c>
      <c r="E515" s="2" t="s">
        <v>20</v>
      </c>
      <c r="F515" s="2" t="s">
        <v>18</v>
      </c>
      <c r="G515" s="2" t="s">
        <v>13</v>
      </c>
      <c r="H515" s="2">
        <v>33</v>
      </c>
      <c r="I515" s="8">
        <v>41043</v>
      </c>
      <c r="J515" s="9">
        <v>88343</v>
      </c>
      <c r="K515" s="10">
        <v>0</v>
      </c>
      <c r="L515" s="2" t="s">
        <v>25</v>
      </c>
      <c r="M515" s="2" t="s">
        <v>148</v>
      </c>
      <c r="N515" s="8" t="s">
        <v>88</v>
      </c>
      <c r="O515" s="2" t="str">
        <f t="shared" si="4"/>
        <v>Brazil, Rio de Janerio</v>
      </c>
      <c r="P515" s="2" t="e">
        <f t="shared" ca="1" si="5"/>
        <v>#NAME?</v>
      </c>
      <c r="Q515" s="2" t="e">
        <f>NETWORKDAYS(Data!$N515,Data!$I515,)</f>
        <v>#VALUE!</v>
      </c>
      <c r="R515" s="2" t="str">
        <f>CONCATENATE(Data!$C515," ",Data!$B515)</f>
        <v>Sr. Analyst Jade Figueroa</v>
      </c>
      <c r="V515" s="34"/>
    </row>
    <row r="516" spans="1:22" ht="15.75" customHeight="1">
      <c r="A516" s="2" t="s">
        <v>1125</v>
      </c>
      <c r="B516" s="2" t="s">
        <v>1126</v>
      </c>
      <c r="C516" s="2" t="s">
        <v>54</v>
      </c>
      <c r="D516" s="2" t="s">
        <v>8</v>
      </c>
      <c r="E516" s="2" t="s">
        <v>22</v>
      </c>
      <c r="F516" s="2" t="s">
        <v>19</v>
      </c>
      <c r="G516" s="2" t="s">
        <v>13</v>
      </c>
      <c r="H516" s="2">
        <v>57</v>
      </c>
      <c r="I516" s="8">
        <v>41830</v>
      </c>
      <c r="J516" s="9">
        <v>66649</v>
      </c>
      <c r="K516" s="10">
        <v>0</v>
      </c>
      <c r="L516" s="2" t="s">
        <v>25</v>
      </c>
      <c r="M516" s="2" t="s">
        <v>148</v>
      </c>
      <c r="N516" s="8" t="s">
        <v>88</v>
      </c>
      <c r="O516" s="2" t="str">
        <f t="shared" si="4"/>
        <v>Brazil, Rio de Janerio</v>
      </c>
      <c r="P516" s="2" t="e">
        <f t="shared" ca="1" si="5"/>
        <v>#NAME?</v>
      </c>
      <c r="Q516" s="2" t="e">
        <f>NETWORKDAYS(Data!$N516,Data!$I516,)</f>
        <v>#VALUE!</v>
      </c>
      <c r="R516" s="2" t="str">
        <f>CONCATENATE(Data!$C516," ",Data!$B516)</f>
        <v>Solutions Architect Everett Morales</v>
      </c>
      <c r="V516" s="34"/>
    </row>
    <row r="517" spans="1:22" ht="15.75" customHeight="1">
      <c r="A517" s="2" t="s">
        <v>214</v>
      </c>
      <c r="B517" s="2" t="s">
        <v>1127</v>
      </c>
      <c r="C517" s="2" t="s">
        <v>47</v>
      </c>
      <c r="D517" s="2" t="s">
        <v>6</v>
      </c>
      <c r="E517" s="2" t="s">
        <v>17</v>
      </c>
      <c r="F517" s="2" t="s">
        <v>18</v>
      </c>
      <c r="G517" s="2" t="s">
        <v>12</v>
      </c>
      <c r="H517" s="2">
        <v>48</v>
      </c>
      <c r="I517" s="8">
        <v>36272</v>
      </c>
      <c r="J517" s="9">
        <v>102847</v>
      </c>
      <c r="K517" s="10">
        <v>0.05</v>
      </c>
      <c r="L517" s="2" t="s">
        <v>27</v>
      </c>
      <c r="M517" s="2" t="s">
        <v>91</v>
      </c>
      <c r="N517" s="8" t="s">
        <v>88</v>
      </c>
      <c r="O517" s="2" t="str">
        <f t="shared" si="4"/>
        <v>United States, Chicago</v>
      </c>
      <c r="P517" s="2" t="e">
        <f t="shared" ca="1" si="5"/>
        <v>#NAME?</v>
      </c>
      <c r="Q517" s="2" t="e">
        <f>NETWORKDAYS(Data!$N517,Data!$I517,)</f>
        <v>#VALUE!</v>
      </c>
      <c r="R517" s="2" t="str">
        <f>CONCATENATE(Data!$C517," ",Data!$B517)</f>
        <v>Manager Genesis Hunter</v>
      </c>
      <c r="V517" s="34"/>
    </row>
    <row r="518" spans="1:22" ht="15.75" customHeight="1">
      <c r="A518" s="2" t="s">
        <v>1128</v>
      </c>
      <c r="B518" s="2" t="s">
        <v>1129</v>
      </c>
      <c r="C518" s="2" t="s">
        <v>58</v>
      </c>
      <c r="D518" s="2" t="s">
        <v>6</v>
      </c>
      <c r="E518" s="2" t="s">
        <v>20</v>
      </c>
      <c r="F518" s="2" t="s">
        <v>19</v>
      </c>
      <c r="G518" s="2" t="s">
        <v>13</v>
      </c>
      <c r="H518" s="2">
        <v>46</v>
      </c>
      <c r="I518" s="8">
        <v>40378</v>
      </c>
      <c r="J518" s="9">
        <v>134881</v>
      </c>
      <c r="K518" s="10">
        <v>0.15</v>
      </c>
      <c r="L518" s="2" t="s">
        <v>25</v>
      </c>
      <c r="M518" s="2" t="s">
        <v>142</v>
      </c>
      <c r="N518" s="8" t="s">
        <v>88</v>
      </c>
      <c r="O518" s="2" t="str">
        <f t="shared" si="4"/>
        <v>Brazil, Manaus</v>
      </c>
      <c r="P518" s="2" t="e">
        <f t="shared" ca="1" si="5"/>
        <v>#NAME?</v>
      </c>
      <c r="Q518" s="2" t="e">
        <f>NETWORKDAYS(Data!$N518,Data!$I518,)</f>
        <v>#VALUE!</v>
      </c>
      <c r="R518" s="2" t="str">
        <f>CONCATENATE(Data!$C518," ",Data!$B518)</f>
        <v>Sr. Manger Henry Figueroa</v>
      </c>
      <c r="V518" s="34"/>
    </row>
    <row r="519" spans="1:22" ht="15.75" customHeight="1">
      <c r="A519" s="2" t="s">
        <v>1130</v>
      </c>
      <c r="B519" s="2" t="s">
        <v>1131</v>
      </c>
      <c r="C519" s="2" t="s">
        <v>33</v>
      </c>
      <c r="D519" s="2" t="s">
        <v>9</v>
      </c>
      <c r="E519" s="2" t="s">
        <v>20</v>
      </c>
      <c r="F519" s="2" t="s">
        <v>19</v>
      </c>
      <c r="G519" s="2" t="s">
        <v>3</v>
      </c>
      <c r="H519" s="2">
        <v>52</v>
      </c>
      <c r="I519" s="8">
        <v>36303</v>
      </c>
      <c r="J519" s="9">
        <v>68807</v>
      </c>
      <c r="K519" s="10">
        <v>0</v>
      </c>
      <c r="L519" s="2" t="s">
        <v>26</v>
      </c>
      <c r="M519" s="2" t="s">
        <v>180</v>
      </c>
      <c r="N519" s="8">
        <v>42338</v>
      </c>
      <c r="O519" s="2" t="str">
        <f t="shared" si="4"/>
        <v>China, Chengdu</v>
      </c>
      <c r="P519" s="2" t="e">
        <f t="shared" ca="1" si="5"/>
        <v>#NAME?</v>
      </c>
      <c r="Q519" s="2">
        <f>NETWORKDAYS(Data!$N519,Data!$I519,)</f>
        <v>-4311</v>
      </c>
      <c r="R519" s="2" t="str">
        <f>CONCATENATE(Data!$C519," ",Data!$B519)</f>
        <v>Analyst II Nicholas Song</v>
      </c>
      <c r="V519" s="34"/>
    </row>
    <row r="520" spans="1:22" ht="15.75" customHeight="1">
      <c r="A520" s="2" t="s">
        <v>1132</v>
      </c>
      <c r="B520" s="2" t="s">
        <v>1133</v>
      </c>
      <c r="C520" s="2" t="s">
        <v>63</v>
      </c>
      <c r="D520" s="2" t="s">
        <v>8</v>
      </c>
      <c r="E520" s="2" t="s">
        <v>20</v>
      </c>
      <c r="F520" s="2" t="s">
        <v>19</v>
      </c>
      <c r="G520" s="2" t="s">
        <v>12</v>
      </c>
      <c r="H520" s="2">
        <v>56</v>
      </c>
      <c r="I520" s="8">
        <v>38866</v>
      </c>
      <c r="J520" s="9">
        <v>228822</v>
      </c>
      <c r="K520" s="10">
        <v>0.36</v>
      </c>
      <c r="L520" s="2" t="s">
        <v>27</v>
      </c>
      <c r="M520" s="2" t="s">
        <v>106</v>
      </c>
      <c r="N520" s="8" t="s">
        <v>88</v>
      </c>
      <c r="O520" s="2" t="str">
        <f t="shared" si="4"/>
        <v>United States, Miami</v>
      </c>
      <c r="P520" s="2" t="e">
        <f t="shared" ca="1" si="5"/>
        <v>#NAME?</v>
      </c>
      <c r="Q520" s="2" t="e">
        <f>NETWORKDAYS(Data!$N520,Data!$I520,)</f>
        <v>#VALUE!</v>
      </c>
      <c r="R520" s="2" t="str">
        <f>CONCATENATE(Data!$C520," ",Data!$B520)</f>
        <v>Vice President Jack Alexander</v>
      </c>
      <c r="V520" s="34"/>
    </row>
    <row r="521" spans="1:22" ht="15.75" customHeight="1">
      <c r="A521" s="2" t="s">
        <v>1134</v>
      </c>
      <c r="B521" s="2" t="s">
        <v>1135</v>
      </c>
      <c r="C521" s="2" t="s">
        <v>32</v>
      </c>
      <c r="D521" s="2" t="s">
        <v>9</v>
      </c>
      <c r="E521" s="2" t="s">
        <v>20</v>
      </c>
      <c r="F521" s="2" t="s">
        <v>19</v>
      </c>
      <c r="G521" s="2" t="s">
        <v>12</v>
      </c>
      <c r="H521" s="2">
        <v>28</v>
      </c>
      <c r="I521" s="8">
        <v>44395</v>
      </c>
      <c r="J521" s="9">
        <v>43391</v>
      </c>
      <c r="K521" s="10">
        <v>0</v>
      </c>
      <c r="L521" s="2" t="s">
        <v>27</v>
      </c>
      <c r="M521" s="2" t="s">
        <v>136</v>
      </c>
      <c r="N521" s="8" t="s">
        <v>88</v>
      </c>
      <c r="O521" s="2" t="str">
        <f t="shared" si="4"/>
        <v>United States, Columbus</v>
      </c>
      <c r="P521" s="2" t="e">
        <f t="shared" ca="1" si="5"/>
        <v>#NAME?</v>
      </c>
      <c r="Q521" s="2" t="e">
        <f>NETWORKDAYS(Data!$N521,Data!$I521,)</f>
        <v>#VALUE!</v>
      </c>
      <c r="R521" s="2" t="str">
        <f>CONCATENATE(Data!$C521," ",Data!$B521)</f>
        <v>Analyst Jameson Foster</v>
      </c>
      <c r="V521" s="34"/>
    </row>
    <row r="522" spans="1:22" ht="15.75" customHeight="1">
      <c r="A522" s="2" t="s">
        <v>1136</v>
      </c>
      <c r="B522" s="2" t="s">
        <v>1137</v>
      </c>
      <c r="C522" s="2" t="s">
        <v>52</v>
      </c>
      <c r="D522" s="2" t="s">
        <v>5</v>
      </c>
      <c r="E522" s="2" t="s">
        <v>22</v>
      </c>
      <c r="F522" s="2" t="s">
        <v>19</v>
      </c>
      <c r="G522" s="2" t="s">
        <v>3</v>
      </c>
      <c r="H522" s="2">
        <v>29</v>
      </c>
      <c r="I522" s="8">
        <v>44515</v>
      </c>
      <c r="J522" s="9">
        <v>91782</v>
      </c>
      <c r="K522" s="10">
        <v>0</v>
      </c>
      <c r="L522" s="2" t="s">
        <v>26</v>
      </c>
      <c r="M522" s="2" t="s">
        <v>87</v>
      </c>
      <c r="N522" s="8" t="s">
        <v>88</v>
      </c>
      <c r="O522" s="2" t="str">
        <f t="shared" si="4"/>
        <v>China, Chongqing</v>
      </c>
      <c r="P522" s="2" t="e">
        <f t="shared" ca="1" si="5"/>
        <v>#NAME?</v>
      </c>
      <c r="Q522" s="2" t="e">
        <f>NETWORKDAYS(Data!$N522,Data!$I522,)</f>
        <v>#VALUE!</v>
      </c>
      <c r="R522" s="2" t="str">
        <f>CONCATENATE(Data!$C522," ",Data!$B522)</f>
        <v>Quality Engineer Leonardo Lo</v>
      </c>
      <c r="V522" s="34"/>
    </row>
    <row r="523" spans="1:22" ht="15.75" customHeight="1">
      <c r="A523" s="2" t="s">
        <v>1138</v>
      </c>
      <c r="B523" s="2" t="s">
        <v>1139</v>
      </c>
      <c r="C523" s="2" t="s">
        <v>63</v>
      </c>
      <c r="D523" s="2" t="s">
        <v>9</v>
      </c>
      <c r="E523" s="2" t="s">
        <v>17</v>
      </c>
      <c r="F523" s="2" t="s">
        <v>18</v>
      </c>
      <c r="G523" s="2" t="s">
        <v>3</v>
      </c>
      <c r="H523" s="2">
        <v>45</v>
      </c>
      <c r="I523" s="8">
        <v>42428</v>
      </c>
      <c r="J523" s="9">
        <v>211637</v>
      </c>
      <c r="K523" s="10">
        <v>0.31</v>
      </c>
      <c r="L523" s="2" t="s">
        <v>27</v>
      </c>
      <c r="M523" s="2" t="s">
        <v>91</v>
      </c>
      <c r="N523" s="8" t="s">
        <v>88</v>
      </c>
      <c r="O523" s="2" t="str">
        <f t="shared" si="4"/>
        <v>United States, Chicago</v>
      </c>
      <c r="P523" s="2" t="e">
        <f t="shared" ca="1" si="5"/>
        <v>#NAME?</v>
      </c>
      <c r="Q523" s="2" t="e">
        <f>NETWORKDAYS(Data!$N523,Data!$I523,)</f>
        <v>#VALUE!</v>
      </c>
      <c r="R523" s="2" t="str">
        <f>CONCATENATE(Data!$C523," ",Data!$B523)</f>
        <v>Vice President Ella Huang</v>
      </c>
      <c r="V523" s="34"/>
    </row>
    <row r="524" spans="1:22" ht="15.75" customHeight="1">
      <c r="A524" s="2" t="s">
        <v>263</v>
      </c>
      <c r="B524" s="2" t="s">
        <v>1140</v>
      </c>
      <c r="C524" s="2" t="s">
        <v>37</v>
      </c>
      <c r="D524" s="2" t="s">
        <v>8</v>
      </c>
      <c r="E524" s="2" t="s">
        <v>20</v>
      </c>
      <c r="F524" s="2" t="s">
        <v>19</v>
      </c>
      <c r="G524" s="2" t="s">
        <v>12</v>
      </c>
      <c r="H524" s="2">
        <v>28</v>
      </c>
      <c r="I524" s="8">
        <v>44051</v>
      </c>
      <c r="J524" s="9">
        <v>73255</v>
      </c>
      <c r="K524" s="10">
        <v>0.09</v>
      </c>
      <c r="L524" s="2" t="s">
        <v>27</v>
      </c>
      <c r="M524" s="2" t="s">
        <v>97</v>
      </c>
      <c r="N524" s="8" t="s">
        <v>88</v>
      </c>
      <c r="O524" s="2" t="str">
        <f t="shared" si="4"/>
        <v>United States, Phoenix</v>
      </c>
      <c r="P524" s="2" t="e">
        <f t="shared" ca="1" si="5"/>
        <v>#NAME?</v>
      </c>
      <c r="Q524" s="2" t="e">
        <f>NETWORKDAYS(Data!$N524,Data!$I524,)</f>
        <v>#VALUE!</v>
      </c>
      <c r="R524" s="2" t="str">
        <f>CONCATENATE(Data!$C524," ",Data!$B524)</f>
        <v>Computer Systems Manager Liam Jordan</v>
      </c>
      <c r="V524" s="34"/>
    </row>
    <row r="525" spans="1:22" ht="15.75" customHeight="1">
      <c r="A525" s="2" t="s">
        <v>1141</v>
      </c>
      <c r="B525" s="2" t="s">
        <v>1142</v>
      </c>
      <c r="C525" s="2" t="s">
        <v>47</v>
      </c>
      <c r="D525" s="2" t="s">
        <v>10</v>
      </c>
      <c r="E525" s="2" t="s">
        <v>17</v>
      </c>
      <c r="F525" s="2" t="s">
        <v>19</v>
      </c>
      <c r="G525" s="2" t="s">
        <v>12</v>
      </c>
      <c r="H525" s="2">
        <v>28</v>
      </c>
      <c r="I525" s="8">
        <v>44204</v>
      </c>
      <c r="J525" s="9">
        <v>108826</v>
      </c>
      <c r="K525" s="10">
        <v>0.1</v>
      </c>
      <c r="L525" s="2" t="s">
        <v>27</v>
      </c>
      <c r="M525" s="2" t="s">
        <v>106</v>
      </c>
      <c r="N525" s="8" t="s">
        <v>88</v>
      </c>
      <c r="O525" s="2" t="str">
        <f t="shared" si="4"/>
        <v>United States, Miami</v>
      </c>
      <c r="P525" s="2" t="e">
        <f t="shared" ca="1" si="5"/>
        <v>#NAME?</v>
      </c>
      <c r="Q525" s="2" t="e">
        <f>NETWORKDAYS(Data!$N525,Data!$I525,)</f>
        <v>#VALUE!</v>
      </c>
      <c r="R525" s="2" t="str">
        <f>CONCATENATE(Data!$C525," ",Data!$B525)</f>
        <v>Manager Isaac Woods</v>
      </c>
      <c r="V525" s="34"/>
    </row>
    <row r="526" spans="1:22" ht="15.75" customHeight="1">
      <c r="A526" s="2" t="s">
        <v>1143</v>
      </c>
      <c r="B526" s="2" t="s">
        <v>1144</v>
      </c>
      <c r="C526" s="2" t="s">
        <v>54</v>
      </c>
      <c r="D526" s="2" t="s">
        <v>8</v>
      </c>
      <c r="E526" s="2" t="s">
        <v>22</v>
      </c>
      <c r="F526" s="2" t="s">
        <v>19</v>
      </c>
      <c r="G526" s="2" t="s">
        <v>12</v>
      </c>
      <c r="H526" s="2">
        <v>34</v>
      </c>
      <c r="I526" s="8">
        <v>42514</v>
      </c>
      <c r="J526" s="9">
        <v>94352</v>
      </c>
      <c r="K526" s="10">
        <v>0</v>
      </c>
      <c r="L526" s="2" t="s">
        <v>27</v>
      </c>
      <c r="M526" s="2" t="s">
        <v>106</v>
      </c>
      <c r="N526" s="8" t="s">
        <v>88</v>
      </c>
      <c r="O526" s="2" t="str">
        <f t="shared" si="4"/>
        <v>United States, Miami</v>
      </c>
      <c r="P526" s="2" t="e">
        <f t="shared" ca="1" si="5"/>
        <v>#NAME?</v>
      </c>
      <c r="Q526" s="2" t="e">
        <f>NETWORKDAYS(Data!$N526,Data!$I526,)</f>
        <v>#VALUE!</v>
      </c>
      <c r="R526" s="2" t="str">
        <f>CONCATENATE(Data!$C526," ",Data!$B526)</f>
        <v>Solutions Architect Luke Wilson</v>
      </c>
      <c r="V526" s="34"/>
    </row>
    <row r="527" spans="1:22" ht="15.75" customHeight="1">
      <c r="A527" s="2" t="s">
        <v>1145</v>
      </c>
      <c r="B527" s="2" t="s">
        <v>1146</v>
      </c>
      <c r="C527" s="2" t="s">
        <v>46</v>
      </c>
      <c r="D527" s="2" t="s">
        <v>8</v>
      </c>
      <c r="E527" s="2" t="s">
        <v>21</v>
      </c>
      <c r="F527" s="2" t="s">
        <v>18</v>
      </c>
      <c r="G527" s="2" t="s">
        <v>13</v>
      </c>
      <c r="H527" s="2">
        <v>55</v>
      </c>
      <c r="I527" s="8">
        <v>34576</v>
      </c>
      <c r="J527" s="9">
        <v>73955</v>
      </c>
      <c r="K527" s="10">
        <v>0</v>
      </c>
      <c r="L527" s="2" t="s">
        <v>27</v>
      </c>
      <c r="M527" s="2" t="s">
        <v>97</v>
      </c>
      <c r="N527" s="8" t="s">
        <v>88</v>
      </c>
      <c r="O527" s="2" t="str">
        <f t="shared" si="4"/>
        <v>United States, Phoenix</v>
      </c>
      <c r="P527" s="2" t="e">
        <f t="shared" ca="1" si="5"/>
        <v>#NAME?</v>
      </c>
      <c r="Q527" s="2" t="e">
        <f>NETWORKDAYS(Data!$N527,Data!$I527,)</f>
        <v>#VALUE!</v>
      </c>
      <c r="R527" s="2" t="str">
        <f>CONCATENATE(Data!$C527," ",Data!$B527)</f>
        <v>IT Systems Architect Lyla Alvarez</v>
      </c>
      <c r="V527" s="34"/>
    </row>
    <row r="528" spans="1:22" ht="15.75" customHeight="1">
      <c r="A528" s="2" t="s">
        <v>1147</v>
      </c>
      <c r="B528" s="2" t="s">
        <v>1148</v>
      </c>
      <c r="C528" s="2" t="s">
        <v>47</v>
      </c>
      <c r="D528" s="2" t="s">
        <v>7</v>
      </c>
      <c r="E528" s="2" t="s">
        <v>20</v>
      </c>
      <c r="F528" s="2" t="s">
        <v>19</v>
      </c>
      <c r="G528" s="2" t="s">
        <v>13</v>
      </c>
      <c r="H528" s="2">
        <v>34</v>
      </c>
      <c r="I528" s="8">
        <v>41499</v>
      </c>
      <c r="J528" s="9">
        <v>113909</v>
      </c>
      <c r="K528" s="10">
        <v>0.06</v>
      </c>
      <c r="L528" s="2" t="s">
        <v>25</v>
      </c>
      <c r="M528" s="2" t="s">
        <v>148</v>
      </c>
      <c r="N528" s="8" t="s">
        <v>88</v>
      </c>
      <c r="O528" s="2" t="str">
        <f t="shared" si="4"/>
        <v>Brazil, Rio de Janerio</v>
      </c>
      <c r="P528" s="2" t="e">
        <f t="shared" ca="1" si="5"/>
        <v>#NAME?</v>
      </c>
      <c r="Q528" s="2" t="e">
        <f>NETWORKDAYS(Data!$N528,Data!$I528,)</f>
        <v>#VALUE!</v>
      </c>
      <c r="R528" s="2" t="str">
        <f>CONCATENATE(Data!$C528," ",Data!$B528)</f>
        <v>Manager Caleb Flores</v>
      </c>
      <c r="V528" s="34"/>
    </row>
    <row r="529" spans="1:22" ht="15.75" customHeight="1">
      <c r="A529" s="2" t="s">
        <v>1149</v>
      </c>
      <c r="B529" s="2" t="s">
        <v>1150</v>
      </c>
      <c r="C529" s="2" t="s">
        <v>48</v>
      </c>
      <c r="D529" s="2" t="s">
        <v>8</v>
      </c>
      <c r="E529" s="2" t="s">
        <v>20</v>
      </c>
      <c r="F529" s="2" t="s">
        <v>19</v>
      </c>
      <c r="G529" s="2" t="s">
        <v>3</v>
      </c>
      <c r="H529" s="2">
        <v>27</v>
      </c>
      <c r="I529" s="8">
        <v>44189</v>
      </c>
      <c r="J529" s="9">
        <v>92321</v>
      </c>
      <c r="K529" s="10">
        <v>0</v>
      </c>
      <c r="L529" s="2" t="s">
        <v>27</v>
      </c>
      <c r="M529" s="2" t="s">
        <v>91</v>
      </c>
      <c r="N529" s="8" t="s">
        <v>88</v>
      </c>
      <c r="O529" s="2" t="str">
        <f t="shared" si="4"/>
        <v>United States, Chicago</v>
      </c>
      <c r="P529" s="2" t="e">
        <f t="shared" ca="1" si="5"/>
        <v>#NAME?</v>
      </c>
      <c r="Q529" s="2" t="e">
        <f>NETWORKDAYS(Data!$N529,Data!$I529,)</f>
        <v>#VALUE!</v>
      </c>
      <c r="R529" s="2" t="str">
        <f>CONCATENATE(Data!$C529," ",Data!$B529)</f>
        <v>Network Administrator Angel Lin</v>
      </c>
      <c r="V529" s="34"/>
    </row>
    <row r="530" spans="1:22" ht="15.75" customHeight="1">
      <c r="A530" s="2" t="s">
        <v>1088</v>
      </c>
      <c r="B530" s="2" t="s">
        <v>1151</v>
      </c>
      <c r="C530" s="2" t="s">
        <v>37</v>
      </c>
      <c r="D530" s="2" t="s">
        <v>8</v>
      </c>
      <c r="E530" s="2" t="s">
        <v>21</v>
      </c>
      <c r="F530" s="2" t="s">
        <v>19</v>
      </c>
      <c r="G530" s="2" t="s">
        <v>12</v>
      </c>
      <c r="H530" s="2">
        <v>52</v>
      </c>
      <c r="I530" s="8">
        <v>41417</v>
      </c>
      <c r="J530" s="9">
        <v>99557</v>
      </c>
      <c r="K530" s="10">
        <v>0.09</v>
      </c>
      <c r="L530" s="2" t="s">
        <v>27</v>
      </c>
      <c r="M530" s="2" t="s">
        <v>83</v>
      </c>
      <c r="N530" s="8" t="s">
        <v>88</v>
      </c>
      <c r="O530" s="2" t="str">
        <f t="shared" si="4"/>
        <v>United States, Seattle</v>
      </c>
      <c r="P530" s="2" t="e">
        <f t="shared" ca="1" si="5"/>
        <v>#NAME?</v>
      </c>
      <c r="Q530" s="2" t="e">
        <f>NETWORKDAYS(Data!$N530,Data!$I530,)</f>
        <v>#VALUE!</v>
      </c>
      <c r="R530" s="2" t="str">
        <f>CONCATENATE(Data!$C530," ",Data!$B530)</f>
        <v>Computer Systems Manager Easton Moore</v>
      </c>
      <c r="V530" s="34"/>
    </row>
    <row r="531" spans="1:22" ht="15.75" customHeight="1">
      <c r="A531" s="2" t="s">
        <v>1152</v>
      </c>
      <c r="B531" s="2" t="s">
        <v>1153</v>
      </c>
      <c r="C531" s="2" t="s">
        <v>34</v>
      </c>
      <c r="D531" s="2" t="s">
        <v>5</v>
      </c>
      <c r="E531" s="2" t="s">
        <v>22</v>
      </c>
      <c r="F531" s="2" t="s">
        <v>18</v>
      </c>
      <c r="G531" s="2" t="s">
        <v>12</v>
      </c>
      <c r="H531" s="2">
        <v>28</v>
      </c>
      <c r="I531" s="8">
        <v>43418</v>
      </c>
      <c r="J531" s="9">
        <v>115854</v>
      </c>
      <c r="K531" s="10">
        <v>0</v>
      </c>
      <c r="L531" s="2" t="s">
        <v>27</v>
      </c>
      <c r="M531" s="2" t="s">
        <v>97</v>
      </c>
      <c r="N531" s="8" t="s">
        <v>88</v>
      </c>
      <c r="O531" s="2" t="str">
        <f t="shared" si="4"/>
        <v>United States, Phoenix</v>
      </c>
      <c r="P531" s="2" t="e">
        <f t="shared" ca="1" si="5"/>
        <v>#NAME?</v>
      </c>
      <c r="Q531" s="2" t="e">
        <f>NETWORKDAYS(Data!$N531,Data!$I531,)</f>
        <v>#VALUE!</v>
      </c>
      <c r="R531" s="2" t="str">
        <f>CONCATENATE(Data!$C531," ",Data!$B531)</f>
        <v>Automation Engineer Kinsley Collins</v>
      </c>
      <c r="V531" s="34"/>
    </row>
    <row r="532" spans="1:22" ht="15.75" customHeight="1">
      <c r="A532" s="2" t="s">
        <v>1154</v>
      </c>
      <c r="B532" s="2" t="s">
        <v>1155</v>
      </c>
      <c r="C532" s="2" t="s">
        <v>46</v>
      </c>
      <c r="D532" s="2" t="s">
        <v>8</v>
      </c>
      <c r="E532" s="2" t="s">
        <v>20</v>
      </c>
      <c r="F532" s="2" t="s">
        <v>18</v>
      </c>
      <c r="G532" s="2" t="s">
        <v>13</v>
      </c>
      <c r="H532" s="2">
        <v>44</v>
      </c>
      <c r="I532" s="8">
        <v>40603</v>
      </c>
      <c r="J532" s="9">
        <v>82462</v>
      </c>
      <c r="K532" s="10">
        <v>0</v>
      </c>
      <c r="L532" s="2" t="s">
        <v>27</v>
      </c>
      <c r="M532" s="2" t="s">
        <v>109</v>
      </c>
      <c r="N532" s="8" t="s">
        <v>88</v>
      </c>
      <c r="O532" s="2" t="str">
        <f t="shared" si="4"/>
        <v>United States, Austin</v>
      </c>
      <c r="P532" s="2" t="e">
        <f t="shared" ca="1" si="5"/>
        <v>#NAME?</v>
      </c>
      <c r="Q532" s="2" t="e">
        <f>NETWORKDAYS(Data!$N532,Data!$I532,)</f>
        <v>#VALUE!</v>
      </c>
      <c r="R532" s="2" t="str">
        <f>CONCATENATE(Data!$C532," ",Data!$B532)</f>
        <v>IT Systems Architect Brooklyn Salazar</v>
      </c>
      <c r="V532" s="34"/>
    </row>
    <row r="533" spans="1:22" ht="15.75" customHeight="1">
      <c r="A533" s="2" t="s">
        <v>1156</v>
      </c>
      <c r="B533" s="2" t="s">
        <v>1157</v>
      </c>
      <c r="C533" s="2" t="s">
        <v>63</v>
      </c>
      <c r="D533" s="2" t="s">
        <v>8</v>
      </c>
      <c r="E533" s="2" t="s">
        <v>21</v>
      </c>
      <c r="F533" s="2" t="s">
        <v>18</v>
      </c>
      <c r="G533" s="2" t="s">
        <v>12</v>
      </c>
      <c r="H533" s="2">
        <v>53</v>
      </c>
      <c r="I533" s="8">
        <v>40856</v>
      </c>
      <c r="J533" s="9">
        <v>198473</v>
      </c>
      <c r="K533" s="10">
        <v>0.32</v>
      </c>
      <c r="L533" s="2" t="s">
        <v>27</v>
      </c>
      <c r="M533" s="2" t="s">
        <v>106</v>
      </c>
      <c r="N533" s="8" t="s">
        <v>88</v>
      </c>
      <c r="O533" s="2" t="str">
        <f t="shared" si="4"/>
        <v>United States, Miami</v>
      </c>
      <c r="P533" s="2" t="e">
        <f t="shared" ca="1" si="5"/>
        <v>#NAME?</v>
      </c>
      <c r="Q533" s="2" t="e">
        <f>NETWORKDAYS(Data!$N533,Data!$I533,)</f>
        <v>#VALUE!</v>
      </c>
      <c r="R533" s="2" t="str">
        <f>CONCATENATE(Data!$C533," ",Data!$B533)</f>
        <v>Vice President Scarlett Jenkins</v>
      </c>
      <c r="V533" s="34"/>
    </row>
    <row r="534" spans="1:22" ht="15.75" customHeight="1">
      <c r="A534" s="2" t="s">
        <v>1158</v>
      </c>
      <c r="B534" s="2" t="s">
        <v>1159</v>
      </c>
      <c r="C534" s="2" t="s">
        <v>58</v>
      </c>
      <c r="D534" s="2" t="s">
        <v>6</v>
      </c>
      <c r="E534" s="2" t="s">
        <v>17</v>
      </c>
      <c r="F534" s="2" t="s">
        <v>18</v>
      </c>
      <c r="G534" s="2" t="s">
        <v>3</v>
      </c>
      <c r="H534" s="2">
        <v>43</v>
      </c>
      <c r="I534" s="8">
        <v>39005</v>
      </c>
      <c r="J534" s="9">
        <v>153492</v>
      </c>
      <c r="K534" s="10">
        <v>0.11</v>
      </c>
      <c r="L534" s="2" t="s">
        <v>27</v>
      </c>
      <c r="M534" s="2" t="s">
        <v>91</v>
      </c>
      <c r="N534" s="8" t="s">
        <v>88</v>
      </c>
      <c r="O534" s="2" t="str">
        <f t="shared" si="4"/>
        <v>United States, Chicago</v>
      </c>
      <c r="P534" s="2" t="e">
        <f t="shared" ca="1" si="5"/>
        <v>#NAME?</v>
      </c>
      <c r="Q534" s="2" t="e">
        <f>NETWORKDAYS(Data!$N534,Data!$I534,)</f>
        <v>#VALUE!</v>
      </c>
      <c r="R534" s="2" t="str">
        <f>CONCATENATE(Data!$C534," ",Data!$B534)</f>
        <v>Sr. Manger Melody Chin</v>
      </c>
      <c r="V534" s="34"/>
    </row>
    <row r="535" spans="1:22" ht="15.75" customHeight="1">
      <c r="A535" s="2" t="s">
        <v>1160</v>
      </c>
      <c r="B535" s="2" t="s">
        <v>1161</v>
      </c>
      <c r="C535" s="2" t="s">
        <v>63</v>
      </c>
      <c r="D535" s="2" t="s">
        <v>7</v>
      </c>
      <c r="E535" s="2" t="s">
        <v>17</v>
      </c>
      <c r="F535" s="2" t="s">
        <v>18</v>
      </c>
      <c r="G535" s="2" t="s">
        <v>11</v>
      </c>
      <c r="H535" s="2">
        <v>28</v>
      </c>
      <c r="I535" s="8">
        <v>43121</v>
      </c>
      <c r="J535" s="9">
        <v>208210</v>
      </c>
      <c r="K535" s="10">
        <v>0.3</v>
      </c>
      <c r="L535" s="2" t="s">
        <v>27</v>
      </c>
      <c r="M535" s="2" t="s">
        <v>83</v>
      </c>
      <c r="N535" s="8" t="s">
        <v>88</v>
      </c>
      <c r="O535" s="2" t="str">
        <f t="shared" si="4"/>
        <v>United States, Seattle</v>
      </c>
      <c r="P535" s="2" t="e">
        <f t="shared" ca="1" si="5"/>
        <v>#NAME?</v>
      </c>
      <c r="Q535" s="2" t="e">
        <f>NETWORKDAYS(Data!$N535,Data!$I535,)</f>
        <v>#VALUE!</v>
      </c>
      <c r="R535" s="2" t="str">
        <f>CONCATENATE(Data!$C535," ",Data!$B535)</f>
        <v>Vice President Eloise Alexander</v>
      </c>
      <c r="V535" s="34"/>
    </row>
    <row r="536" spans="1:22" ht="15.75" customHeight="1">
      <c r="A536" s="2" t="s">
        <v>1162</v>
      </c>
      <c r="B536" s="2" t="s">
        <v>1163</v>
      </c>
      <c r="C536" s="2" t="s">
        <v>56</v>
      </c>
      <c r="D536" s="2" t="s">
        <v>9</v>
      </c>
      <c r="E536" s="2" t="s">
        <v>17</v>
      </c>
      <c r="F536" s="2" t="s">
        <v>19</v>
      </c>
      <c r="G536" s="2" t="s">
        <v>12</v>
      </c>
      <c r="H536" s="2">
        <v>33</v>
      </c>
      <c r="I536" s="8">
        <v>42325</v>
      </c>
      <c r="J536" s="9">
        <v>91632</v>
      </c>
      <c r="K536" s="10">
        <v>0</v>
      </c>
      <c r="L536" s="2" t="s">
        <v>27</v>
      </c>
      <c r="M536" s="2" t="s">
        <v>97</v>
      </c>
      <c r="N536" s="8" t="s">
        <v>88</v>
      </c>
      <c r="O536" s="2" t="str">
        <f t="shared" si="4"/>
        <v>United States, Phoenix</v>
      </c>
      <c r="P536" s="2" t="e">
        <f t="shared" ca="1" si="5"/>
        <v>#NAME?</v>
      </c>
      <c r="Q536" s="2" t="e">
        <f>NETWORKDAYS(Data!$N536,Data!$I536,)</f>
        <v>#VALUE!</v>
      </c>
      <c r="R536" s="2" t="str">
        <f>CONCATENATE(Data!$C536," ",Data!$B536)</f>
        <v>Sr. Analyst Carter Turner</v>
      </c>
      <c r="V536" s="34"/>
    </row>
    <row r="537" spans="1:22" ht="15.75" customHeight="1">
      <c r="A537" s="2" t="s">
        <v>1164</v>
      </c>
      <c r="B537" s="2" t="s">
        <v>1165</v>
      </c>
      <c r="C537" s="2" t="s">
        <v>44</v>
      </c>
      <c r="D537" s="2" t="s">
        <v>7</v>
      </c>
      <c r="E537" s="2" t="s">
        <v>17</v>
      </c>
      <c r="F537" s="2" t="s">
        <v>19</v>
      </c>
      <c r="G537" s="2" t="s">
        <v>3</v>
      </c>
      <c r="H537" s="2">
        <v>31</v>
      </c>
      <c r="I537" s="8">
        <v>43002</v>
      </c>
      <c r="J537" s="9">
        <v>71755</v>
      </c>
      <c r="K537" s="10">
        <v>0</v>
      </c>
      <c r="L537" s="2" t="s">
        <v>26</v>
      </c>
      <c r="M537" s="2" t="s">
        <v>87</v>
      </c>
      <c r="N537" s="8" t="s">
        <v>88</v>
      </c>
      <c r="O537" s="2" t="str">
        <f t="shared" si="4"/>
        <v>China, Chongqing</v>
      </c>
      <c r="P537" s="2" t="e">
        <f t="shared" ca="1" si="5"/>
        <v>#NAME?</v>
      </c>
      <c r="Q537" s="2" t="e">
        <f>NETWORKDAYS(Data!$N537,Data!$I537,)</f>
        <v>#VALUE!</v>
      </c>
      <c r="R537" s="2" t="str">
        <f>CONCATENATE(Data!$C537," ",Data!$B537)</f>
        <v>HRIS Analyst Andrew Ma</v>
      </c>
      <c r="V537" s="34"/>
    </row>
    <row r="538" spans="1:22" ht="15.75" customHeight="1">
      <c r="A538" s="2" t="s">
        <v>1166</v>
      </c>
      <c r="B538" s="2" t="s">
        <v>1167</v>
      </c>
      <c r="C538" s="2" t="s">
        <v>47</v>
      </c>
      <c r="D538" s="2" t="s">
        <v>4</v>
      </c>
      <c r="E538" s="2" t="s">
        <v>17</v>
      </c>
      <c r="F538" s="2" t="s">
        <v>18</v>
      </c>
      <c r="G538" s="2" t="s">
        <v>3</v>
      </c>
      <c r="H538" s="2">
        <v>52</v>
      </c>
      <c r="I538" s="8">
        <v>44519</v>
      </c>
      <c r="J538" s="9">
        <v>111006</v>
      </c>
      <c r="K538" s="10">
        <v>0.08</v>
      </c>
      <c r="L538" s="2" t="s">
        <v>26</v>
      </c>
      <c r="M538" s="2" t="s">
        <v>87</v>
      </c>
      <c r="N538" s="8" t="s">
        <v>88</v>
      </c>
      <c r="O538" s="2" t="str">
        <f t="shared" si="4"/>
        <v>China, Chongqing</v>
      </c>
      <c r="P538" s="2" t="e">
        <f t="shared" ca="1" si="5"/>
        <v>#NAME?</v>
      </c>
      <c r="Q538" s="2" t="e">
        <f>NETWORKDAYS(Data!$N538,Data!$I538,)</f>
        <v>#VALUE!</v>
      </c>
      <c r="R538" s="2" t="str">
        <f>CONCATENATE(Data!$C538," ",Data!$B538)</f>
        <v>Manager Hailey Xi</v>
      </c>
      <c r="V538" s="34"/>
    </row>
    <row r="539" spans="1:22" ht="15.75" customHeight="1">
      <c r="A539" s="2" t="s">
        <v>1168</v>
      </c>
      <c r="B539" s="2" t="s">
        <v>1169</v>
      </c>
      <c r="C539" s="2" t="s">
        <v>36</v>
      </c>
      <c r="D539" s="2" t="s">
        <v>8</v>
      </c>
      <c r="E539" s="2" t="s">
        <v>17</v>
      </c>
      <c r="F539" s="2" t="s">
        <v>19</v>
      </c>
      <c r="G539" s="2" t="s">
        <v>3</v>
      </c>
      <c r="H539" s="2">
        <v>55</v>
      </c>
      <c r="I539" s="8">
        <v>34692</v>
      </c>
      <c r="J539" s="9">
        <v>99774</v>
      </c>
      <c r="K539" s="10">
        <v>0</v>
      </c>
      <c r="L539" s="2" t="s">
        <v>27</v>
      </c>
      <c r="M539" s="2" t="s">
        <v>109</v>
      </c>
      <c r="N539" s="8" t="s">
        <v>88</v>
      </c>
      <c r="O539" s="2" t="str">
        <f t="shared" si="4"/>
        <v>United States, Austin</v>
      </c>
      <c r="P539" s="2" t="e">
        <f t="shared" ca="1" si="5"/>
        <v>#NAME?</v>
      </c>
      <c r="Q539" s="2" t="e">
        <f>NETWORKDAYS(Data!$N539,Data!$I539,)</f>
        <v>#VALUE!</v>
      </c>
      <c r="R539" s="2" t="str">
        <f>CONCATENATE(Data!$C539," ",Data!$B539)</f>
        <v>Cloud Infrastructure Architect Aiden Le</v>
      </c>
      <c r="V539" s="34"/>
    </row>
    <row r="540" spans="1:22" ht="15.75" customHeight="1">
      <c r="A540" s="2" t="s">
        <v>1170</v>
      </c>
      <c r="B540" s="2" t="s">
        <v>1171</v>
      </c>
      <c r="C540" s="2" t="s">
        <v>40</v>
      </c>
      <c r="D540" s="2" t="s">
        <v>8</v>
      </c>
      <c r="E540" s="2" t="s">
        <v>21</v>
      </c>
      <c r="F540" s="2" t="s">
        <v>19</v>
      </c>
      <c r="G540" s="2" t="s">
        <v>3</v>
      </c>
      <c r="H540" s="2">
        <v>55</v>
      </c>
      <c r="I540" s="8">
        <v>39154</v>
      </c>
      <c r="J540" s="9">
        <v>184648</v>
      </c>
      <c r="K540" s="10">
        <v>0.24</v>
      </c>
      <c r="L540" s="2" t="s">
        <v>26</v>
      </c>
      <c r="M540" s="2" t="s">
        <v>123</v>
      </c>
      <c r="N540" s="8" t="s">
        <v>88</v>
      </c>
      <c r="O540" s="2" t="str">
        <f t="shared" si="4"/>
        <v>China, Shanghai</v>
      </c>
      <c r="P540" s="2" t="e">
        <f t="shared" ca="1" si="5"/>
        <v>#NAME?</v>
      </c>
      <c r="Q540" s="2" t="e">
        <f>NETWORKDAYS(Data!$N540,Data!$I540,)</f>
        <v>#VALUE!</v>
      </c>
      <c r="R540" s="2" t="str">
        <f>CONCATENATE(Data!$C540," ",Data!$B540)</f>
        <v>Director Christopher Lim</v>
      </c>
      <c r="V540" s="34"/>
    </row>
    <row r="541" spans="1:22" ht="15.75" customHeight="1">
      <c r="A541" s="2" t="s">
        <v>1172</v>
      </c>
      <c r="B541" s="2" t="s">
        <v>1173</v>
      </c>
      <c r="C541" s="2" t="s">
        <v>63</v>
      </c>
      <c r="D541" s="2" t="s">
        <v>8</v>
      </c>
      <c r="E541" s="2" t="s">
        <v>20</v>
      </c>
      <c r="F541" s="2" t="s">
        <v>19</v>
      </c>
      <c r="G541" s="2" t="s">
        <v>13</v>
      </c>
      <c r="H541" s="2">
        <v>51</v>
      </c>
      <c r="I541" s="8">
        <v>37091</v>
      </c>
      <c r="J541" s="9">
        <v>247874</v>
      </c>
      <c r="K541" s="10">
        <v>0.33</v>
      </c>
      <c r="L541" s="2" t="s">
        <v>25</v>
      </c>
      <c r="M541" s="2" t="s">
        <v>142</v>
      </c>
      <c r="N541" s="8" t="s">
        <v>88</v>
      </c>
      <c r="O541" s="2" t="str">
        <f t="shared" si="4"/>
        <v>Brazil, Manaus</v>
      </c>
      <c r="P541" s="2" t="e">
        <f t="shared" ca="1" si="5"/>
        <v>#NAME?</v>
      </c>
      <c r="Q541" s="2" t="e">
        <f>NETWORKDAYS(Data!$N541,Data!$I541,)</f>
        <v>#VALUE!</v>
      </c>
      <c r="R541" s="2" t="str">
        <f>CONCATENATE(Data!$C541," ",Data!$B541)</f>
        <v>Vice President James Castillo</v>
      </c>
      <c r="V541" s="34"/>
    </row>
    <row r="542" spans="1:22" ht="15.75" customHeight="1">
      <c r="A542" s="2" t="s">
        <v>1174</v>
      </c>
      <c r="B542" s="2" t="s">
        <v>1175</v>
      </c>
      <c r="C542" s="2" t="s">
        <v>39</v>
      </c>
      <c r="D542" s="2" t="s">
        <v>5</v>
      </c>
      <c r="E542" s="2" t="s">
        <v>20</v>
      </c>
      <c r="F542" s="2" t="s">
        <v>19</v>
      </c>
      <c r="G542" s="2" t="s">
        <v>3</v>
      </c>
      <c r="H542" s="2">
        <v>60</v>
      </c>
      <c r="I542" s="8">
        <v>39944</v>
      </c>
      <c r="J542" s="9">
        <v>62239</v>
      </c>
      <c r="K542" s="10">
        <v>0</v>
      </c>
      <c r="L542" s="2" t="s">
        <v>26</v>
      </c>
      <c r="M542" s="2" t="s">
        <v>162</v>
      </c>
      <c r="N542" s="8" t="s">
        <v>88</v>
      </c>
      <c r="O542" s="2" t="str">
        <f t="shared" si="4"/>
        <v>China, Beijing</v>
      </c>
      <c r="P542" s="2" t="e">
        <f t="shared" ca="1" si="5"/>
        <v>#NAME?</v>
      </c>
      <c r="Q542" s="2" t="e">
        <f>NETWORKDAYS(Data!$N542,Data!$I542,)</f>
        <v>#VALUE!</v>
      </c>
      <c r="R542" s="2" t="str">
        <f>CONCATENATE(Data!$C542," ",Data!$B542)</f>
        <v>Development Engineer Greyson Dang</v>
      </c>
      <c r="V542" s="34"/>
    </row>
    <row r="543" spans="1:22" ht="15.75" customHeight="1">
      <c r="A543" s="2" t="s">
        <v>1176</v>
      </c>
      <c r="B543" s="2" t="s">
        <v>1177</v>
      </c>
      <c r="C543" s="2" t="s">
        <v>47</v>
      </c>
      <c r="D543" s="2" t="s">
        <v>4</v>
      </c>
      <c r="E543" s="2" t="s">
        <v>22</v>
      </c>
      <c r="F543" s="2" t="s">
        <v>18</v>
      </c>
      <c r="G543" s="2" t="s">
        <v>12</v>
      </c>
      <c r="H543" s="2">
        <v>31</v>
      </c>
      <c r="I543" s="8">
        <v>41919</v>
      </c>
      <c r="J543" s="9">
        <v>114911</v>
      </c>
      <c r="K543" s="10">
        <v>7.0000000000000007E-2</v>
      </c>
      <c r="L543" s="2" t="s">
        <v>27</v>
      </c>
      <c r="M543" s="2" t="s">
        <v>91</v>
      </c>
      <c r="N543" s="8" t="s">
        <v>88</v>
      </c>
      <c r="O543" s="2" t="str">
        <f t="shared" si="4"/>
        <v>United States, Chicago</v>
      </c>
      <c r="P543" s="2" t="e">
        <f t="shared" ca="1" si="5"/>
        <v>#NAME?</v>
      </c>
      <c r="Q543" s="2" t="e">
        <f>NETWORKDAYS(Data!$N543,Data!$I543,)</f>
        <v>#VALUE!</v>
      </c>
      <c r="R543" s="2" t="str">
        <f>CONCATENATE(Data!$C543," ",Data!$B543)</f>
        <v>Manager Hannah King</v>
      </c>
      <c r="V543" s="34"/>
    </row>
    <row r="544" spans="1:22" ht="15.75" customHeight="1">
      <c r="A544" s="2" t="s">
        <v>1178</v>
      </c>
      <c r="B544" s="2" t="s">
        <v>1179</v>
      </c>
      <c r="C544" s="2" t="s">
        <v>41</v>
      </c>
      <c r="D544" s="2" t="s">
        <v>5</v>
      </c>
      <c r="E544" s="2" t="s">
        <v>17</v>
      </c>
      <c r="F544" s="2" t="s">
        <v>19</v>
      </c>
      <c r="G544" s="2" t="s">
        <v>13</v>
      </c>
      <c r="H544" s="2">
        <v>45</v>
      </c>
      <c r="I544" s="8">
        <v>43217</v>
      </c>
      <c r="J544" s="9">
        <v>115490</v>
      </c>
      <c r="K544" s="10">
        <v>0.12</v>
      </c>
      <c r="L544" s="2" t="s">
        <v>27</v>
      </c>
      <c r="M544" s="2" t="s">
        <v>91</v>
      </c>
      <c r="N544" s="8" t="s">
        <v>88</v>
      </c>
      <c r="O544" s="2" t="str">
        <f t="shared" si="4"/>
        <v>United States, Chicago</v>
      </c>
      <c r="P544" s="2" t="e">
        <f t="shared" ca="1" si="5"/>
        <v>#NAME?</v>
      </c>
      <c r="Q544" s="2" t="e">
        <f>NETWORKDAYS(Data!$N544,Data!$I544,)</f>
        <v>#VALUE!</v>
      </c>
      <c r="R544" s="2" t="str">
        <f>CONCATENATE(Data!$C544," ",Data!$B544)</f>
        <v>Engineering Manager Wesley Dominguez</v>
      </c>
      <c r="V544" s="34"/>
    </row>
    <row r="545" spans="1:22" ht="15.75" customHeight="1">
      <c r="A545" s="2" t="s">
        <v>1180</v>
      </c>
      <c r="B545" s="2" t="s">
        <v>1181</v>
      </c>
      <c r="C545" s="2" t="s">
        <v>47</v>
      </c>
      <c r="D545" s="2" t="s">
        <v>4</v>
      </c>
      <c r="E545" s="2" t="s">
        <v>22</v>
      </c>
      <c r="F545" s="2" t="s">
        <v>19</v>
      </c>
      <c r="G545" s="2" t="s">
        <v>3</v>
      </c>
      <c r="H545" s="2">
        <v>34</v>
      </c>
      <c r="I545" s="8">
        <v>40952</v>
      </c>
      <c r="J545" s="9">
        <v>118708</v>
      </c>
      <c r="K545" s="10">
        <v>7.0000000000000007E-2</v>
      </c>
      <c r="L545" s="2" t="s">
        <v>26</v>
      </c>
      <c r="M545" s="2" t="s">
        <v>123</v>
      </c>
      <c r="N545" s="8" t="s">
        <v>88</v>
      </c>
      <c r="O545" s="2" t="str">
        <f t="shared" si="4"/>
        <v>China, Shanghai</v>
      </c>
      <c r="P545" s="2" t="e">
        <f t="shared" ca="1" si="5"/>
        <v>#NAME?</v>
      </c>
      <c r="Q545" s="2" t="e">
        <f>NETWORKDAYS(Data!$N545,Data!$I545,)</f>
        <v>#VALUE!</v>
      </c>
      <c r="R545" s="2" t="str">
        <f>CONCATENATE(Data!$C545," ",Data!$B545)</f>
        <v>Manager Dominic Hu</v>
      </c>
      <c r="V545" s="34"/>
    </row>
    <row r="546" spans="1:22" ht="15.75" customHeight="1">
      <c r="A546" s="2" t="s">
        <v>1182</v>
      </c>
      <c r="B546" s="2" t="s">
        <v>1183</v>
      </c>
      <c r="C546" s="2" t="s">
        <v>40</v>
      </c>
      <c r="D546" s="2" t="s">
        <v>4</v>
      </c>
      <c r="E546" s="2" t="s">
        <v>22</v>
      </c>
      <c r="F546" s="2" t="s">
        <v>18</v>
      </c>
      <c r="G546" s="2" t="s">
        <v>3</v>
      </c>
      <c r="H546" s="2">
        <v>29</v>
      </c>
      <c r="I546" s="8">
        <v>42914</v>
      </c>
      <c r="J546" s="9">
        <v>197649</v>
      </c>
      <c r="K546" s="10">
        <v>0.2</v>
      </c>
      <c r="L546" s="2" t="s">
        <v>27</v>
      </c>
      <c r="M546" s="2" t="s">
        <v>136</v>
      </c>
      <c r="N546" s="8" t="s">
        <v>88</v>
      </c>
      <c r="O546" s="2" t="str">
        <f t="shared" si="4"/>
        <v>United States, Columbus</v>
      </c>
      <c r="P546" s="2" t="e">
        <f t="shared" ca="1" si="5"/>
        <v>#NAME?</v>
      </c>
      <c r="Q546" s="2" t="e">
        <f>NETWORKDAYS(Data!$N546,Data!$I546,)</f>
        <v>#VALUE!</v>
      </c>
      <c r="R546" s="2" t="str">
        <f>CONCATENATE(Data!$C546," ",Data!$B546)</f>
        <v>Director Nora Park</v>
      </c>
      <c r="V546" s="34"/>
    </row>
    <row r="547" spans="1:22" ht="15.75" customHeight="1">
      <c r="A547" s="2" t="s">
        <v>1184</v>
      </c>
      <c r="B547" s="2" t="s">
        <v>1185</v>
      </c>
      <c r="C547" s="2" t="s">
        <v>56</v>
      </c>
      <c r="D547" s="2" t="s">
        <v>4</v>
      </c>
      <c r="E547" s="2" t="s">
        <v>22</v>
      </c>
      <c r="F547" s="2" t="s">
        <v>18</v>
      </c>
      <c r="G547" s="2" t="s">
        <v>3</v>
      </c>
      <c r="H547" s="2">
        <v>45</v>
      </c>
      <c r="I547" s="8">
        <v>43999</v>
      </c>
      <c r="J547" s="9">
        <v>89841</v>
      </c>
      <c r="K547" s="10">
        <v>0</v>
      </c>
      <c r="L547" s="2" t="s">
        <v>26</v>
      </c>
      <c r="M547" s="2" t="s">
        <v>162</v>
      </c>
      <c r="N547" s="8" t="s">
        <v>88</v>
      </c>
      <c r="O547" s="2" t="str">
        <f t="shared" si="4"/>
        <v>China, Beijing</v>
      </c>
      <c r="P547" s="2" t="e">
        <f t="shared" ca="1" si="5"/>
        <v>#NAME?</v>
      </c>
      <c r="Q547" s="2" t="e">
        <f>NETWORKDAYS(Data!$N547,Data!$I547,)</f>
        <v>#VALUE!</v>
      </c>
      <c r="R547" s="2" t="str">
        <f>CONCATENATE(Data!$C547," ",Data!$B547)</f>
        <v>Sr. Analyst Audrey Hwang</v>
      </c>
      <c r="V547" s="34"/>
    </row>
    <row r="548" spans="1:22" ht="15.75" customHeight="1">
      <c r="A548" s="2" t="s">
        <v>321</v>
      </c>
      <c r="B548" s="2" t="s">
        <v>1186</v>
      </c>
      <c r="C548" s="2" t="s">
        <v>33</v>
      </c>
      <c r="D548" s="2" t="s">
        <v>6</v>
      </c>
      <c r="E548" s="2" t="s">
        <v>22</v>
      </c>
      <c r="F548" s="2" t="s">
        <v>18</v>
      </c>
      <c r="G548" s="2" t="s">
        <v>12</v>
      </c>
      <c r="H548" s="2">
        <v>52</v>
      </c>
      <c r="I548" s="8">
        <v>43819</v>
      </c>
      <c r="J548" s="9">
        <v>61026</v>
      </c>
      <c r="K548" s="10">
        <v>0</v>
      </c>
      <c r="L548" s="2" t="s">
        <v>27</v>
      </c>
      <c r="M548" s="2" t="s">
        <v>97</v>
      </c>
      <c r="N548" s="8" t="s">
        <v>88</v>
      </c>
      <c r="O548" s="2" t="str">
        <f t="shared" si="4"/>
        <v>United States, Phoenix</v>
      </c>
      <c r="P548" s="2" t="e">
        <f t="shared" ca="1" si="5"/>
        <v>#NAME?</v>
      </c>
      <c r="Q548" s="2" t="e">
        <f>NETWORKDAYS(Data!$N548,Data!$I548,)</f>
        <v>#VALUE!</v>
      </c>
      <c r="R548" s="2" t="str">
        <f>CONCATENATE(Data!$C548," ",Data!$B548)</f>
        <v>Analyst II Ella Jenkins</v>
      </c>
      <c r="V548" s="34"/>
    </row>
    <row r="549" spans="1:22" ht="15.75" customHeight="1">
      <c r="A549" s="2" t="s">
        <v>1187</v>
      </c>
      <c r="B549" s="2" t="s">
        <v>1188</v>
      </c>
      <c r="C549" s="2" t="s">
        <v>38</v>
      </c>
      <c r="D549" s="2" t="s">
        <v>5</v>
      </c>
      <c r="E549" s="2" t="s">
        <v>22</v>
      </c>
      <c r="F549" s="2" t="s">
        <v>18</v>
      </c>
      <c r="G549" s="2" t="s">
        <v>12</v>
      </c>
      <c r="H549" s="2">
        <v>48</v>
      </c>
      <c r="I549" s="8">
        <v>41907</v>
      </c>
      <c r="J549" s="9">
        <v>96693</v>
      </c>
      <c r="K549" s="10">
        <v>0</v>
      </c>
      <c r="L549" s="2" t="s">
        <v>27</v>
      </c>
      <c r="M549" s="2" t="s">
        <v>91</v>
      </c>
      <c r="N549" s="8" t="s">
        <v>88</v>
      </c>
      <c r="O549" s="2" t="str">
        <f t="shared" si="4"/>
        <v>United States, Chicago</v>
      </c>
      <c r="P549" s="2" t="e">
        <f t="shared" ca="1" si="5"/>
        <v>#NAME?</v>
      </c>
      <c r="Q549" s="2" t="e">
        <f>NETWORKDAYS(Data!$N549,Data!$I549,)</f>
        <v>#VALUE!</v>
      </c>
      <c r="R549" s="2" t="str">
        <f>CONCATENATE(Data!$C549," ",Data!$B549)</f>
        <v>Controls Engineer Peyton Owens</v>
      </c>
      <c r="V549" s="34"/>
    </row>
    <row r="550" spans="1:22" ht="15.75" customHeight="1">
      <c r="A550" s="2" t="s">
        <v>1189</v>
      </c>
      <c r="B550" s="2" t="s">
        <v>1190</v>
      </c>
      <c r="C550" s="2" t="s">
        <v>62</v>
      </c>
      <c r="D550" s="2" t="s">
        <v>5</v>
      </c>
      <c r="E550" s="2" t="s">
        <v>22</v>
      </c>
      <c r="F550" s="2" t="s">
        <v>18</v>
      </c>
      <c r="G550" s="2" t="s">
        <v>13</v>
      </c>
      <c r="H550" s="2">
        <v>48</v>
      </c>
      <c r="I550" s="8">
        <v>39991</v>
      </c>
      <c r="J550" s="9">
        <v>82907</v>
      </c>
      <c r="K550" s="10">
        <v>0</v>
      </c>
      <c r="L550" s="2" t="s">
        <v>27</v>
      </c>
      <c r="M550" s="2" t="s">
        <v>83</v>
      </c>
      <c r="N550" s="8" t="s">
        <v>88</v>
      </c>
      <c r="O550" s="2" t="str">
        <f t="shared" si="4"/>
        <v>United States, Seattle</v>
      </c>
      <c r="P550" s="2" t="e">
        <f t="shared" ca="1" si="5"/>
        <v>#NAME?</v>
      </c>
      <c r="Q550" s="2" t="e">
        <f>NETWORKDAYS(Data!$N550,Data!$I550,)</f>
        <v>#VALUE!</v>
      </c>
      <c r="R550" s="2" t="str">
        <f>CONCATENATE(Data!$C550," ",Data!$B550)</f>
        <v>Test Engineer Alice Lopez</v>
      </c>
      <c r="V550" s="34"/>
    </row>
    <row r="551" spans="1:22" ht="15.75" customHeight="1">
      <c r="A551" s="2" t="s">
        <v>1191</v>
      </c>
      <c r="B551" s="2" t="s">
        <v>1192</v>
      </c>
      <c r="C551" s="2" t="s">
        <v>63</v>
      </c>
      <c r="D551" s="2" t="s">
        <v>9</v>
      </c>
      <c r="E551" s="2" t="s">
        <v>17</v>
      </c>
      <c r="F551" s="2" t="s">
        <v>19</v>
      </c>
      <c r="G551" s="2" t="s">
        <v>3</v>
      </c>
      <c r="H551" s="2">
        <v>41</v>
      </c>
      <c r="I551" s="8">
        <v>41916</v>
      </c>
      <c r="J551" s="9">
        <v>257194</v>
      </c>
      <c r="K551" s="10">
        <v>0.35</v>
      </c>
      <c r="L551" s="2" t="s">
        <v>26</v>
      </c>
      <c r="M551" s="2" t="s">
        <v>87</v>
      </c>
      <c r="N551" s="8" t="s">
        <v>88</v>
      </c>
      <c r="O551" s="2" t="str">
        <f t="shared" si="4"/>
        <v>China, Chongqing</v>
      </c>
      <c r="P551" s="2" t="e">
        <f t="shared" ca="1" si="5"/>
        <v>#NAME?</v>
      </c>
      <c r="Q551" s="2" t="e">
        <f>NETWORKDAYS(Data!$N551,Data!$I551,)</f>
        <v>#VALUE!</v>
      </c>
      <c r="R551" s="2" t="str">
        <f>CONCATENATE(Data!$C551," ",Data!$B551)</f>
        <v>Vice President Dominic Le</v>
      </c>
      <c r="V551" s="34"/>
    </row>
    <row r="552" spans="1:22" ht="15.75" customHeight="1">
      <c r="A552" s="2" t="s">
        <v>1193</v>
      </c>
      <c r="B552" s="2" t="s">
        <v>1194</v>
      </c>
      <c r="C552" s="2" t="s">
        <v>52</v>
      </c>
      <c r="D552" s="2" t="s">
        <v>5</v>
      </c>
      <c r="E552" s="2" t="s">
        <v>21</v>
      </c>
      <c r="F552" s="2" t="s">
        <v>19</v>
      </c>
      <c r="G552" s="2" t="s">
        <v>13</v>
      </c>
      <c r="H552" s="2">
        <v>41</v>
      </c>
      <c r="I552" s="8">
        <v>40929</v>
      </c>
      <c r="J552" s="9">
        <v>94658</v>
      </c>
      <c r="K552" s="10">
        <v>0</v>
      </c>
      <c r="L552" s="2" t="s">
        <v>27</v>
      </c>
      <c r="M552" s="2" t="s">
        <v>106</v>
      </c>
      <c r="N552" s="8" t="s">
        <v>88</v>
      </c>
      <c r="O552" s="2" t="str">
        <f t="shared" si="4"/>
        <v>United States, Miami</v>
      </c>
      <c r="P552" s="2" t="e">
        <f t="shared" ca="1" si="5"/>
        <v>#NAME?</v>
      </c>
      <c r="Q552" s="2" t="e">
        <f>NETWORKDAYS(Data!$N552,Data!$I552,)</f>
        <v>#VALUE!</v>
      </c>
      <c r="R552" s="2" t="str">
        <f>CONCATENATE(Data!$C552," ",Data!$B552)</f>
        <v>Quality Engineer Ezra Ortiz</v>
      </c>
      <c r="V552" s="34"/>
    </row>
    <row r="553" spans="1:22" ht="15.75" customHeight="1">
      <c r="A553" s="2" t="s">
        <v>1195</v>
      </c>
      <c r="B553" s="2" t="s">
        <v>1196</v>
      </c>
      <c r="C553" s="2" t="s">
        <v>52</v>
      </c>
      <c r="D553" s="2" t="s">
        <v>5</v>
      </c>
      <c r="E553" s="2" t="s">
        <v>21</v>
      </c>
      <c r="F553" s="2" t="s">
        <v>19</v>
      </c>
      <c r="G553" s="2" t="s">
        <v>3</v>
      </c>
      <c r="H553" s="2">
        <v>55</v>
      </c>
      <c r="I553" s="8">
        <v>40663</v>
      </c>
      <c r="J553" s="9">
        <v>89419</v>
      </c>
      <c r="K553" s="10">
        <v>0</v>
      </c>
      <c r="L553" s="2" t="s">
        <v>26</v>
      </c>
      <c r="M553" s="2" t="s">
        <v>123</v>
      </c>
      <c r="N553" s="8" t="s">
        <v>88</v>
      </c>
      <c r="O553" s="2" t="str">
        <f t="shared" si="4"/>
        <v>China, Shanghai</v>
      </c>
      <c r="P553" s="2" t="e">
        <f t="shared" ca="1" si="5"/>
        <v>#NAME?</v>
      </c>
      <c r="Q553" s="2" t="e">
        <f>NETWORKDAYS(Data!$N553,Data!$I553,)</f>
        <v>#VALUE!</v>
      </c>
      <c r="R553" s="2" t="str">
        <f>CONCATENATE(Data!$C553," ",Data!$B553)</f>
        <v>Quality Engineer Grayson Luu</v>
      </c>
      <c r="V553" s="34"/>
    </row>
    <row r="554" spans="1:22" ht="15.75" customHeight="1">
      <c r="A554" s="2" t="s">
        <v>1197</v>
      </c>
      <c r="B554" s="2" t="s">
        <v>1198</v>
      </c>
      <c r="C554" s="2" t="s">
        <v>44</v>
      </c>
      <c r="D554" s="2" t="s">
        <v>7</v>
      </c>
      <c r="E554" s="2" t="s">
        <v>20</v>
      </c>
      <c r="F554" s="2" t="s">
        <v>19</v>
      </c>
      <c r="G554" s="2" t="s">
        <v>11</v>
      </c>
      <c r="H554" s="2">
        <v>45</v>
      </c>
      <c r="I554" s="8">
        <v>42357</v>
      </c>
      <c r="J554" s="9">
        <v>51983</v>
      </c>
      <c r="K554" s="10">
        <v>0</v>
      </c>
      <c r="L554" s="2" t="s">
        <v>27</v>
      </c>
      <c r="M554" s="2" t="s">
        <v>136</v>
      </c>
      <c r="N554" s="8" t="s">
        <v>88</v>
      </c>
      <c r="O554" s="2" t="str">
        <f t="shared" si="4"/>
        <v>United States, Columbus</v>
      </c>
      <c r="P554" s="2" t="e">
        <f t="shared" ca="1" si="5"/>
        <v>#NAME?</v>
      </c>
      <c r="Q554" s="2" t="e">
        <f>NETWORKDAYS(Data!$N554,Data!$I554,)</f>
        <v>#VALUE!</v>
      </c>
      <c r="R554" s="2" t="str">
        <f>CONCATENATE(Data!$C554," ",Data!$B554)</f>
        <v>HRIS Analyst Brooks Stewart</v>
      </c>
      <c r="V554" s="34"/>
    </row>
    <row r="555" spans="1:22" ht="15.75" customHeight="1">
      <c r="A555" s="2" t="s">
        <v>1199</v>
      </c>
      <c r="B555" s="2" t="s">
        <v>1200</v>
      </c>
      <c r="C555" s="2" t="s">
        <v>40</v>
      </c>
      <c r="D555" s="2" t="s">
        <v>6</v>
      </c>
      <c r="E555" s="2" t="s">
        <v>17</v>
      </c>
      <c r="F555" s="2" t="s">
        <v>18</v>
      </c>
      <c r="G555" s="2" t="s">
        <v>3</v>
      </c>
      <c r="H555" s="2">
        <v>53</v>
      </c>
      <c r="I555" s="8">
        <v>37304</v>
      </c>
      <c r="J555" s="9">
        <v>179494</v>
      </c>
      <c r="K555" s="10">
        <v>0.2</v>
      </c>
      <c r="L555" s="2" t="s">
        <v>26</v>
      </c>
      <c r="M555" s="2" t="s">
        <v>87</v>
      </c>
      <c r="N555" s="8" t="s">
        <v>88</v>
      </c>
      <c r="O555" s="2" t="str">
        <f t="shared" si="4"/>
        <v>China, Chongqing</v>
      </c>
      <c r="P555" s="2" t="e">
        <f t="shared" ca="1" si="5"/>
        <v>#NAME?</v>
      </c>
      <c r="Q555" s="2" t="e">
        <f>NETWORKDAYS(Data!$N555,Data!$I555,)</f>
        <v>#VALUE!</v>
      </c>
      <c r="R555" s="2" t="str">
        <f>CONCATENATE(Data!$C555," ",Data!$B555)</f>
        <v>Director Naomi Xi</v>
      </c>
      <c r="V555" s="34"/>
    </row>
    <row r="556" spans="1:22" ht="15.75" customHeight="1">
      <c r="A556" s="2" t="s">
        <v>1201</v>
      </c>
      <c r="B556" s="2" t="s">
        <v>1202</v>
      </c>
      <c r="C556" s="2" t="s">
        <v>46</v>
      </c>
      <c r="D556" s="2" t="s">
        <v>8</v>
      </c>
      <c r="E556" s="2" t="s">
        <v>17</v>
      </c>
      <c r="F556" s="2" t="s">
        <v>19</v>
      </c>
      <c r="G556" s="2" t="s">
        <v>13</v>
      </c>
      <c r="H556" s="2">
        <v>49</v>
      </c>
      <c r="I556" s="8">
        <v>42545</v>
      </c>
      <c r="J556" s="9">
        <v>68426</v>
      </c>
      <c r="K556" s="10">
        <v>0</v>
      </c>
      <c r="L556" s="2" t="s">
        <v>25</v>
      </c>
      <c r="M556" s="2" t="s">
        <v>148</v>
      </c>
      <c r="N556" s="8" t="s">
        <v>88</v>
      </c>
      <c r="O556" s="2" t="str">
        <f t="shared" si="4"/>
        <v>Brazil, Rio de Janerio</v>
      </c>
      <c r="P556" s="2" t="e">
        <f t="shared" ca="1" si="5"/>
        <v>#NAME?</v>
      </c>
      <c r="Q556" s="2" t="e">
        <f>NETWORKDAYS(Data!$N556,Data!$I556,)</f>
        <v>#VALUE!</v>
      </c>
      <c r="R556" s="2" t="str">
        <f>CONCATENATE(Data!$C556," ",Data!$B556)</f>
        <v>IT Systems Architect Silas Estrada</v>
      </c>
      <c r="V556" s="34"/>
    </row>
    <row r="557" spans="1:22" ht="15.75" customHeight="1">
      <c r="A557" s="2" t="s">
        <v>1203</v>
      </c>
      <c r="B557" s="2" t="s">
        <v>1204</v>
      </c>
      <c r="C557" s="2" t="s">
        <v>58</v>
      </c>
      <c r="D557" s="2" t="s">
        <v>6</v>
      </c>
      <c r="E557" s="2" t="s">
        <v>17</v>
      </c>
      <c r="F557" s="2" t="s">
        <v>18</v>
      </c>
      <c r="G557" s="2" t="s">
        <v>13</v>
      </c>
      <c r="H557" s="2">
        <v>55</v>
      </c>
      <c r="I557" s="8">
        <v>42772</v>
      </c>
      <c r="J557" s="9">
        <v>144986</v>
      </c>
      <c r="K557" s="10">
        <v>0.12</v>
      </c>
      <c r="L557" s="2" t="s">
        <v>27</v>
      </c>
      <c r="M557" s="2" t="s">
        <v>97</v>
      </c>
      <c r="N557" s="8" t="s">
        <v>88</v>
      </c>
      <c r="O557" s="2" t="str">
        <f t="shared" si="4"/>
        <v>United States, Phoenix</v>
      </c>
      <c r="P557" s="2" t="e">
        <f t="shared" ca="1" si="5"/>
        <v>#NAME?</v>
      </c>
      <c r="Q557" s="2" t="e">
        <f>NETWORKDAYS(Data!$N557,Data!$I557,)</f>
        <v>#VALUE!</v>
      </c>
      <c r="R557" s="2" t="str">
        <f>CONCATENATE(Data!$C557," ",Data!$B557)</f>
        <v>Sr. Manger Skylar Ayala</v>
      </c>
      <c r="V557" s="34"/>
    </row>
    <row r="558" spans="1:22" ht="15.75" customHeight="1">
      <c r="A558" s="2" t="s">
        <v>1205</v>
      </c>
      <c r="B558" s="2" t="s">
        <v>1206</v>
      </c>
      <c r="C558" s="2" t="s">
        <v>31</v>
      </c>
      <c r="D558" s="2" t="s">
        <v>10</v>
      </c>
      <c r="E558" s="2" t="s">
        <v>22</v>
      </c>
      <c r="F558" s="2" t="s">
        <v>18</v>
      </c>
      <c r="G558" s="2" t="s">
        <v>3</v>
      </c>
      <c r="H558" s="2">
        <v>45</v>
      </c>
      <c r="I558" s="8">
        <v>36754</v>
      </c>
      <c r="J558" s="9">
        <v>60113</v>
      </c>
      <c r="K558" s="10">
        <v>0</v>
      </c>
      <c r="L558" s="2" t="s">
        <v>27</v>
      </c>
      <c r="M558" s="2" t="s">
        <v>91</v>
      </c>
      <c r="N558" s="8" t="s">
        <v>88</v>
      </c>
      <c r="O558" s="2" t="str">
        <f t="shared" si="4"/>
        <v>United States, Chicago</v>
      </c>
      <c r="P558" s="2" t="e">
        <f t="shared" ca="1" si="5"/>
        <v>#NAME?</v>
      </c>
      <c r="Q558" s="2" t="e">
        <f>NETWORKDAYS(Data!$N558,Data!$I558,)</f>
        <v>#VALUE!</v>
      </c>
      <c r="R558" s="2" t="str">
        <f>CONCATENATE(Data!$C558," ",Data!$B558)</f>
        <v>Account Representative Lydia Huynh</v>
      </c>
      <c r="V558" s="34"/>
    </row>
    <row r="559" spans="1:22" ht="15.75" customHeight="1">
      <c r="A559" s="2" t="s">
        <v>306</v>
      </c>
      <c r="B559" s="2" t="s">
        <v>1207</v>
      </c>
      <c r="C559" s="2" t="s">
        <v>44</v>
      </c>
      <c r="D559" s="2" t="s">
        <v>7</v>
      </c>
      <c r="E559" s="2" t="s">
        <v>21</v>
      </c>
      <c r="F559" s="2" t="s">
        <v>18</v>
      </c>
      <c r="G559" s="2" t="s">
        <v>13</v>
      </c>
      <c r="H559" s="2">
        <v>52</v>
      </c>
      <c r="I559" s="8">
        <v>44304</v>
      </c>
      <c r="J559" s="9">
        <v>50548</v>
      </c>
      <c r="K559" s="10">
        <v>0</v>
      </c>
      <c r="L559" s="2" t="s">
        <v>25</v>
      </c>
      <c r="M559" s="2" t="s">
        <v>271</v>
      </c>
      <c r="N559" s="8" t="s">
        <v>88</v>
      </c>
      <c r="O559" s="2" t="str">
        <f t="shared" si="4"/>
        <v>Brazil, Sao Paulo</v>
      </c>
      <c r="P559" s="2" t="e">
        <f t="shared" ca="1" si="5"/>
        <v>#NAME?</v>
      </c>
      <c r="Q559" s="2" t="e">
        <f>NETWORKDAYS(Data!$N559,Data!$I559,)</f>
        <v>#VALUE!</v>
      </c>
      <c r="R559" s="2" t="str">
        <f>CONCATENATE(Data!$C559," ",Data!$B559)</f>
        <v>HRIS Analyst Hazel Cortez</v>
      </c>
      <c r="V559" s="34"/>
    </row>
    <row r="560" spans="1:22" ht="15.75" customHeight="1">
      <c r="A560" s="2" t="s">
        <v>1208</v>
      </c>
      <c r="B560" s="2" t="s">
        <v>1209</v>
      </c>
      <c r="C560" s="2" t="s">
        <v>33</v>
      </c>
      <c r="D560" s="2" t="s">
        <v>9</v>
      </c>
      <c r="E560" s="2" t="s">
        <v>20</v>
      </c>
      <c r="F560" s="2" t="s">
        <v>18</v>
      </c>
      <c r="G560" s="2" t="s">
        <v>12</v>
      </c>
      <c r="H560" s="2">
        <v>33</v>
      </c>
      <c r="I560" s="8">
        <v>43904</v>
      </c>
      <c r="J560" s="9">
        <v>68846</v>
      </c>
      <c r="K560" s="10">
        <v>0</v>
      </c>
      <c r="L560" s="2" t="s">
        <v>27</v>
      </c>
      <c r="M560" s="2" t="s">
        <v>91</v>
      </c>
      <c r="N560" s="8" t="s">
        <v>88</v>
      </c>
      <c r="O560" s="2" t="str">
        <f t="shared" si="4"/>
        <v>United States, Chicago</v>
      </c>
      <c r="P560" s="2" t="e">
        <f t="shared" ca="1" si="5"/>
        <v>#NAME?</v>
      </c>
      <c r="Q560" s="2" t="e">
        <f>NETWORKDAYS(Data!$N560,Data!$I560,)</f>
        <v>#VALUE!</v>
      </c>
      <c r="R560" s="2" t="str">
        <f>CONCATENATE(Data!$C560," ",Data!$B560)</f>
        <v>Analyst II Everleigh Adams</v>
      </c>
      <c r="V560" s="34"/>
    </row>
    <row r="561" spans="1:22" ht="15.75" customHeight="1">
      <c r="A561" s="2" t="s">
        <v>584</v>
      </c>
      <c r="B561" s="2" t="s">
        <v>1210</v>
      </c>
      <c r="C561" s="2" t="s">
        <v>54</v>
      </c>
      <c r="D561" s="2" t="s">
        <v>8</v>
      </c>
      <c r="E561" s="2" t="s">
        <v>17</v>
      </c>
      <c r="F561" s="2" t="s">
        <v>18</v>
      </c>
      <c r="G561" s="2" t="s">
        <v>13</v>
      </c>
      <c r="H561" s="2">
        <v>59</v>
      </c>
      <c r="I561" s="8">
        <v>41717</v>
      </c>
      <c r="J561" s="9">
        <v>90901</v>
      </c>
      <c r="K561" s="10">
        <v>0</v>
      </c>
      <c r="L561" s="2" t="s">
        <v>27</v>
      </c>
      <c r="M561" s="2" t="s">
        <v>83</v>
      </c>
      <c r="N561" s="8" t="s">
        <v>88</v>
      </c>
      <c r="O561" s="2" t="str">
        <f t="shared" si="4"/>
        <v>United States, Seattle</v>
      </c>
      <c r="P561" s="2" t="e">
        <f t="shared" ca="1" si="5"/>
        <v>#NAME?</v>
      </c>
      <c r="Q561" s="2" t="e">
        <f>NETWORKDAYS(Data!$N561,Data!$I561,)</f>
        <v>#VALUE!</v>
      </c>
      <c r="R561" s="2" t="str">
        <f>CONCATENATE(Data!$C561," ",Data!$B561)</f>
        <v>Solutions Architect Layla Salazar</v>
      </c>
      <c r="V561" s="34"/>
    </row>
    <row r="562" spans="1:22" ht="15.75" customHeight="1">
      <c r="A562" s="2" t="s">
        <v>1211</v>
      </c>
      <c r="B562" s="2" t="s">
        <v>1212</v>
      </c>
      <c r="C562" s="2" t="s">
        <v>47</v>
      </c>
      <c r="D562" s="2" t="s">
        <v>4</v>
      </c>
      <c r="E562" s="2" t="s">
        <v>17</v>
      </c>
      <c r="F562" s="2" t="s">
        <v>18</v>
      </c>
      <c r="G562" s="2" t="s">
        <v>3</v>
      </c>
      <c r="H562" s="2">
        <v>50</v>
      </c>
      <c r="I562" s="8">
        <v>41155</v>
      </c>
      <c r="J562" s="9">
        <v>102033</v>
      </c>
      <c r="K562" s="10">
        <v>0.08</v>
      </c>
      <c r="L562" s="2" t="s">
        <v>27</v>
      </c>
      <c r="M562" s="2" t="s">
        <v>109</v>
      </c>
      <c r="N562" s="8" t="s">
        <v>88</v>
      </c>
      <c r="O562" s="2" t="str">
        <f t="shared" si="4"/>
        <v>United States, Austin</v>
      </c>
      <c r="P562" s="2" t="e">
        <f t="shared" ca="1" si="5"/>
        <v>#NAME?</v>
      </c>
      <c r="Q562" s="2" t="e">
        <f>NETWORKDAYS(Data!$N562,Data!$I562,)</f>
        <v>#VALUE!</v>
      </c>
      <c r="R562" s="2" t="str">
        <f>CONCATENATE(Data!$C562," ",Data!$B562)</f>
        <v>Manager Willow Chen</v>
      </c>
      <c r="V562" s="34"/>
    </row>
    <row r="563" spans="1:22" ht="15.75" customHeight="1">
      <c r="A563" s="2" t="s">
        <v>1213</v>
      </c>
      <c r="B563" s="2" t="s">
        <v>1214</v>
      </c>
      <c r="C563" s="2" t="s">
        <v>40</v>
      </c>
      <c r="D563" s="2" t="s">
        <v>10</v>
      </c>
      <c r="E563" s="2" t="s">
        <v>20</v>
      </c>
      <c r="F563" s="2" t="s">
        <v>18</v>
      </c>
      <c r="G563" s="2" t="s">
        <v>12</v>
      </c>
      <c r="H563" s="2">
        <v>61</v>
      </c>
      <c r="I563" s="8">
        <v>44219</v>
      </c>
      <c r="J563" s="9">
        <v>151783</v>
      </c>
      <c r="K563" s="10">
        <v>0.26</v>
      </c>
      <c r="L563" s="2" t="s">
        <v>27</v>
      </c>
      <c r="M563" s="2" t="s">
        <v>83</v>
      </c>
      <c r="N563" s="8" t="s">
        <v>88</v>
      </c>
      <c r="O563" s="2" t="str">
        <f t="shared" si="4"/>
        <v>United States, Seattle</v>
      </c>
      <c r="P563" s="2" t="e">
        <f t="shared" ca="1" si="5"/>
        <v>#NAME?</v>
      </c>
      <c r="Q563" s="2" t="e">
        <f>NETWORKDAYS(Data!$N563,Data!$I563,)</f>
        <v>#VALUE!</v>
      </c>
      <c r="R563" s="2" t="str">
        <f>CONCATENATE(Data!$C563," ",Data!$B563)</f>
        <v>Director Penelope Griffin</v>
      </c>
      <c r="V563" s="34"/>
    </row>
    <row r="564" spans="1:22" ht="15.75" customHeight="1">
      <c r="A564" s="2" t="s">
        <v>1215</v>
      </c>
      <c r="B564" s="2" t="s">
        <v>1216</v>
      </c>
      <c r="C564" s="2" t="s">
        <v>40</v>
      </c>
      <c r="D564" s="2" t="s">
        <v>5</v>
      </c>
      <c r="E564" s="2" t="s">
        <v>17</v>
      </c>
      <c r="F564" s="2" t="s">
        <v>18</v>
      </c>
      <c r="G564" s="2" t="s">
        <v>13</v>
      </c>
      <c r="H564" s="2">
        <v>27</v>
      </c>
      <c r="I564" s="8">
        <v>43441</v>
      </c>
      <c r="J564" s="9">
        <v>170164</v>
      </c>
      <c r="K564" s="10">
        <v>0.17</v>
      </c>
      <c r="L564" s="2" t="s">
        <v>27</v>
      </c>
      <c r="M564" s="2" t="s">
        <v>109</v>
      </c>
      <c r="N564" s="8" t="s">
        <v>88</v>
      </c>
      <c r="O564" s="2" t="str">
        <f t="shared" si="4"/>
        <v>United States, Austin</v>
      </c>
      <c r="P564" s="2" t="e">
        <f t="shared" ca="1" si="5"/>
        <v>#NAME?</v>
      </c>
      <c r="Q564" s="2" t="e">
        <f>NETWORKDAYS(Data!$N564,Data!$I564,)</f>
        <v>#VALUE!</v>
      </c>
      <c r="R564" s="2" t="str">
        <f>CONCATENATE(Data!$C564," ",Data!$B564)</f>
        <v>Director Lillian Romero</v>
      </c>
      <c r="V564" s="34"/>
    </row>
    <row r="565" spans="1:22" ht="15.75" customHeight="1">
      <c r="A565" s="2" t="s">
        <v>1217</v>
      </c>
      <c r="B565" s="2" t="s">
        <v>1218</v>
      </c>
      <c r="C565" s="2" t="s">
        <v>58</v>
      </c>
      <c r="D565" s="2" t="s">
        <v>9</v>
      </c>
      <c r="E565" s="2" t="s">
        <v>22</v>
      </c>
      <c r="F565" s="2" t="s">
        <v>18</v>
      </c>
      <c r="G565" s="2" t="s">
        <v>3</v>
      </c>
      <c r="H565" s="2">
        <v>35</v>
      </c>
      <c r="I565" s="8">
        <v>41690</v>
      </c>
      <c r="J565" s="9">
        <v>155905</v>
      </c>
      <c r="K565" s="10">
        <v>0.14000000000000001</v>
      </c>
      <c r="L565" s="2" t="s">
        <v>27</v>
      </c>
      <c r="M565" s="2" t="s">
        <v>97</v>
      </c>
      <c r="N565" s="8" t="s">
        <v>88</v>
      </c>
      <c r="O565" s="2" t="str">
        <f t="shared" si="4"/>
        <v>United States, Phoenix</v>
      </c>
      <c r="P565" s="2" t="e">
        <f t="shared" ca="1" si="5"/>
        <v>#NAME?</v>
      </c>
      <c r="Q565" s="2" t="e">
        <f>NETWORKDAYS(Data!$N565,Data!$I565,)</f>
        <v>#VALUE!</v>
      </c>
      <c r="R565" s="2" t="str">
        <f>CONCATENATE(Data!$C565," ",Data!$B565)</f>
        <v>Sr. Manger Stella Wu</v>
      </c>
      <c r="V565" s="34"/>
    </row>
    <row r="566" spans="1:22" ht="15.75" customHeight="1">
      <c r="A566" s="2" t="s">
        <v>964</v>
      </c>
      <c r="B566" s="2" t="s">
        <v>1219</v>
      </c>
      <c r="C566" s="2" t="s">
        <v>32</v>
      </c>
      <c r="D566" s="2" t="s">
        <v>10</v>
      </c>
      <c r="E566" s="2" t="s">
        <v>17</v>
      </c>
      <c r="F566" s="2" t="s">
        <v>19</v>
      </c>
      <c r="G566" s="2" t="s">
        <v>3</v>
      </c>
      <c r="H566" s="2">
        <v>40</v>
      </c>
      <c r="I566" s="8">
        <v>42721</v>
      </c>
      <c r="J566" s="9">
        <v>50733</v>
      </c>
      <c r="K566" s="10">
        <v>0</v>
      </c>
      <c r="L566" s="2" t="s">
        <v>27</v>
      </c>
      <c r="M566" s="2" t="s">
        <v>106</v>
      </c>
      <c r="N566" s="8" t="s">
        <v>88</v>
      </c>
      <c r="O566" s="2" t="str">
        <f t="shared" si="4"/>
        <v>United States, Miami</v>
      </c>
      <c r="P566" s="2" t="e">
        <f t="shared" ca="1" si="5"/>
        <v>#NAME?</v>
      </c>
      <c r="Q566" s="2" t="e">
        <f>NETWORKDAYS(Data!$N566,Data!$I566,)</f>
        <v>#VALUE!</v>
      </c>
      <c r="R566" s="2" t="str">
        <f>CONCATENATE(Data!$C566," ",Data!$B566)</f>
        <v>Analyst Parker Vang</v>
      </c>
      <c r="V566" s="34"/>
    </row>
    <row r="567" spans="1:22" ht="15.75" customHeight="1">
      <c r="A567" s="2" t="s">
        <v>1220</v>
      </c>
      <c r="B567" s="2" t="s">
        <v>1221</v>
      </c>
      <c r="C567" s="2" t="s">
        <v>57</v>
      </c>
      <c r="D567" s="2" t="s">
        <v>7</v>
      </c>
      <c r="E567" s="2" t="s">
        <v>17</v>
      </c>
      <c r="F567" s="2" t="s">
        <v>18</v>
      </c>
      <c r="G567" s="2" t="s">
        <v>12</v>
      </c>
      <c r="H567" s="2">
        <v>30</v>
      </c>
      <c r="I567" s="8">
        <v>42761</v>
      </c>
      <c r="J567" s="9">
        <v>88663</v>
      </c>
      <c r="K567" s="10">
        <v>0</v>
      </c>
      <c r="L567" s="2" t="s">
        <v>27</v>
      </c>
      <c r="M567" s="2" t="s">
        <v>97</v>
      </c>
      <c r="N567" s="8" t="s">
        <v>88</v>
      </c>
      <c r="O567" s="2" t="str">
        <f t="shared" si="4"/>
        <v>United States, Phoenix</v>
      </c>
      <c r="P567" s="2" t="e">
        <f t="shared" ca="1" si="5"/>
        <v>#NAME?</v>
      </c>
      <c r="Q567" s="2" t="e">
        <f>NETWORKDAYS(Data!$N567,Data!$I567,)</f>
        <v>#VALUE!</v>
      </c>
      <c r="R567" s="2" t="str">
        <f>CONCATENATE(Data!$C567," ",Data!$B567)</f>
        <v>Sr. Business Partner Mila Roberts</v>
      </c>
      <c r="V567" s="34"/>
    </row>
    <row r="568" spans="1:22" ht="15.75" customHeight="1">
      <c r="A568" s="2" t="s">
        <v>1222</v>
      </c>
      <c r="B568" s="2" t="s">
        <v>1223</v>
      </c>
      <c r="C568" s="2" t="s">
        <v>43</v>
      </c>
      <c r="D568" s="2" t="s">
        <v>5</v>
      </c>
      <c r="E568" s="2" t="s">
        <v>20</v>
      </c>
      <c r="F568" s="2" t="s">
        <v>19</v>
      </c>
      <c r="G568" s="2" t="s">
        <v>3</v>
      </c>
      <c r="H568" s="2">
        <v>60</v>
      </c>
      <c r="I568" s="8">
        <v>33890</v>
      </c>
      <c r="J568" s="9">
        <v>88213</v>
      </c>
      <c r="K568" s="10">
        <v>0</v>
      </c>
      <c r="L568" s="2" t="s">
        <v>26</v>
      </c>
      <c r="M568" s="2" t="s">
        <v>87</v>
      </c>
      <c r="N568" s="8" t="s">
        <v>88</v>
      </c>
      <c r="O568" s="2" t="str">
        <f t="shared" si="4"/>
        <v>China, Chongqing</v>
      </c>
      <c r="P568" s="2" t="e">
        <f t="shared" ca="1" si="5"/>
        <v>#NAME?</v>
      </c>
      <c r="Q568" s="2" t="e">
        <f>NETWORKDAYS(Data!$N568,Data!$I568,)</f>
        <v>#VALUE!</v>
      </c>
      <c r="R568" s="2" t="str">
        <f>CONCATENATE(Data!$C568," ",Data!$B568)</f>
        <v>Field Engineer Isaac Liu</v>
      </c>
      <c r="V568" s="34"/>
    </row>
    <row r="569" spans="1:22" ht="15.75" customHeight="1">
      <c r="A569" s="2" t="s">
        <v>1224</v>
      </c>
      <c r="B569" s="2" t="s">
        <v>1225</v>
      </c>
      <c r="C569" s="2" t="s">
        <v>33</v>
      </c>
      <c r="D569" s="2" t="s">
        <v>10</v>
      </c>
      <c r="E569" s="2" t="s">
        <v>22</v>
      </c>
      <c r="F569" s="2" t="s">
        <v>19</v>
      </c>
      <c r="G569" s="2" t="s">
        <v>3</v>
      </c>
      <c r="H569" s="2">
        <v>55</v>
      </c>
      <c r="I569" s="8">
        <v>44410</v>
      </c>
      <c r="J569" s="9">
        <v>67130</v>
      </c>
      <c r="K569" s="10">
        <v>0</v>
      </c>
      <c r="L569" s="2" t="s">
        <v>27</v>
      </c>
      <c r="M569" s="2" t="s">
        <v>106</v>
      </c>
      <c r="N569" s="8" t="s">
        <v>88</v>
      </c>
      <c r="O569" s="2" t="str">
        <f t="shared" si="4"/>
        <v>United States, Miami</v>
      </c>
      <c r="P569" s="2" t="e">
        <f t="shared" ca="1" si="5"/>
        <v>#NAME?</v>
      </c>
      <c r="Q569" s="2" t="e">
        <f>NETWORKDAYS(Data!$N569,Data!$I569,)</f>
        <v>#VALUE!</v>
      </c>
      <c r="R569" s="2" t="str">
        <f>CONCATENATE(Data!$C569," ",Data!$B569)</f>
        <v>Analyst II Jacob Doan</v>
      </c>
      <c r="V569" s="34"/>
    </row>
    <row r="570" spans="1:22" ht="15.75" customHeight="1">
      <c r="A570" s="2" t="s">
        <v>369</v>
      </c>
      <c r="B570" s="2" t="s">
        <v>1226</v>
      </c>
      <c r="C570" s="2" t="s">
        <v>56</v>
      </c>
      <c r="D570" s="2" t="s">
        <v>6</v>
      </c>
      <c r="E570" s="2" t="s">
        <v>22</v>
      </c>
      <c r="F570" s="2" t="s">
        <v>18</v>
      </c>
      <c r="G570" s="2" t="s">
        <v>3</v>
      </c>
      <c r="H570" s="2">
        <v>33</v>
      </c>
      <c r="I570" s="8">
        <v>42285</v>
      </c>
      <c r="J570" s="9">
        <v>94876</v>
      </c>
      <c r="K570" s="10">
        <v>0</v>
      </c>
      <c r="L570" s="2" t="s">
        <v>27</v>
      </c>
      <c r="M570" s="2" t="s">
        <v>106</v>
      </c>
      <c r="N570" s="8" t="s">
        <v>88</v>
      </c>
      <c r="O570" s="2" t="str">
        <f t="shared" si="4"/>
        <v>United States, Miami</v>
      </c>
      <c r="P570" s="2" t="e">
        <f t="shared" ca="1" si="5"/>
        <v>#NAME?</v>
      </c>
      <c r="Q570" s="2" t="e">
        <f>NETWORKDAYS(Data!$N570,Data!$I570,)</f>
        <v>#VALUE!</v>
      </c>
      <c r="R570" s="2" t="str">
        <f>CONCATENATE(Data!$C570," ",Data!$B570)</f>
        <v>Sr. Analyst Raelynn Ma</v>
      </c>
      <c r="V570" s="34"/>
    </row>
    <row r="571" spans="1:22" ht="15.75" customHeight="1">
      <c r="A571" s="2" t="s">
        <v>1227</v>
      </c>
      <c r="B571" s="2" t="s">
        <v>1228</v>
      </c>
      <c r="C571" s="2" t="s">
        <v>39</v>
      </c>
      <c r="D571" s="2" t="s">
        <v>5</v>
      </c>
      <c r="E571" s="2" t="s">
        <v>22</v>
      </c>
      <c r="F571" s="2" t="s">
        <v>19</v>
      </c>
      <c r="G571" s="2" t="s">
        <v>13</v>
      </c>
      <c r="H571" s="2">
        <v>62</v>
      </c>
      <c r="I571" s="8">
        <v>34616</v>
      </c>
      <c r="J571" s="9">
        <v>98230</v>
      </c>
      <c r="K571" s="10">
        <v>0</v>
      </c>
      <c r="L571" s="2" t="s">
        <v>27</v>
      </c>
      <c r="M571" s="2" t="s">
        <v>106</v>
      </c>
      <c r="N571" s="8" t="s">
        <v>88</v>
      </c>
      <c r="O571" s="2" t="str">
        <f t="shared" si="4"/>
        <v>United States, Miami</v>
      </c>
      <c r="P571" s="2" t="e">
        <f t="shared" ca="1" si="5"/>
        <v>#NAME?</v>
      </c>
      <c r="Q571" s="2" t="e">
        <f>NETWORKDAYS(Data!$N571,Data!$I571,)</f>
        <v>#VALUE!</v>
      </c>
      <c r="R571" s="2" t="str">
        <f>CONCATENATE(Data!$C571," ",Data!$B571)</f>
        <v>Development Engineer Jameson Juarez</v>
      </c>
      <c r="V571" s="34"/>
    </row>
    <row r="572" spans="1:22" ht="15.75" customHeight="1">
      <c r="A572" s="2" t="s">
        <v>1229</v>
      </c>
      <c r="B572" s="2" t="s">
        <v>1230</v>
      </c>
      <c r="C572" s="2" t="s">
        <v>62</v>
      </c>
      <c r="D572" s="2" t="s">
        <v>5</v>
      </c>
      <c r="E572" s="2" t="s">
        <v>21</v>
      </c>
      <c r="F572" s="2" t="s">
        <v>18</v>
      </c>
      <c r="G572" s="2" t="s">
        <v>3</v>
      </c>
      <c r="H572" s="2">
        <v>36</v>
      </c>
      <c r="I572" s="8">
        <v>43448</v>
      </c>
      <c r="J572" s="9">
        <v>96757</v>
      </c>
      <c r="K572" s="10">
        <v>0</v>
      </c>
      <c r="L572" s="2" t="s">
        <v>27</v>
      </c>
      <c r="M572" s="2" t="s">
        <v>136</v>
      </c>
      <c r="N572" s="8" t="s">
        <v>88</v>
      </c>
      <c r="O572" s="2" t="str">
        <f t="shared" si="4"/>
        <v>United States, Columbus</v>
      </c>
      <c r="P572" s="2" t="e">
        <f t="shared" ca="1" si="5"/>
        <v>#NAME?</v>
      </c>
      <c r="Q572" s="2" t="e">
        <f>NETWORKDAYS(Data!$N572,Data!$I572,)</f>
        <v>#VALUE!</v>
      </c>
      <c r="R572" s="2" t="str">
        <f>CONCATENATE(Data!$C572," ",Data!$B572)</f>
        <v>Test Engineer Everleigh Shah</v>
      </c>
      <c r="V572" s="34"/>
    </row>
    <row r="573" spans="1:22" ht="15.75" customHeight="1">
      <c r="A573" s="2" t="s">
        <v>1231</v>
      </c>
      <c r="B573" s="2" t="s">
        <v>1232</v>
      </c>
      <c r="C573" s="2" t="s">
        <v>33</v>
      </c>
      <c r="D573" s="2" t="s">
        <v>9</v>
      </c>
      <c r="E573" s="2" t="s">
        <v>20</v>
      </c>
      <c r="F573" s="2" t="s">
        <v>19</v>
      </c>
      <c r="G573" s="2" t="s">
        <v>11</v>
      </c>
      <c r="H573" s="2">
        <v>35</v>
      </c>
      <c r="I573" s="8">
        <v>44015</v>
      </c>
      <c r="J573" s="9">
        <v>51513</v>
      </c>
      <c r="K573" s="10">
        <v>0</v>
      </c>
      <c r="L573" s="2" t="s">
        <v>27</v>
      </c>
      <c r="M573" s="2" t="s">
        <v>136</v>
      </c>
      <c r="N573" s="8" t="s">
        <v>88</v>
      </c>
      <c r="O573" s="2" t="str">
        <f t="shared" si="4"/>
        <v>United States, Columbus</v>
      </c>
      <c r="P573" s="2" t="e">
        <f t="shared" ca="1" si="5"/>
        <v>#NAME?</v>
      </c>
      <c r="Q573" s="2" t="e">
        <f>NETWORKDAYS(Data!$N573,Data!$I573,)</f>
        <v>#VALUE!</v>
      </c>
      <c r="R573" s="2" t="str">
        <f>CONCATENATE(Data!$C573," ",Data!$B573)</f>
        <v>Analyst II Alexander Foster</v>
      </c>
      <c r="V573" s="34"/>
    </row>
    <row r="574" spans="1:22" ht="15.75" customHeight="1">
      <c r="A574" s="2" t="s">
        <v>1233</v>
      </c>
      <c r="B574" s="2" t="s">
        <v>1234</v>
      </c>
      <c r="C574" s="2" t="s">
        <v>63</v>
      </c>
      <c r="D574" s="2" t="s">
        <v>9</v>
      </c>
      <c r="E574" s="2" t="s">
        <v>17</v>
      </c>
      <c r="F574" s="2" t="s">
        <v>19</v>
      </c>
      <c r="G574" s="2" t="s">
        <v>3</v>
      </c>
      <c r="H574" s="2">
        <v>60</v>
      </c>
      <c r="I574" s="8">
        <v>39109</v>
      </c>
      <c r="J574" s="9">
        <v>234311</v>
      </c>
      <c r="K574" s="10">
        <v>0.37</v>
      </c>
      <c r="L574" s="2" t="s">
        <v>27</v>
      </c>
      <c r="M574" s="2" t="s">
        <v>106</v>
      </c>
      <c r="N574" s="8" t="s">
        <v>88</v>
      </c>
      <c r="O574" s="2" t="str">
        <f t="shared" si="4"/>
        <v>United States, Miami</v>
      </c>
      <c r="P574" s="2" t="e">
        <f t="shared" ca="1" si="5"/>
        <v>#NAME?</v>
      </c>
      <c r="Q574" s="2" t="e">
        <f>NETWORKDAYS(Data!$N574,Data!$I574,)</f>
        <v>#VALUE!</v>
      </c>
      <c r="R574" s="2" t="str">
        <f>CONCATENATE(Data!$C574," ",Data!$B574)</f>
        <v>Vice President Ryan Ha</v>
      </c>
      <c r="V574" s="34"/>
    </row>
    <row r="575" spans="1:22" ht="15.75" customHeight="1">
      <c r="A575" s="2" t="s">
        <v>1235</v>
      </c>
      <c r="B575" s="2" t="s">
        <v>1236</v>
      </c>
      <c r="C575" s="2" t="s">
        <v>58</v>
      </c>
      <c r="D575" s="2" t="s">
        <v>7</v>
      </c>
      <c r="E575" s="2" t="s">
        <v>22</v>
      </c>
      <c r="F575" s="2" t="s">
        <v>18</v>
      </c>
      <c r="G575" s="2" t="s">
        <v>13</v>
      </c>
      <c r="H575" s="2">
        <v>45</v>
      </c>
      <c r="I575" s="8">
        <v>40685</v>
      </c>
      <c r="J575" s="9">
        <v>152353</v>
      </c>
      <c r="K575" s="10">
        <v>0.14000000000000001</v>
      </c>
      <c r="L575" s="2" t="s">
        <v>27</v>
      </c>
      <c r="M575" s="2" t="s">
        <v>83</v>
      </c>
      <c r="N575" s="8" t="s">
        <v>88</v>
      </c>
      <c r="O575" s="2" t="str">
        <f t="shared" si="4"/>
        <v>United States, Seattle</v>
      </c>
      <c r="P575" s="2" t="e">
        <f t="shared" ca="1" si="5"/>
        <v>#NAME?</v>
      </c>
      <c r="Q575" s="2" t="e">
        <f>NETWORKDAYS(Data!$N575,Data!$I575,)</f>
        <v>#VALUE!</v>
      </c>
      <c r="R575" s="2" t="str">
        <f>CONCATENATE(Data!$C575," ",Data!$B575)</f>
        <v>Sr. Manger Chloe Salazar</v>
      </c>
      <c r="V575" s="34"/>
    </row>
    <row r="576" spans="1:22" ht="15.75" customHeight="1">
      <c r="A576" s="2" t="s">
        <v>1237</v>
      </c>
      <c r="B576" s="2" t="s">
        <v>1238</v>
      </c>
      <c r="C576" s="2" t="s">
        <v>58</v>
      </c>
      <c r="D576" s="2" t="s">
        <v>4</v>
      </c>
      <c r="E576" s="2" t="s">
        <v>22</v>
      </c>
      <c r="F576" s="2" t="s">
        <v>18</v>
      </c>
      <c r="G576" s="2" t="s">
        <v>12</v>
      </c>
      <c r="H576" s="2">
        <v>48</v>
      </c>
      <c r="I576" s="8">
        <v>40389</v>
      </c>
      <c r="J576" s="9">
        <v>124774</v>
      </c>
      <c r="K576" s="10">
        <v>0.12</v>
      </c>
      <c r="L576" s="2" t="s">
        <v>27</v>
      </c>
      <c r="M576" s="2" t="s">
        <v>97</v>
      </c>
      <c r="N576" s="8" t="s">
        <v>88</v>
      </c>
      <c r="O576" s="2" t="str">
        <f t="shared" si="4"/>
        <v>United States, Phoenix</v>
      </c>
      <c r="P576" s="2" t="e">
        <f t="shared" ca="1" si="5"/>
        <v>#NAME?</v>
      </c>
      <c r="Q576" s="2" t="e">
        <f>NETWORKDAYS(Data!$N576,Data!$I576,)</f>
        <v>#VALUE!</v>
      </c>
      <c r="R576" s="2" t="str">
        <f>CONCATENATE(Data!$C576," ",Data!$B576)</f>
        <v>Sr. Manger Layla Scott</v>
      </c>
      <c r="V576" s="34"/>
    </row>
    <row r="577" spans="1:22" ht="15.75" customHeight="1">
      <c r="A577" s="2" t="s">
        <v>954</v>
      </c>
      <c r="B577" s="2" t="s">
        <v>1239</v>
      </c>
      <c r="C577" s="2" t="s">
        <v>40</v>
      </c>
      <c r="D577" s="2" t="s">
        <v>9</v>
      </c>
      <c r="E577" s="2" t="s">
        <v>17</v>
      </c>
      <c r="F577" s="2" t="s">
        <v>18</v>
      </c>
      <c r="G577" s="2" t="s">
        <v>3</v>
      </c>
      <c r="H577" s="2">
        <v>36</v>
      </c>
      <c r="I577" s="8">
        <v>40434</v>
      </c>
      <c r="J577" s="9">
        <v>157070</v>
      </c>
      <c r="K577" s="10">
        <v>0.28000000000000003</v>
      </c>
      <c r="L577" s="2" t="s">
        <v>26</v>
      </c>
      <c r="M577" s="2" t="s">
        <v>87</v>
      </c>
      <c r="N577" s="8" t="s">
        <v>88</v>
      </c>
      <c r="O577" s="2" t="str">
        <f t="shared" si="4"/>
        <v>China, Chongqing</v>
      </c>
      <c r="P577" s="2" t="e">
        <f t="shared" ca="1" si="5"/>
        <v>#NAME?</v>
      </c>
      <c r="Q577" s="2" t="e">
        <f>NETWORKDAYS(Data!$N577,Data!$I577,)</f>
        <v>#VALUE!</v>
      </c>
      <c r="R577" s="2" t="str">
        <f>CONCATENATE(Data!$C577," ",Data!$B577)</f>
        <v>Director Leah Khan</v>
      </c>
      <c r="V577" s="34"/>
    </row>
    <row r="578" spans="1:22" ht="15.75" customHeight="1">
      <c r="A578" s="2" t="s">
        <v>1240</v>
      </c>
      <c r="B578" s="2" t="s">
        <v>1241</v>
      </c>
      <c r="C578" s="2" t="s">
        <v>58</v>
      </c>
      <c r="D578" s="2" t="s">
        <v>6</v>
      </c>
      <c r="E578" s="2" t="s">
        <v>22</v>
      </c>
      <c r="F578" s="2" t="s">
        <v>19</v>
      </c>
      <c r="G578" s="2" t="s">
        <v>13</v>
      </c>
      <c r="H578" s="2">
        <v>44</v>
      </c>
      <c r="I578" s="8">
        <v>43685</v>
      </c>
      <c r="J578" s="9">
        <v>130133</v>
      </c>
      <c r="K578" s="10">
        <v>0.15</v>
      </c>
      <c r="L578" s="2" t="s">
        <v>27</v>
      </c>
      <c r="M578" s="2" t="s">
        <v>109</v>
      </c>
      <c r="N578" s="8">
        <v>44699</v>
      </c>
      <c r="O578" s="2" t="str">
        <f t="shared" si="4"/>
        <v>United States, Austin</v>
      </c>
      <c r="P578" s="2" t="e">
        <f t="shared" ca="1" si="5"/>
        <v>#NAME?</v>
      </c>
      <c r="Q578" s="2">
        <f>NETWORKDAYS(Data!$N578,Data!$I578,)</f>
        <v>-725</v>
      </c>
      <c r="R578" s="2" t="str">
        <f>CONCATENATE(Data!$C578," ",Data!$B578)</f>
        <v>Sr. Manger Mason Jimenez</v>
      </c>
      <c r="V578" s="34"/>
    </row>
    <row r="579" spans="1:22" ht="15.75" customHeight="1">
      <c r="A579" s="2" t="s">
        <v>1242</v>
      </c>
      <c r="B579" s="2" t="s">
        <v>1243</v>
      </c>
      <c r="C579" s="2" t="s">
        <v>47</v>
      </c>
      <c r="D579" s="2" t="s">
        <v>9</v>
      </c>
      <c r="E579" s="2" t="s">
        <v>20</v>
      </c>
      <c r="F579" s="2" t="s">
        <v>18</v>
      </c>
      <c r="G579" s="2" t="s">
        <v>3</v>
      </c>
      <c r="H579" s="2">
        <v>64</v>
      </c>
      <c r="I579" s="8">
        <v>43729</v>
      </c>
      <c r="J579" s="9">
        <v>108780</v>
      </c>
      <c r="K579" s="10">
        <v>0.06</v>
      </c>
      <c r="L579" s="2" t="s">
        <v>26</v>
      </c>
      <c r="M579" s="2" t="s">
        <v>123</v>
      </c>
      <c r="N579" s="8" t="s">
        <v>88</v>
      </c>
      <c r="O579" s="2" t="str">
        <f t="shared" si="4"/>
        <v>China, Shanghai</v>
      </c>
      <c r="P579" s="2" t="e">
        <f t="shared" ca="1" si="5"/>
        <v>#NAME?</v>
      </c>
      <c r="Q579" s="2" t="e">
        <f>NETWORKDAYS(Data!$N579,Data!$I579,)</f>
        <v>#VALUE!</v>
      </c>
      <c r="R579" s="2" t="str">
        <f>CONCATENATE(Data!$C579," ",Data!$B579)</f>
        <v>Manager Hailey Dang</v>
      </c>
      <c r="V579" s="34"/>
    </row>
    <row r="580" spans="1:22" ht="15.75" customHeight="1">
      <c r="A580" s="2" t="s">
        <v>1244</v>
      </c>
      <c r="B580" s="2" t="s">
        <v>1245</v>
      </c>
      <c r="C580" s="2" t="s">
        <v>40</v>
      </c>
      <c r="D580" s="2" t="s">
        <v>5</v>
      </c>
      <c r="E580" s="2" t="s">
        <v>22</v>
      </c>
      <c r="F580" s="2" t="s">
        <v>18</v>
      </c>
      <c r="G580" s="2" t="s">
        <v>3</v>
      </c>
      <c r="H580" s="2">
        <v>46</v>
      </c>
      <c r="I580" s="8">
        <v>44125</v>
      </c>
      <c r="J580" s="9">
        <v>151853</v>
      </c>
      <c r="K580" s="10">
        <v>0.16</v>
      </c>
      <c r="L580" s="2" t="s">
        <v>26</v>
      </c>
      <c r="M580" s="2" t="s">
        <v>180</v>
      </c>
      <c r="N580" s="8" t="s">
        <v>88</v>
      </c>
      <c r="O580" s="2" t="str">
        <f t="shared" si="4"/>
        <v>China, Chengdu</v>
      </c>
      <c r="P580" s="2" t="e">
        <f t="shared" ca="1" si="5"/>
        <v>#NAME?</v>
      </c>
      <c r="Q580" s="2" t="e">
        <f>NETWORKDAYS(Data!$N580,Data!$I580,)</f>
        <v>#VALUE!</v>
      </c>
      <c r="R580" s="2" t="str">
        <f>CONCATENATE(Data!$C580," ",Data!$B580)</f>
        <v>Director Amelia Bui</v>
      </c>
      <c r="V580" s="34"/>
    </row>
    <row r="581" spans="1:22" ht="15.75" customHeight="1">
      <c r="A581" s="2" t="s">
        <v>1246</v>
      </c>
      <c r="B581" s="2" t="s">
        <v>1247</v>
      </c>
      <c r="C581" s="2" t="s">
        <v>31</v>
      </c>
      <c r="D581" s="2" t="s">
        <v>10</v>
      </c>
      <c r="E581" s="2" t="s">
        <v>20</v>
      </c>
      <c r="F581" s="2" t="s">
        <v>18</v>
      </c>
      <c r="G581" s="2" t="s">
        <v>3</v>
      </c>
      <c r="H581" s="2">
        <v>62</v>
      </c>
      <c r="I581" s="8">
        <v>38977</v>
      </c>
      <c r="J581" s="9">
        <v>64669</v>
      </c>
      <c r="K581" s="10">
        <v>0</v>
      </c>
      <c r="L581" s="2" t="s">
        <v>26</v>
      </c>
      <c r="M581" s="2" t="s">
        <v>87</v>
      </c>
      <c r="N581" s="8" t="s">
        <v>88</v>
      </c>
      <c r="O581" s="2" t="str">
        <f t="shared" si="4"/>
        <v>China, Chongqing</v>
      </c>
      <c r="P581" s="2" t="e">
        <f t="shared" ca="1" si="5"/>
        <v>#NAME?</v>
      </c>
      <c r="Q581" s="2" t="e">
        <f>NETWORKDAYS(Data!$N581,Data!$I581,)</f>
        <v>#VALUE!</v>
      </c>
      <c r="R581" s="2" t="str">
        <f>CONCATENATE(Data!$C581," ",Data!$B581)</f>
        <v>Account Representative Elena Her</v>
      </c>
      <c r="V581" s="34"/>
    </row>
    <row r="582" spans="1:22" ht="15.75" customHeight="1">
      <c r="A582" s="2" t="s">
        <v>1248</v>
      </c>
      <c r="B582" s="2" t="s">
        <v>1249</v>
      </c>
      <c r="C582" s="2" t="s">
        <v>33</v>
      </c>
      <c r="D582" s="2" t="s">
        <v>9</v>
      </c>
      <c r="E582" s="2" t="s">
        <v>21</v>
      </c>
      <c r="F582" s="2" t="s">
        <v>19</v>
      </c>
      <c r="G582" s="2" t="s">
        <v>13</v>
      </c>
      <c r="H582" s="2">
        <v>61</v>
      </c>
      <c r="I582" s="8">
        <v>39568</v>
      </c>
      <c r="J582" s="9">
        <v>69352</v>
      </c>
      <c r="K582" s="10">
        <v>0</v>
      </c>
      <c r="L582" s="2" t="s">
        <v>25</v>
      </c>
      <c r="M582" s="2" t="s">
        <v>148</v>
      </c>
      <c r="N582" s="8" t="s">
        <v>88</v>
      </c>
      <c r="O582" s="2" t="str">
        <f t="shared" si="4"/>
        <v>Brazil, Rio de Janerio</v>
      </c>
      <c r="P582" s="2" t="e">
        <f t="shared" ca="1" si="5"/>
        <v>#NAME?</v>
      </c>
      <c r="Q582" s="2" t="e">
        <f>NETWORKDAYS(Data!$N582,Data!$I582,)</f>
        <v>#VALUE!</v>
      </c>
      <c r="R582" s="2" t="str">
        <f>CONCATENATE(Data!$C582," ",Data!$B582)</f>
        <v>Analyst II Ian Cortez</v>
      </c>
      <c r="V582" s="34"/>
    </row>
    <row r="583" spans="1:22" ht="15.75" customHeight="1">
      <c r="A583" s="2" t="s">
        <v>1250</v>
      </c>
      <c r="B583" s="2" t="s">
        <v>1251</v>
      </c>
      <c r="C583" s="2" t="s">
        <v>33</v>
      </c>
      <c r="D583" s="2" t="s">
        <v>9</v>
      </c>
      <c r="E583" s="2" t="s">
        <v>21</v>
      </c>
      <c r="F583" s="2" t="s">
        <v>19</v>
      </c>
      <c r="G583" s="2" t="s">
        <v>3</v>
      </c>
      <c r="H583" s="2">
        <v>65</v>
      </c>
      <c r="I583" s="8">
        <v>37181</v>
      </c>
      <c r="J583" s="9">
        <v>74631</v>
      </c>
      <c r="K583" s="10">
        <v>0</v>
      </c>
      <c r="L583" s="2" t="s">
        <v>26</v>
      </c>
      <c r="M583" s="2" t="s">
        <v>87</v>
      </c>
      <c r="N583" s="8" t="s">
        <v>88</v>
      </c>
      <c r="O583" s="2" t="str">
        <f t="shared" si="4"/>
        <v>China, Chongqing</v>
      </c>
      <c r="P583" s="2" t="e">
        <f t="shared" ca="1" si="5"/>
        <v>#NAME?</v>
      </c>
      <c r="Q583" s="2" t="e">
        <f>NETWORKDAYS(Data!$N583,Data!$I583,)</f>
        <v>#VALUE!</v>
      </c>
      <c r="R583" s="2" t="str">
        <f>CONCATENATE(Data!$C583," ",Data!$B583)</f>
        <v>Analyst II Christian Ali</v>
      </c>
      <c r="V583" s="34"/>
    </row>
    <row r="584" spans="1:22" ht="15.75" customHeight="1">
      <c r="A584" s="2" t="s">
        <v>1252</v>
      </c>
      <c r="B584" s="2" t="s">
        <v>1253</v>
      </c>
      <c r="C584" s="2" t="s">
        <v>52</v>
      </c>
      <c r="D584" s="2" t="s">
        <v>5</v>
      </c>
      <c r="E584" s="2" t="s">
        <v>22</v>
      </c>
      <c r="F584" s="2" t="s">
        <v>19</v>
      </c>
      <c r="G584" s="2" t="s">
        <v>13</v>
      </c>
      <c r="H584" s="2">
        <v>54</v>
      </c>
      <c r="I584" s="8">
        <v>41028</v>
      </c>
      <c r="J584" s="9">
        <v>96441</v>
      </c>
      <c r="K584" s="10">
        <v>0</v>
      </c>
      <c r="L584" s="2" t="s">
        <v>25</v>
      </c>
      <c r="M584" s="2" t="s">
        <v>271</v>
      </c>
      <c r="N584" s="8" t="s">
        <v>88</v>
      </c>
      <c r="O584" s="2" t="str">
        <f t="shared" si="4"/>
        <v>Brazil, Sao Paulo</v>
      </c>
      <c r="P584" s="2" t="e">
        <f t="shared" ca="1" si="5"/>
        <v>#NAME?</v>
      </c>
      <c r="Q584" s="2" t="e">
        <f>NETWORKDAYS(Data!$N584,Data!$I584,)</f>
        <v>#VALUE!</v>
      </c>
      <c r="R584" s="2" t="str">
        <f>CONCATENATE(Data!$C584," ",Data!$B584)</f>
        <v>Quality Engineer Carter Ortiz</v>
      </c>
      <c r="V584" s="34"/>
    </row>
    <row r="585" spans="1:22" ht="15.75" customHeight="1">
      <c r="A585" s="2" t="s">
        <v>1254</v>
      </c>
      <c r="B585" s="2" t="s">
        <v>1255</v>
      </c>
      <c r="C585" s="2" t="s">
        <v>41</v>
      </c>
      <c r="D585" s="2" t="s">
        <v>5</v>
      </c>
      <c r="E585" s="2" t="s">
        <v>22</v>
      </c>
      <c r="F585" s="2" t="s">
        <v>19</v>
      </c>
      <c r="G585" s="2" t="s">
        <v>3</v>
      </c>
      <c r="H585" s="2">
        <v>46</v>
      </c>
      <c r="I585" s="8">
        <v>40836</v>
      </c>
      <c r="J585" s="9">
        <v>114250</v>
      </c>
      <c r="K585" s="10">
        <v>0.14000000000000001</v>
      </c>
      <c r="L585" s="2" t="s">
        <v>26</v>
      </c>
      <c r="M585" s="2" t="s">
        <v>180</v>
      </c>
      <c r="N585" s="8" t="s">
        <v>88</v>
      </c>
      <c r="O585" s="2" t="str">
        <f t="shared" si="4"/>
        <v>China, Chengdu</v>
      </c>
      <c r="P585" s="2" t="e">
        <f t="shared" ca="1" si="5"/>
        <v>#NAME?</v>
      </c>
      <c r="Q585" s="2" t="e">
        <f>NETWORKDAYS(Data!$N585,Data!$I585,)</f>
        <v>#VALUE!</v>
      </c>
      <c r="R585" s="2" t="str">
        <f>CONCATENATE(Data!$C585," ",Data!$B585)</f>
        <v>Engineering Manager Grayson Chan</v>
      </c>
      <c r="V585" s="34"/>
    </row>
    <row r="586" spans="1:22" ht="15.75" customHeight="1">
      <c r="A586" s="2" t="s">
        <v>1256</v>
      </c>
      <c r="B586" s="2" t="s">
        <v>1257</v>
      </c>
      <c r="C586" s="2" t="s">
        <v>37</v>
      </c>
      <c r="D586" s="2" t="s">
        <v>8</v>
      </c>
      <c r="E586" s="2" t="s">
        <v>17</v>
      </c>
      <c r="F586" s="2" t="s">
        <v>19</v>
      </c>
      <c r="G586" s="2" t="s">
        <v>13</v>
      </c>
      <c r="H586" s="2">
        <v>36</v>
      </c>
      <c r="I586" s="8">
        <v>44192</v>
      </c>
      <c r="J586" s="9">
        <v>70165</v>
      </c>
      <c r="K586" s="10">
        <v>7.0000000000000007E-2</v>
      </c>
      <c r="L586" s="2" t="s">
        <v>25</v>
      </c>
      <c r="M586" s="2" t="s">
        <v>142</v>
      </c>
      <c r="N586" s="8" t="s">
        <v>88</v>
      </c>
      <c r="O586" s="2" t="str">
        <f t="shared" si="4"/>
        <v>Brazil, Manaus</v>
      </c>
      <c r="P586" s="2" t="e">
        <f t="shared" ca="1" si="5"/>
        <v>#NAME?</v>
      </c>
      <c r="Q586" s="2" t="e">
        <f>NETWORKDAYS(Data!$N586,Data!$I586,)</f>
        <v>#VALUE!</v>
      </c>
      <c r="R586" s="2" t="str">
        <f>CONCATENATE(Data!$C586," ",Data!$B586)</f>
        <v>Computer Systems Manager Nolan Molina</v>
      </c>
      <c r="V586" s="34"/>
    </row>
    <row r="587" spans="1:22" ht="15.75" customHeight="1">
      <c r="A587" s="2" t="s">
        <v>1258</v>
      </c>
      <c r="B587" s="2" t="s">
        <v>1259</v>
      </c>
      <c r="C587" s="2" t="s">
        <v>47</v>
      </c>
      <c r="D587" s="2" t="s">
        <v>8</v>
      </c>
      <c r="E587" s="2" t="s">
        <v>17</v>
      </c>
      <c r="F587" s="2" t="s">
        <v>19</v>
      </c>
      <c r="G587" s="2" t="s">
        <v>3</v>
      </c>
      <c r="H587" s="2">
        <v>60</v>
      </c>
      <c r="I587" s="8">
        <v>36554</v>
      </c>
      <c r="J587" s="9">
        <v>109059</v>
      </c>
      <c r="K587" s="10">
        <v>7.0000000000000007E-2</v>
      </c>
      <c r="L587" s="2" t="s">
        <v>26</v>
      </c>
      <c r="M587" s="2" t="s">
        <v>180</v>
      </c>
      <c r="N587" s="8" t="s">
        <v>88</v>
      </c>
      <c r="O587" s="2" t="str">
        <f t="shared" si="4"/>
        <v>China, Chengdu</v>
      </c>
      <c r="P587" s="2" t="e">
        <f t="shared" ca="1" si="5"/>
        <v>#NAME?</v>
      </c>
      <c r="Q587" s="2" t="e">
        <f>NETWORKDAYS(Data!$N587,Data!$I587,)</f>
        <v>#VALUE!</v>
      </c>
      <c r="R587" s="2" t="str">
        <f>CONCATENATE(Data!$C587," ",Data!$B587)</f>
        <v>Manager Adam Kaur</v>
      </c>
      <c r="V587" s="34"/>
    </row>
    <row r="588" spans="1:22" ht="15.75" customHeight="1">
      <c r="A588" s="2" t="s">
        <v>1260</v>
      </c>
      <c r="B588" s="2" t="s">
        <v>1261</v>
      </c>
      <c r="C588" s="2" t="s">
        <v>51</v>
      </c>
      <c r="D588" s="2" t="s">
        <v>5</v>
      </c>
      <c r="E588" s="2" t="s">
        <v>21</v>
      </c>
      <c r="F588" s="2" t="s">
        <v>18</v>
      </c>
      <c r="G588" s="2" t="s">
        <v>3</v>
      </c>
      <c r="H588" s="2">
        <v>30</v>
      </c>
      <c r="I588" s="8">
        <v>42322</v>
      </c>
      <c r="J588" s="9">
        <v>77442</v>
      </c>
      <c r="K588" s="10">
        <v>0</v>
      </c>
      <c r="L588" s="2" t="s">
        <v>27</v>
      </c>
      <c r="M588" s="2" t="s">
        <v>136</v>
      </c>
      <c r="N588" s="8" t="s">
        <v>88</v>
      </c>
      <c r="O588" s="2" t="str">
        <f t="shared" si="4"/>
        <v>United States, Columbus</v>
      </c>
      <c r="P588" s="2" t="e">
        <f t="shared" ca="1" si="5"/>
        <v>#NAME?</v>
      </c>
      <c r="Q588" s="2" t="e">
        <f>NETWORKDAYS(Data!$N588,Data!$I588,)</f>
        <v>#VALUE!</v>
      </c>
      <c r="R588" s="2" t="str">
        <f>CONCATENATE(Data!$C588," ",Data!$B588)</f>
        <v>Operations Engineer Amelia Kaur</v>
      </c>
      <c r="V588" s="34"/>
    </row>
    <row r="589" spans="1:22" ht="15.75" customHeight="1">
      <c r="A589" s="2" t="s">
        <v>1262</v>
      </c>
      <c r="B589" s="2" t="s">
        <v>1263</v>
      </c>
      <c r="C589" s="2" t="s">
        <v>33</v>
      </c>
      <c r="D589" s="2" t="s">
        <v>10</v>
      </c>
      <c r="E589" s="2" t="s">
        <v>17</v>
      </c>
      <c r="F589" s="2" t="s">
        <v>18</v>
      </c>
      <c r="G589" s="2" t="s">
        <v>13</v>
      </c>
      <c r="H589" s="2">
        <v>34</v>
      </c>
      <c r="I589" s="8">
        <v>41066</v>
      </c>
      <c r="J589" s="9">
        <v>72126</v>
      </c>
      <c r="K589" s="10">
        <v>0</v>
      </c>
      <c r="L589" s="2" t="s">
        <v>25</v>
      </c>
      <c r="M589" s="2" t="s">
        <v>142</v>
      </c>
      <c r="N589" s="8" t="s">
        <v>88</v>
      </c>
      <c r="O589" s="2" t="str">
        <f t="shared" si="4"/>
        <v>Brazil, Manaus</v>
      </c>
      <c r="P589" s="2" t="e">
        <f t="shared" ca="1" si="5"/>
        <v>#NAME?</v>
      </c>
      <c r="Q589" s="2" t="e">
        <f>NETWORKDAYS(Data!$N589,Data!$I589,)</f>
        <v>#VALUE!</v>
      </c>
      <c r="R589" s="2" t="str">
        <f>CONCATENATE(Data!$C589," ",Data!$B589)</f>
        <v>Analyst II Autumn Gonzales</v>
      </c>
      <c r="V589" s="34"/>
    </row>
    <row r="590" spans="1:22" ht="15.75" customHeight="1">
      <c r="A590" s="2" t="s">
        <v>1264</v>
      </c>
      <c r="B590" s="2" t="s">
        <v>1265</v>
      </c>
      <c r="C590" s="2" t="s">
        <v>53</v>
      </c>
      <c r="D590" s="2" t="s">
        <v>8</v>
      </c>
      <c r="E590" s="2" t="s">
        <v>20</v>
      </c>
      <c r="F590" s="2" t="s">
        <v>19</v>
      </c>
      <c r="G590" s="2" t="s">
        <v>12</v>
      </c>
      <c r="H590" s="2">
        <v>55</v>
      </c>
      <c r="I590" s="8">
        <v>41565</v>
      </c>
      <c r="J590" s="9">
        <v>70334</v>
      </c>
      <c r="K590" s="10">
        <v>0</v>
      </c>
      <c r="L590" s="2" t="s">
        <v>27</v>
      </c>
      <c r="M590" s="2" t="s">
        <v>106</v>
      </c>
      <c r="N590" s="8" t="s">
        <v>88</v>
      </c>
      <c r="O590" s="2" t="str">
        <f t="shared" si="4"/>
        <v>United States, Miami</v>
      </c>
      <c r="P590" s="2" t="e">
        <f t="shared" ca="1" si="5"/>
        <v>#NAME?</v>
      </c>
      <c r="Q590" s="2" t="e">
        <f>NETWORKDAYS(Data!$N590,Data!$I590,)</f>
        <v>#VALUE!</v>
      </c>
      <c r="R590" s="2" t="str">
        <f>CONCATENATE(Data!$C590," ",Data!$B590)</f>
        <v>Service Desk Analyst Ezra Wilson</v>
      </c>
      <c r="V590" s="34"/>
    </row>
    <row r="591" spans="1:22" ht="15.75" customHeight="1">
      <c r="A591" s="2" t="s">
        <v>1266</v>
      </c>
      <c r="B591" s="2" t="s">
        <v>1267</v>
      </c>
      <c r="C591" s="2" t="s">
        <v>52</v>
      </c>
      <c r="D591" s="2" t="s">
        <v>5</v>
      </c>
      <c r="E591" s="2" t="s">
        <v>21</v>
      </c>
      <c r="F591" s="2" t="s">
        <v>19</v>
      </c>
      <c r="G591" s="2" t="s">
        <v>3</v>
      </c>
      <c r="H591" s="2">
        <v>59</v>
      </c>
      <c r="I591" s="8">
        <v>40170</v>
      </c>
      <c r="J591" s="9">
        <v>78006</v>
      </c>
      <c r="K591" s="10">
        <v>0</v>
      </c>
      <c r="L591" s="2" t="s">
        <v>27</v>
      </c>
      <c r="M591" s="2" t="s">
        <v>106</v>
      </c>
      <c r="N591" s="8" t="s">
        <v>88</v>
      </c>
      <c r="O591" s="2" t="str">
        <f t="shared" si="4"/>
        <v>United States, Miami</v>
      </c>
      <c r="P591" s="2" t="e">
        <f t="shared" ca="1" si="5"/>
        <v>#NAME?</v>
      </c>
      <c r="Q591" s="2" t="e">
        <f>NETWORKDAYS(Data!$N591,Data!$I591,)</f>
        <v>#VALUE!</v>
      </c>
      <c r="R591" s="2" t="str">
        <f>CONCATENATE(Data!$C591," ",Data!$B591)</f>
        <v>Quality Engineer Jacob Cheng</v>
      </c>
      <c r="V591" s="34"/>
    </row>
    <row r="592" spans="1:22" ht="15.75" customHeight="1">
      <c r="A592" s="2" t="s">
        <v>1268</v>
      </c>
      <c r="B592" s="2" t="s">
        <v>1269</v>
      </c>
      <c r="C592" s="2" t="s">
        <v>40</v>
      </c>
      <c r="D592" s="2" t="s">
        <v>8</v>
      </c>
      <c r="E592" s="2" t="s">
        <v>20</v>
      </c>
      <c r="F592" s="2" t="s">
        <v>18</v>
      </c>
      <c r="G592" s="2" t="s">
        <v>13</v>
      </c>
      <c r="H592" s="2">
        <v>28</v>
      </c>
      <c r="I592" s="8">
        <v>44221</v>
      </c>
      <c r="J592" s="9">
        <v>160385</v>
      </c>
      <c r="K592" s="10">
        <v>0.23</v>
      </c>
      <c r="L592" s="2" t="s">
        <v>27</v>
      </c>
      <c r="M592" s="2" t="s">
        <v>106</v>
      </c>
      <c r="N592" s="8">
        <v>44334</v>
      </c>
      <c r="O592" s="2" t="str">
        <f t="shared" si="4"/>
        <v>United States, Miami</v>
      </c>
      <c r="P592" s="2" t="e">
        <f t="shared" ca="1" si="5"/>
        <v>#NAME?</v>
      </c>
      <c r="Q592" s="2">
        <f>NETWORKDAYS(Data!$N592,Data!$I592,)</f>
        <v>-82</v>
      </c>
      <c r="R592" s="2" t="str">
        <f>CONCATENATE(Data!$C592," ",Data!$B592)</f>
        <v>Director Melody Valdez</v>
      </c>
      <c r="V592" s="34"/>
    </row>
    <row r="593" spans="1:22" ht="15.75" customHeight="1">
      <c r="A593" s="2" t="s">
        <v>1270</v>
      </c>
      <c r="B593" s="2" t="s">
        <v>1271</v>
      </c>
      <c r="C593" s="2" t="s">
        <v>63</v>
      </c>
      <c r="D593" s="2" t="s">
        <v>6</v>
      </c>
      <c r="E593" s="2" t="s">
        <v>17</v>
      </c>
      <c r="F593" s="2" t="s">
        <v>18</v>
      </c>
      <c r="G593" s="2" t="s">
        <v>12</v>
      </c>
      <c r="H593" s="2">
        <v>36</v>
      </c>
      <c r="I593" s="8">
        <v>41650</v>
      </c>
      <c r="J593" s="9">
        <v>202323</v>
      </c>
      <c r="K593" s="10">
        <v>0.39</v>
      </c>
      <c r="L593" s="2" t="s">
        <v>27</v>
      </c>
      <c r="M593" s="2" t="s">
        <v>91</v>
      </c>
      <c r="N593" s="8" t="s">
        <v>88</v>
      </c>
      <c r="O593" s="2" t="str">
        <f t="shared" si="4"/>
        <v>United States, Chicago</v>
      </c>
      <c r="P593" s="2" t="e">
        <f t="shared" ca="1" si="5"/>
        <v>#NAME?</v>
      </c>
      <c r="Q593" s="2" t="e">
        <f>NETWORKDAYS(Data!$N593,Data!$I593,)</f>
        <v>#VALUE!</v>
      </c>
      <c r="R593" s="2" t="str">
        <f>CONCATENATE(Data!$C593," ",Data!$B593)</f>
        <v>Vice President Caroline Nelson</v>
      </c>
      <c r="V593" s="34"/>
    </row>
    <row r="594" spans="1:22" ht="15.75" customHeight="1">
      <c r="A594" s="2" t="s">
        <v>1272</v>
      </c>
      <c r="B594" s="2" t="s">
        <v>1273</v>
      </c>
      <c r="C594" s="2" t="s">
        <v>58</v>
      </c>
      <c r="D594" s="2" t="s">
        <v>7</v>
      </c>
      <c r="E594" s="2" t="s">
        <v>17</v>
      </c>
      <c r="F594" s="2" t="s">
        <v>18</v>
      </c>
      <c r="G594" s="2" t="s">
        <v>13</v>
      </c>
      <c r="H594" s="2">
        <v>29</v>
      </c>
      <c r="I594" s="8">
        <v>44025</v>
      </c>
      <c r="J594" s="9">
        <v>141555</v>
      </c>
      <c r="K594" s="10">
        <v>0.11</v>
      </c>
      <c r="L594" s="2" t="s">
        <v>25</v>
      </c>
      <c r="M594" s="2" t="s">
        <v>142</v>
      </c>
      <c r="N594" s="8" t="s">
        <v>88</v>
      </c>
      <c r="O594" s="2" t="str">
        <f t="shared" si="4"/>
        <v>Brazil, Manaus</v>
      </c>
      <c r="P594" s="2" t="e">
        <f t="shared" ca="1" si="5"/>
        <v>#NAME?</v>
      </c>
      <c r="Q594" s="2" t="e">
        <f>NETWORKDAYS(Data!$N594,Data!$I594,)</f>
        <v>#VALUE!</v>
      </c>
      <c r="R594" s="2" t="str">
        <f>CONCATENATE(Data!$C594," ",Data!$B594)</f>
        <v>Sr. Manger Ellie Guerrero</v>
      </c>
      <c r="V594" s="34"/>
    </row>
    <row r="595" spans="1:22" ht="15.75" customHeight="1">
      <c r="A595" s="2" t="s">
        <v>1274</v>
      </c>
      <c r="B595" s="2" t="s">
        <v>1275</v>
      </c>
      <c r="C595" s="2" t="s">
        <v>40</v>
      </c>
      <c r="D595" s="2" t="s">
        <v>6</v>
      </c>
      <c r="E595" s="2" t="s">
        <v>22</v>
      </c>
      <c r="F595" s="2" t="s">
        <v>18</v>
      </c>
      <c r="G595" s="2" t="s">
        <v>3</v>
      </c>
      <c r="H595" s="2">
        <v>34</v>
      </c>
      <c r="I595" s="8">
        <v>44032</v>
      </c>
      <c r="J595" s="9">
        <v>184960</v>
      </c>
      <c r="K595" s="10">
        <v>0.18</v>
      </c>
      <c r="L595" s="2" t="s">
        <v>27</v>
      </c>
      <c r="M595" s="2" t="s">
        <v>83</v>
      </c>
      <c r="N595" s="8" t="s">
        <v>88</v>
      </c>
      <c r="O595" s="2" t="str">
        <f t="shared" si="4"/>
        <v>United States, Seattle</v>
      </c>
      <c r="P595" s="2" t="e">
        <f t="shared" ca="1" si="5"/>
        <v>#NAME?</v>
      </c>
      <c r="Q595" s="2" t="e">
        <f>NETWORKDAYS(Data!$N595,Data!$I595,)</f>
        <v>#VALUE!</v>
      </c>
      <c r="R595" s="2" t="str">
        <f>CONCATENATE(Data!$C595," ",Data!$B595)</f>
        <v>Director Genesis Zhu</v>
      </c>
      <c r="V595" s="34"/>
    </row>
    <row r="596" spans="1:22" ht="15.75" customHeight="1">
      <c r="A596" s="2" t="s">
        <v>1276</v>
      </c>
      <c r="B596" s="2" t="s">
        <v>1277</v>
      </c>
      <c r="C596" s="2" t="s">
        <v>63</v>
      </c>
      <c r="D596" s="2" t="s">
        <v>8</v>
      </c>
      <c r="E596" s="2" t="s">
        <v>20</v>
      </c>
      <c r="F596" s="2" t="s">
        <v>19</v>
      </c>
      <c r="G596" s="2" t="s">
        <v>3</v>
      </c>
      <c r="H596" s="2">
        <v>37</v>
      </c>
      <c r="I596" s="8">
        <v>40719</v>
      </c>
      <c r="J596" s="9">
        <v>221592</v>
      </c>
      <c r="K596" s="10">
        <v>0.31</v>
      </c>
      <c r="L596" s="2" t="s">
        <v>27</v>
      </c>
      <c r="M596" s="2" t="s">
        <v>136</v>
      </c>
      <c r="N596" s="8" t="s">
        <v>88</v>
      </c>
      <c r="O596" s="2" t="str">
        <f t="shared" si="4"/>
        <v>United States, Columbus</v>
      </c>
      <c r="P596" s="2" t="e">
        <f t="shared" ca="1" si="5"/>
        <v>#NAME?</v>
      </c>
      <c r="Q596" s="2" t="e">
        <f>NETWORKDAYS(Data!$N596,Data!$I596,)</f>
        <v>#VALUE!</v>
      </c>
      <c r="R596" s="2" t="str">
        <f>CONCATENATE(Data!$C596," ",Data!$B596)</f>
        <v>Vice President Jonathan Ho</v>
      </c>
      <c r="V596" s="34"/>
    </row>
    <row r="597" spans="1:22" ht="15.75" customHeight="1">
      <c r="A597" s="2" t="s">
        <v>1278</v>
      </c>
      <c r="B597" s="2" t="s">
        <v>1279</v>
      </c>
      <c r="C597" s="2" t="s">
        <v>44</v>
      </c>
      <c r="D597" s="2" t="s">
        <v>7</v>
      </c>
      <c r="E597" s="2" t="s">
        <v>20</v>
      </c>
      <c r="F597" s="2" t="s">
        <v>18</v>
      </c>
      <c r="G597" s="2" t="s">
        <v>3</v>
      </c>
      <c r="H597" s="2">
        <v>44</v>
      </c>
      <c r="I597" s="8">
        <v>39841</v>
      </c>
      <c r="J597" s="9">
        <v>53301</v>
      </c>
      <c r="K597" s="10">
        <v>0</v>
      </c>
      <c r="L597" s="2" t="s">
        <v>27</v>
      </c>
      <c r="M597" s="2" t="s">
        <v>83</v>
      </c>
      <c r="N597" s="8" t="s">
        <v>88</v>
      </c>
      <c r="O597" s="2" t="str">
        <f t="shared" si="4"/>
        <v>United States, Seattle</v>
      </c>
      <c r="P597" s="2" t="e">
        <f t="shared" ca="1" si="5"/>
        <v>#NAME?</v>
      </c>
      <c r="Q597" s="2" t="e">
        <f>NETWORKDAYS(Data!$N597,Data!$I597,)</f>
        <v>#VALUE!</v>
      </c>
      <c r="R597" s="2" t="str">
        <f>CONCATENATE(Data!$C597," ",Data!$B597)</f>
        <v>HRIS Analyst Savannah Park</v>
      </c>
      <c r="V597" s="34"/>
    </row>
    <row r="598" spans="1:22" ht="15.75" customHeight="1">
      <c r="A598" s="2" t="s">
        <v>1280</v>
      </c>
      <c r="B598" s="2" t="s">
        <v>1281</v>
      </c>
      <c r="C598" s="2" t="s">
        <v>36</v>
      </c>
      <c r="D598" s="2" t="s">
        <v>8</v>
      </c>
      <c r="E598" s="2" t="s">
        <v>17</v>
      </c>
      <c r="F598" s="2" t="s">
        <v>19</v>
      </c>
      <c r="G598" s="2" t="s">
        <v>3</v>
      </c>
      <c r="H598" s="2">
        <v>45</v>
      </c>
      <c r="I598" s="8">
        <v>36587</v>
      </c>
      <c r="J598" s="9">
        <v>91276</v>
      </c>
      <c r="K598" s="10">
        <v>0</v>
      </c>
      <c r="L598" s="2" t="s">
        <v>27</v>
      </c>
      <c r="M598" s="2" t="s">
        <v>83</v>
      </c>
      <c r="N598" s="8" t="s">
        <v>88</v>
      </c>
      <c r="O598" s="2" t="str">
        <f t="shared" si="4"/>
        <v>United States, Seattle</v>
      </c>
      <c r="P598" s="2" t="e">
        <f t="shared" ca="1" si="5"/>
        <v>#NAME?</v>
      </c>
      <c r="Q598" s="2" t="e">
        <f>NETWORKDAYS(Data!$N598,Data!$I598,)</f>
        <v>#VALUE!</v>
      </c>
      <c r="R598" s="2" t="str">
        <f>CONCATENATE(Data!$C598," ",Data!$B598)</f>
        <v>Cloud Infrastructure Architect Nathan Chan</v>
      </c>
      <c r="V598" s="34"/>
    </row>
    <row r="599" spans="1:22" ht="15.75" customHeight="1">
      <c r="A599" s="2" t="s">
        <v>1282</v>
      </c>
      <c r="B599" s="2" t="s">
        <v>1283</v>
      </c>
      <c r="C599" s="2" t="s">
        <v>58</v>
      </c>
      <c r="D599" s="2" t="s">
        <v>7</v>
      </c>
      <c r="E599" s="2" t="s">
        <v>21</v>
      </c>
      <c r="F599" s="2" t="s">
        <v>18</v>
      </c>
      <c r="G599" s="2" t="s">
        <v>3</v>
      </c>
      <c r="H599" s="2">
        <v>52</v>
      </c>
      <c r="I599" s="8">
        <v>42983</v>
      </c>
      <c r="J599" s="9">
        <v>140042</v>
      </c>
      <c r="K599" s="10">
        <v>0.13</v>
      </c>
      <c r="L599" s="2" t="s">
        <v>27</v>
      </c>
      <c r="M599" s="2" t="s">
        <v>109</v>
      </c>
      <c r="N599" s="8" t="s">
        <v>88</v>
      </c>
      <c r="O599" s="2" t="str">
        <f t="shared" si="4"/>
        <v>United States, Austin</v>
      </c>
      <c r="P599" s="2" t="e">
        <f t="shared" ca="1" si="5"/>
        <v>#NAME?</v>
      </c>
      <c r="Q599" s="2" t="e">
        <f>NETWORKDAYS(Data!$N599,Data!$I599,)</f>
        <v>#VALUE!</v>
      </c>
      <c r="R599" s="2" t="str">
        <f>CONCATENATE(Data!$C599," ",Data!$B599)</f>
        <v>Sr. Manger Sofia Vu</v>
      </c>
      <c r="V599" s="34"/>
    </row>
    <row r="600" spans="1:22" ht="15.75" customHeight="1">
      <c r="A600" s="2" t="s">
        <v>357</v>
      </c>
      <c r="B600" s="2" t="s">
        <v>1284</v>
      </c>
      <c r="C600" s="2" t="s">
        <v>32</v>
      </c>
      <c r="D600" s="2" t="s">
        <v>4</v>
      </c>
      <c r="E600" s="2" t="s">
        <v>20</v>
      </c>
      <c r="F600" s="2" t="s">
        <v>18</v>
      </c>
      <c r="G600" s="2" t="s">
        <v>3</v>
      </c>
      <c r="H600" s="2">
        <v>40</v>
      </c>
      <c r="I600" s="8">
        <v>43440</v>
      </c>
      <c r="J600" s="9">
        <v>57225</v>
      </c>
      <c r="K600" s="10">
        <v>0</v>
      </c>
      <c r="L600" s="2" t="s">
        <v>27</v>
      </c>
      <c r="M600" s="2" t="s">
        <v>136</v>
      </c>
      <c r="N600" s="8" t="s">
        <v>88</v>
      </c>
      <c r="O600" s="2" t="str">
        <f t="shared" si="4"/>
        <v>United States, Columbus</v>
      </c>
      <c r="P600" s="2" t="e">
        <f t="shared" ca="1" si="5"/>
        <v>#NAME?</v>
      </c>
      <c r="Q600" s="2" t="e">
        <f>NETWORKDAYS(Data!$N600,Data!$I600,)</f>
        <v>#VALUE!</v>
      </c>
      <c r="R600" s="2" t="str">
        <f>CONCATENATE(Data!$C600," ",Data!$B600)</f>
        <v>Analyst Ruby Choi</v>
      </c>
      <c r="V600" s="34"/>
    </row>
    <row r="601" spans="1:22" ht="15.75" customHeight="1">
      <c r="A601" s="2" t="s">
        <v>1285</v>
      </c>
      <c r="B601" s="2" t="s">
        <v>1286</v>
      </c>
      <c r="C601" s="2" t="s">
        <v>47</v>
      </c>
      <c r="D601" s="2" t="s">
        <v>7</v>
      </c>
      <c r="E601" s="2" t="s">
        <v>22</v>
      </c>
      <c r="F601" s="2" t="s">
        <v>18</v>
      </c>
      <c r="G601" s="2" t="s">
        <v>13</v>
      </c>
      <c r="H601" s="2">
        <v>55</v>
      </c>
      <c r="I601" s="8">
        <v>40233</v>
      </c>
      <c r="J601" s="9">
        <v>102839</v>
      </c>
      <c r="K601" s="10">
        <v>0.05</v>
      </c>
      <c r="L601" s="2" t="s">
        <v>27</v>
      </c>
      <c r="M601" s="2" t="s">
        <v>106</v>
      </c>
      <c r="N601" s="8" t="s">
        <v>88</v>
      </c>
      <c r="O601" s="2" t="str">
        <f t="shared" si="4"/>
        <v>United States, Miami</v>
      </c>
      <c r="P601" s="2" t="e">
        <f t="shared" ca="1" si="5"/>
        <v>#NAME?</v>
      </c>
      <c r="Q601" s="2" t="e">
        <f>NETWORKDAYS(Data!$N601,Data!$I601,)</f>
        <v>#VALUE!</v>
      </c>
      <c r="R601" s="2" t="str">
        <f>CONCATENATE(Data!$C601," ",Data!$B601)</f>
        <v>Manager Lily Pena</v>
      </c>
      <c r="V601" s="34"/>
    </row>
    <row r="602" spans="1:22" ht="15.75" customHeight="1">
      <c r="A602" s="2" t="s">
        <v>1287</v>
      </c>
      <c r="B602" s="2" t="s">
        <v>1288</v>
      </c>
      <c r="C602" s="2" t="s">
        <v>40</v>
      </c>
      <c r="D602" s="2" t="s">
        <v>9</v>
      </c>
      <c r="E602" s="2" t="s">
        <v>21</v>
      </c>
      <c r="F602" s="2" t="s">
        <v>19</v>
      </c>
      <c r="G602" s="2" t="s">
        <v>3</v>
      </c>
      <c r="H602" s="2">
        <v>29</v>
      </c>
      <c r="I602" s="8">
        <v>44454</v>
      </c>
      <c r="J602" s="9">
        <v>199783</v>
      </c>
      <c r="K602" s="10">
        <v>0.21</v>
      </c>
      <c r="L602" s="2" t="s">
        <v>27</v>
      </c>
      <c r="M602" s="2" t="s">
        <v>91</v>
      </c>
      <c r="N602" s="8">
        <v>44661</v>
      </c>
      <c r="O602" s="2" t="str">
        <f t="shared" si="4"/>
        <v>United States, Chicago</v>
      </c>
      <c r="P602" s="2" t="e">
        <f t="shared" ca="1" si="5"/>
        <v>#NAME?</v>
      </c>
      <c r="Q602" s="2">
        <f>NETWORKDAYS(Data!$N602,Data!$I602,)</f>
        <v>-148</v>
      </c>
      <c r="R602" s="2" t="str">
        <f>CONCATENATE(Data!$C602," ",Data!$B602)</f>
        <v>Director Liam Zhang</v>
      </c>
      <c r="V602" s="34"/>
    </row>
    <row r="603" spans="1:22" ht="15.75" customHeight="1">
      <c r="A603" s="2" t="s">
        <v>1289</v>
      </c>
      <c r="B603" s="2" t="s">
        <v>1290</v>
      </c>
      <c r="C603" s="2" t="s">
        <v>57</v>
      </c>
      <c r="D603" s="2" t="s">
        <v>7</v>
      </c>
      <c r="E603" s="2" t="s">
        <v>21</v>
      </c>
      <c r="F603" s="2" t="s">
        <v>19</v>
      </c>
      <c r="G603" s="2" t="s">
        <v>13</v>
      </c>
      <c r="H603" s="2">
        <v>32</v>
      </c>
      <c r="I603" s="8">
        <v>44295</v>
      </c>
      <c r="J603" s="9">
        <v>70980</v>
      </c>
      <c r="K603" s="10">
        <v>0</v>
      </c>
      <c r="L603" s="2" t="s">
        <v>25</v>
      </c>
      <c r="M603" s="2" t="s">
        <v>148</v>
      </c>
      <c r="N603" s="8" t="s">
        <v>88</v>
      </c>
      <c r="O603" s="2" t="str">
        <f t="shared" si="4"/>
        <v>Brazil, Rio de Janerio</v>
      </c>
      <c r="P603" s="2" t="e">
        <f t="shared" ca="1" si="5"/>
        <v>#NAME?</v>
      </c>
      <c r="Q603" s="2" t="e">
        <f>NETWORKDAYS(Data!$N603,Data!$I603,)</f>
        <v>#VALUE!</v>
      </c>
      <c r="R603" s="2" t="str">
        <f>CONCATENATE(Data!$C603," ",Data!$B603)</f>
        <v>Sr. Business Partner Ian Gutierrez</v>
      </c>
      <c r="V603" s="34"/>
    </row>
    <row r="604" spans="1:22" ht="15.75" customHeight="1">
      <c r="A604" s="2" t="s">
        <v>1291</v>
      </c>
      <c r="B604" s="2" t="s">
        <v>1292</v>
      </c>
      <c r="C604" s="2" t="s">
        <v>47</v>
      </c>
      <c r="D604" s="2" t="s">
        <v>9</v>
      </c>
      <c r="E604" s="2" t="s">
        <v>17</v>
      </c>
      <c r="F604" s="2" t="s">
        <v>19</v>
      </c>
      <c r="G604" s="2" t="s">
        <v>12</v>
      </c>
      <c r="H604" s="2">
        <v>51</v>
      </c>
      <c r="I604" s="8">
        <v>35456</v>
      </c>
      <c r="J604" s="9">
        <v>104431</v>
      </c>
      <c r="K604" s="10">
        <v>7.0000000000000007E-2</v>
      </c>
      <c r="L604" s="2" t="s">
        <v>27</v>
      </c>
      <c r="M604" s="2" t="s">
        <v>97</v>
      </c>
      <c r="N604" s="8" t="s">
        <v>88</v>
      </c>
      <c r="O604" s="2" t="str">
        <f t="shared" si="4"/>
        <v>United States, Phoenix</v>
      </c>
      <c r="P604" s="2" t="e">
        <f t="shared" ca="1" si="5"/>
        <v>#NAME?</v>
      </c>
      <c r="Q604" s="2" t="e">
        <f>NETWORKDAYS(Data!$N604,Data!$I604,)</f>
        <v>#VALUE!</v>
      </c>
      <c r="R604" s="2" t="str">
        <f>CONCATENATE(Data!$C604," ",Data!$B604)</f>
        <v>Manager David Simmons</v>
      </c>
      <c r="V604" s="34"/>
    </row>
    <row r="605" spans="1:22" ht="15.75" customHeight="1">
      <c r="A605" s="2" t="s">
        <v>1293</v>
      </c>
      <c r="B605" s="2" t="s">
        <v>1294</v>
      </c>
      <c r="C605" s="2" t="s">
        <v>35</v>
      </c>
      <c r="D605" s="2" t="s">
        <v>7</v>
      </c>
      <c r="E605" s="2" t="s">
        <v>22</v>
      </c>
      <c r="F605" s="2" t="s">
        <v>19</v>
      </c>
      <c r="G605" s="2" t="s">
        <v>12</v>
      </c>
      <c r="H605" s="2">
        <v>28</v>
      </c>
      <c r="I605" s="8">
        <v>44374</v>
      </c>
      <c r="J605" s="9">
        <v>48510</v>
      </c>
      <c r="K605" s="10">
        <v>0</v>
      </c>
      <c r="L605" s="2" t="s">
        <v>27</v>
      </c>
      <c r="M605" s="2" t="s">
        <v>91</v>
      </c>
      <c r="N605" s="8" t="s">
        <v>88</v>
      </c>
      <c r="O605" s="2" t="str">
        <f t="shared" si="4"/>
        <v>United States, Chicago</v>
      </c>
      <c r="P605" s="2" t="e">
        <f t="shared" ca="1" si="5"/>
        <v>#NAME?</v>
      </c>
      <c r="Q605" s="2" t="e">
        <f>NETWORKDAYS(Data!$N605,Data!$I605,)</f>
        <v>#VALUE!</v>
      </c>
      <c r="R605" s="2" t="str">
        <f>CONCATENATE(Data!$C605," ",Data!$B605)</f>
        <v>Business Partner Lincoln Henderson</v>
      </c>
      <c r="V605" s="34"/>
    </row>
    <row r="606" spans="1:22" ht="15.75" customHeight="1">
      <c r="A606" s="2" t="s">
        <v>1295</v>
      </c>
      <c r="B606" s="2" t="s">
        <v>1296</v>
      </c>
      <c r="C606" s="2" t="s">
        <v>52</v>
      </c>
      <c r="D606" s="2" t="s">
        <v>5</v>
      </c>
      <c r="E606" s="2" t="s">
        <v>22</v>
      </c>
      <c r="F606" s="2" t="s">
        <v>19</v>
      </c>
      <c r="G606" s="2" t="s">
        <v>11</v>
      </c>
      <c r="H606" s="2">
        <v>27</v>
      </c>
      <c r="I606" s="8">
        <v>43613</v>
      </c>
      <c r="J606" s="9">
        <v>70110</v>
      </c>
      <c r="K606" s="10">
        <v>0</v>
      </c>
      <c r="L606" s="2" t="s">
        <v>27</v>
      </c>
      <c r="M606" s="2" t="s">
        <v>106</v>
      </c>
      <c r="N606" s="8">
        <v>44203</v>
      </c>
      <c r="O606" s="2" t="str">
        <f t="shared" si="4"/>
        <v>United States, Miami</v>
      </c>
      <c r="P606" s="2" t="e">
        <f t="shared" ca="1" si="5"/>
        <v>#NAME?</v>
      </c>
      <c r="Q606" s="2">
        <f>NETWORKDAYS(Data!$N606,Data!$I606,)</f>
        <v>-423</v>
      </c>
      <c r="R606" s="2" t="str">
        <f>CONCATENATE(Data!$C606," ",Data!$B606)</f>
        <v>Quality Engineer Nathan Miller</v>
      </c>
      <c r="V606" s="34"/>
    </row>
    <row r="607" spans="1:22" ht="15.75" customHeight="1">
      <c r="A607" s="2" t="s">
        <v>1297</v>
      </c>
      <c r="B607" s="2" t="s">
        <v>1298</v>
      </c>
      <c r="C607" s="2" t="s">
        <v>40</v>
      </c>
      <c r="D607" s="2" t="s">
        <v>9</v>
      </c>
      <c r="E607" s="2" t="s">
        <v>17</v>
      </c>
      <c r="F607" s="2" t="s">
        <v>19</v>
      </c>
      <c r="G607" s="2" t="s">
        <v>3</v>
      </c>
      <c r="H607" s="2">
        <v>45</v>
      </c>
      <c r="I607" s="8">
        <v>39519</v>
      </c>
      <c r="J607" s="9">
        <v>186138</v>
      </c>
      <c r="K607" s="10">
        <v>0.28000000000000003</v>
      </c>
      <c r="L607" s="2" t="s">
        <v>26</v>
      </c>
      <c r="M607" s="2" t="s">
        <v>87</v>
      </c>
      <c r="N607" s="8" t="s">
        <v>88</v>
      </c>
      <c r="O607" s="2" t="str">
        <f t="shared" si="4"/>
        <v>China, Chongqing</v>
      </c>
      <c r="P607" s="2" t="e">
        <f t="shared" ca="1" si="5"/>
        <v>#NAME?</v>
      </c>
      <c r="Q607" s="2" t="e">
        <f>NETWORKDAYS(Data!$N607,Data!$I607,)</f>
        <v>#VALUE!</v>
      </c>
      <c r="R607" s="2" t="str">
        <f>CONCATENATE(Data!$C607," ",Data!$B607)</f>
        <v>Director James Singh</v>
      </c>
      <c r="V607" s="34"/>
    </row>
    <row r="608" spans="1:22" ht="15.75" customHeight="1">
      <c r="A608" s="2" t="s">
        <v>1299</v>
      </c>
      <c r="B608" s="2" t="s">
        <v>1300</v>
      </c>
      <c r="C608" s="2" t="s">
        <v>32</v>
      </c>
      <c r="D608" s="2" t="s">
        <v>4</v>
      </c>
      <c r="E608" s="2" t="s">
        <v>20</v>
      </c>
      <c r="F608" s="2" t="s">
        <v>19</v>
      </c>
      <c r="G608" s="2" t="s">
        <v>13</v>
      </c>
      <c r="H608" s="2">
        <v>58</v>
      </c>
      <c r="I608" s="8">
        <v>40287</v>
      </c>
      <c r="J608" s="9">
        <v>56350</v>
      </c>
      <c r="K608" s="10">
        <v>0</v>
      </c>
      <c r="L608" s="2" t="s">
        <v>25</v>
      </c>
      <c r="M608" s="2" t="s">
        <v>148</v>
      </c>
      <c r="N608" s="8" t="s">
        <v>88</v>
      </c>
      <c r="O608" s="2" t="str">
        <f t="shared" si="4"/>
        <v>Brazil, Rio de Janerio</v>
      </c>
      <c r="P608" s="2" t="e">
        <f t="shared" ca="1" si="5"/>
        <v>#NAME?</v>
      </c>
      <c r="Q608" s="2" t="e">
        <f>NETWORKDAYS(Data!$N608,Data!$I608,)</f>
        <v>#VALUE!</v>
      </c>
      <c r="R608" s="2" t="str">
        <f>CONCATENATE(Data!$C608," ",Data!$B608)</f>
        <v>Analyst Kayden Ortega</v>
      </c>
      <c r="V608" s="34"/>
    </row>
    <row r="609" spans="1:22" ht="15.75" customHeight="1">
      <c r="A609" s="2" t="s">
        <v>399</v>
      </c>
      <c r="B609" s="2" t="s">
        <v>1301</v>
      </c>
      <c r="C609" s="2" t="s">
        <v>58</v>
      </c>
      <c r="D609" s="2" t="s">
        <v>6</v>
      </c>
      <c r="E609" s="2" t="s">
        <v>21</v>
      </c>
      <c r="F609" s="2" t="s">
        <v>18</v>
      </c>
      <c r="G609" s="2" t="s">
        <v>13</v>
      </c>
      <c r="H609" s="2">
        <v>45</v>
      </c>
      <c r="I609" s="8">
        <v>42379</v>
      </c>
      <c r="J609" s="9">
        <v>149761</v>
      </c>
      <c r="K609" s="10">
        <v>0.12</v>
      </c>
      <c r="L609" s="2" t="s">
        <v>27</v>
      </c>
      <c r="M609" s="2" t="s">
        <v>136</v>
      </c>
      <c r="N609" s="8" t="s">
        <v>88</v>
      </c>
      <c r="O609" s="2" t="str">
        <f t="shared" si="4"/>
        <v>United States, Columbus</v>
      </c>
      <c r="P609" s="2" t="e">
        <f t="shared" ca="1" si="5"/>
        <v>#NAME?</v>
      </c>
      <c r="Q609" s="2" t="e">
        <f>NETWORKDAYS(Data!$N609,Data!$I609,)</f>
        <v>#VALUE!</v>
      </c>
      <c r="R609" s="2" t="str">
        <f>CONCATENATE(Data!$C609," ",Data!$B609)</f>
        <v>Sr. Manger Lucy Figueroa</v>
      </c>
      <c r="V609" s="34"/>
    </row>
    <row r="610" spans="1:22" ht="15.75" customHeight="1">
      <c r="A610" s="2" t="s">
        <v>1302</v>
      </c>
      <c r="B610" s="2" t="s">
        <v>1303</v>
      </c>
      <c r="C610" s="2" t="s">
        <v>58</v>
      </c>
      <c r="D610" s="2" t="s">
        <v>6</v>
      </c>
      <c r="E610" s="2" t="s">
        <v>17</v>
      </c>
      <c r="F610" s="2" t="s">
        <v>19</v>
      </c>
      <c r="G610" s="2" t="s">
        <v>13</v>
      </c>
      <c r="H610" s="2">
        <v>44</v>
      </c>
      <c r="I610" s="8">
        <v>39305</v>
      </c>
      <c r="J610" s="9">
        <v>126277</v>
      </c>
      <c r="K610" s="10">
        <v>0.13</v>
      </c>
      <c r="L610" s="2" t="s">
        <v>25</v>
      </c>
      <c r="M610" s="2" t="s">
        <v>142</v>
      </c>
      <c r="N610" s="8" t="s">
        <v>88</v>
      </c>
      <c r="O610" s="2" t="str">
        <f t="shared" si="4"/>
        <v>Brazil, Manaus</v>
      </c>
      <c r="P610" s="2" t="e">
        <f t="shared" ca="1" si="5"/>
        <v>#NAME?</v>
      </c>
      <c r="Q610" s="2" t="e">
        <f>NETWORKDAYS(Data!$N610,Data!$I610,)</f>
        <v>#VALUE!</v>
      </c>
      <c r="R610" s="2" t="str">
        <f>CONCATENATE(Data!$C610," ",Data!$B610)</f>
        <v>Sr. Manger Joshua Cortez</v>
      </c>
      <c r="V610" s="34"/>
    </row>
    <row r="611" spans="1:22" ht="15.75" customHeight="1">
      <c r="A611" s="2" t="s">
        <v>1304</v>
      </c>
      <c r="B611" s="2" t="s">
        <v>1305</v>
      </c>
      <c r="C611" s="2" t="s">
        <v>47</v>
      </c>
      <c r="D611" s="2" t="s">
        <v>10</v>
      </c>
      <c r="E611" s="2" t="s">
        <v>22</v>
      </c>
      <c r="F611" s="2" t="s">
        <v>19</v>
      </c>
      <c r="G611" s="2" t="s">
        <v>12</v>
      </c>
      <c r="H611" s="2">
        <v>33</v>
      </c>
      <c r="I611" s="8">
        <v>41446</v>
      </c>
      <c r="J611" s="9">
        <v>119631</v>
      </c>
      <c r="K611" s="10">
        <v>0.06</v>
      </c>
      <c r="L611" s="2" t="s">
        <v>27</v>
      </c>
      <c r="M611" s="2" t="s">
        <v>97</v>
      </c>
      <c r="N611" s="8" t="s">
        <v>88</v>
      </c>
      <c r="O611" s="2" t="str">
        <f t="shared" si="4"/>
        <v>United States, Phoenix</v>
      </c>
      <c r="P611" s="2" t="e">
        <f t="shared" ca="1" si="5"/>
        <v>#NAME?</v>
      </c>
      <c r="Q611" s="2" t="e">
        <f>NETWORKDAYS(Data!$N611,Data!$I611,)</f>
        <v>#VALUE!</v>
      </c>
      <c r="R611" s="2" t="str">
        <f>CONCATENATE(Data!$C611," ",Data!$B611)</f>
        <v>Manager Alexander Morris</v>
      </c>
      <c r="V611" s="34"/>
    </row>
    <row r="612" spans="1:22" ht="15.75" customHeight="1">
      <c r="A612" s="2" t="s">
        <v>1306</v>
      </c>
      <c r="B612" s="2" t="s">
        <v>1307</v>
      </c>
      <c r="C612" s="2" t="s">
        <v>63</v>
      </c>
      <c r="D612" s="2" t="s">
        <v>8</v>
      </c>
      <c r="E612" s="2" t="s">
        <v>21</v>
      </c>
      <c r="F612" s="2" t="s">
        <v>19</v>
      </c>
      <c r="G612" s="2" t="s">
        <v>3</v>
      </c>
      <c r="H612" s="2">
        <v>26</v>
      </c>
      <c r="I612" s="8">
        <v>43960</v>
      </c>
      <c r="J612" s="9">
        <v>256561</v>
      </c>
      <c r="K612" s="10">
        <v>0.39</v>
      </c>
      <c r="L612" s="2" t="s">
        <v>27</v>
      </c>
      <c r="M612" s="2" t="s">
        <v>109</v>
      </c>
      <c r="N612" s="8" t="s">
        <v>88</v>
      </c>
      <c r="O612" s="2" t="str">
        <f t="shared" si="4"/>
        <v>United States, Austin</v>
      </c>
      <c r="P612" s="2" t="e">
        <f t="shared" ca="1" si="5"/>
        <v>#NAME?</v>
      </c>
      <c r="Q612" s="2" t="e">
        <f>NETWORKDAYS(Data!$N612,Data!$I612,)</f>
        <v>#VALUE!</v>
      </c>
      <c r="R612" s="2" t="str">
        <f>CONCATENATE(Data!$C612," ",Data!$B612)</f>
        <v>Vice President Grayson Chin</v>
      </c>
      <c r="V612" s="34"/>
    </row>
    <row r="613" spans="1:22" ht="15.75" customHeight="1">
      <c r="A613" s="2" t="s">
        <v>1308</v>
      </c>
      <c r="B613" s="2" t="s">
        <v>1309</v>
      </c>
      <c r="C613" s="2" t="s">
        <v>54</v>
      </c>
      <c r="D613" s="2" t="s">
        <v>8</v>
      </c>
      <c r="E613" s="2" t="s">
        <v>22</v>
      </c>
      <c r="F613" s="2" t="s">
        <v>18</v>
      </c>
      <c r="G613" s="2" t="s">
        <v>13</v>
      </c>
      <c r="H613" s="2">
        <v>45</v>
      </c>
      <c r="I613" s="8">
        <v>43937</v>
      </c>
      <c r="J613" s="9">
        <v>66958</v>
      </c>
      <c r="K613" s="10">
        <v>0</v>
      </c>
      <c r="L613" s="2" t="s">
        <v>27</v>
      </c>
      <c r="M613" s="2" t="s">
        <v>106</v>
      </c>
      <c r="N613" s="8" t="s">
        <v>88</v>
      </c>
      <c r="O613" s="2" t="str">
        <f t="shared" si="4"/>
        <v>United States, Miami</v>
      </c>
      <c r="P613" s="2" t="e">
        <f t="shared" ca="1" si="5"/>
        <v>#NAME?</v>
      </c>
      <c r="Q613" s="2" t="e">
        <f>NETWORKDAYS(Data!$N613,Data!$I613,)</f>
        <v>#VALUE!</v>
      </c>
      <c r="R613" s="2" t="str">
        <f>CONCATENATE(Data!$C613," ",Data!$B613)</f>
        <v>Solutions Architect Allison Espinoza</v>
      </c>
      <c r="V613" s="34"/>
    </row>
    <row r="614" spans="1:22" ht="15.75" customHeight="1">
      <c r="A614" s="2" t="s">
        <v>118</v>
      </c>
      <c r="B614" s="2" t="s">
        <v>1310</v>
      </c>
      <c r="C614" s="2" t="s">
        <v>58</v>
      </c>
      <c r="D614" s="2" t="s">
        <v>10</v>
      </c>
      <c r="E614" s="2" t="s">
        <v>20</v>
      </c>
      <c r="F614" s="2" t="s">
        <v>18</v>
      </c>
      <c r="G614" s="2" t="s">
        <v>3</v>
      </c>
      <c r="H614" s="2">
        <v>46</v>
      </c>
      <c r="I614" s="8">
        <v>38046</v>
      </c>
      <c r="J614" s="9">
        <v>158897</v>
      </c>
      <c r="K614" s="10">
        <v>0.1</v>
      </c>
      <c r="L614" s="2" t="s">
        <v>26</v>
      </c>
      <c r="M614" s="2" t="s">
        <v>87</v>
      </c>
      <c r="N614" s="8" t="s">
        <v>88</v>
      </c>
      <c r="O614" s="2" t="str">
        <f t="shared" si="4"/>
        <v>China, Chongqing</v>
      </c>
      <c r="P614" s="2" t="e">
        <f t="shared" ca="1" si="5"/>
        <v>#NAME?</v>
      </c>
      <c r="Q614" s="2" t="e">
        <f>NETWORKDAYS(Data!$N614,Data!$I614,)</f>
        <v>#VALUE!</v>
      </c>
      <c r="R614" s="2" t="str">
        <f>CONCATENATE(Data!$C614," ",Data!$B614)</f>
        <v>Sr. Manger Naomi Chu</v>
      </c>
      <c r="V614" s="34"/>
    </row>
    <row r="615" spans="1:22" ht="15.75" customHeight="1">
      <c r="A615" s="2" t="s">
        <v>249</v>
      </c>
      <c r="B615" s="2" t="s">
        <v>1311</v>
      </c>
      <c r="C615" s="2" t="s">
        <v>61</v>
      </c>
      <c r="D615" s="2" t="s">
        <v>8</v>
      </c>
      <c r="E615" s="2" t="s">
        <v>17</v>
      </c>
      <c r="F615" s="2" t="s">
        <v>19</v>
      </c>
      <c r="G615" s="2" t="s">
        <v>12</v>
      </c>
      <c r="H615" s="2">
        <v>37</v>
      </c>
      <c r="I615" s="8">
        <v>39493</v>
      </c>
      <c r="J615" s="9">
        <v>71695</v>
      </c>
      <c r="K615" s="10">
        <v>0</v>
      </c>
      <c r="L615" s="2" t="s">
        <v>27</v>
      </c>
      <c r="M615" s="2" t="s">
        <v>97</v>
      </c>
      <c r="N615" s="8" t="s">
        <v>88</v>
      </c>
      <c r="O615" s="2" t="str">
        <f t="shared" si="4"/>
        <v>United States, Phoenix</v>
      </c>
      <c r="P615" s="2" t="e">
        <f t="shared" ca="1" si="5"/>
        <v>#NAME?</v>
      </c>
      <c r="Q615" s="2" t="e">
        <f>NETWORKDAYS(Data!$N615,Data!$I615,)</f>
        <v>#VALUE!</v>
      </c>
      <c r="R615" s="2" t="str">
        <f>CONCATENATE(Data!$C615," ",Data!$B615)</f>
        <v>Technical Architect Jameson Martin</v>
      </c>
      <c r="V615" s="34"/>
    </row>
    <row r="616" spans="1:22" ht="15.75" customHeight="1">
      <c r="A616" s="2" t="s">
        <v>1312</v>
      </c>
      <c r="B616" s="2" t="s">
        <v>1313</v>
      </c>
      <c r="C616" s="2" t="s">
        <v>56</v>
      </c>
      <c r="D616" s="2" t="s">
        <v>9</v>
      </c>
      <c r="E616" s="2" t="s">
        <v>17</v>
      </c>
      <c r="F616" s="2" t="s">
        <v>19</v>
      </c>
      <c r="G616" s="2" t="s">
        <v>3</v>
      </c>
      <c r="H616" s="2">
        <v>40</v>
      </c>
      <c r="I616" s="8">
        <v>41904</v>
      </c>
      <c r="J616" s="9">
        <v>73779</v>
      </c>
      <c r="K616" s="10">
        <v>0</v>
      </c>
      <c r="L616" s="2" t="s">
        <v>26</v>
      </c>
      <c r="M616" s="2" t="s">
        <v>87</v>
      </c>
      <c r="N616" s="8">
        <v>43594</v>
      </c>
      <c r="O616" s="2" t="str">
        <f t="shared" si="4"/>
        <v>China, Chongqing</v>
      </c>
      <c r="P616" s="2" t="e">
        <f t="shared" ca="1" si="5"/>
        <v>#NAME?</v>
      </c>
      <c r="Q616" s="2">
        <f>NETWORKDAYS(Data!$N616,Data!$I616,)</f>
        <v>-1209</v>
      </c>
      <c r="R616" s="2" t="str">
        <f>CONCATENATE(Data!$C616," ",Data!$B616)</f>
        <v>Sr. Analyst Sebastian Gupta</v>
      </c>
      <c r="V616" s="34"/>
    </row>
    <row r="617" spans="1:22" ht="15.75" customHeight="1">
      <c r="A617" s="2" t="s">
        <v>1314</v>
      </c>
      <c r="B617" s="2" t="s">
        <v>1315</v>
      </c>
      <c r="C617" s="2" t="s">
        <v>47</v>
      </c>
      <c r="D617" s="2" t="s">
        <v>10</v>
      </c>
      <c r="E617" s="2" t="s">
        <v>22</v>
      </c>
      <c r="F617" s="2" t="s">
        <v>18</v>
      </c>
      <c r="G617" s="2" t="s">
        <v>3</v>
      </c>
      <c r="H617" s="2">
        <v>45</v>
      </c>
      <c r="I617" s="8">
        <v>40836</v>
      </c>
      <c r="J617" s="9">
        <v>123640</v>
      </c>
      <c r="K617" s="10">
        <v>7.0000000000000007E-2</v>
      </c>
      <c r="L617" s="2" t="s">
        <v>26</v>
      </c>
      <c r="M617" s="2" t="s">
        <v>123</v>
      </c>
      <c r="N617" s="8" t="s">
        <v>88</v>
      </c>
      <c r="O617" s="2" t="str">
        <f t="shared" si="4"/>
        <v>China, Shanghai</v>
      </c>
      <c r="P617" s="2" t="e">
        <f t="shared" ca="1" si="5"/>
        <v>#NAME?</v>
      </c>
      <c r="Q617" s="2" t="e">
        <f>NETWORKDAYS(Data!$N617,Data!$I617,)</f>
        <v>#VALUE!</v>
      </c>
      <c r="R617" s="2" t="str">
        <f>CONCATENATE(Data!$C617," ",Data!$B617)</f>
        <v>Manager Eloise Pham</v>
      </c>
      <c r="V617" s="34"/>
    </row>
    <row r="618" spans="1:22" ht="15.75" customHeight="1">
      <c r="A618" s="2" t="s">
        <v>1240</v>
      </c>
      <c r="B618" s="2" t="s">
        <v>1316</v>
      </c>
      <c r="C618" s="2" t="s">
        <v>32</v>
      </c>
      <c r="D618" s="2" t="s">
        <v>10</v>
      </c>
      <c r="E618" s="2" t="s">
        <v>22</v>
      </c>
      <c r="F618" s="2" t="s">
        <v>18</v>
      </c>
      <c r="G618" s="2" t="s">
        <v>12</v>
      </c>
      <c r="H618" s="2">
        <v>33</v>
      </c>
      <c r="I618" s="8">
        <v>41742</v>
      </c>
      <c r="J618" s="9">
        <v>46878</v>
      </c>
      <c r="K618" s="10">
        <v>0</v>
      </c>
      <c r="L618" s="2" t="s">
        <v>27</v>
      </c>
      <c r="M618" s="2" t="s">
        <v>106</v>
      </c>
      <c r="N618" s="8" t="s">
        <v>88</v>
      </c>
      <c r="O618" s="2" t="str">
        <f t="shared" si="4"/>
        <v>United States, Miami</v>
      </c>
      <c r="P618" s="2" t="e">
        <f t="shared" ca="1" si="5"/>
        <v>#NAME?</v>
      </c>
      <c r="Q618" s="2" t="e">
        <f>NETWORKDAYS(Data!$N618,Data!$I618,)</f>
        <v>#VALUE!</v>
      </c>
      <c r="R618" s="2" t="str">
        <f>CONCATENATE(Data!$C618," ",Data!$B618)</f>
        <v>Analyst Valentina Davis</v>
      </c>
      <c r="V618" s="34"/>
    </row>
    <row r="619" spans="1:22" ht="15.75" customHeight="1">
      <c r="A619" s="2" t="s">
        <v>1317</v>
      </c>
      <c r="B619" s="2" t="s">
        <v>1318</v>
      </c>
      <c r="C619" s="2" t="s">
        <v>32</v>
      </c>
      <c r="D619" s="2" t="s">
        <v>9</v>
      </c>
      <c r="E619" s="2" t="s">
        <v>22</v>
      </c>
      <c r="F619" s="2" t="s">
        <v>18</v>
      </c>
      <c r="G619" s="2" t="s">
        <v>12</v>
      </c>
      <c r="H619" s="2">
        <v>64</v>
      </c>
      <c r="I619" s="8">
        <v>37662</v>
      </c>
      <c r="J619" s="9">
        <v>57032</v>
      </c>
      <c r="K619" s="10">
        <v>0</v>
      </c>
      <c r="L619" s="2" t="s">
        <v>27</v>
      </c>
      <c r="M619" s="2" t="s">
        <v>106</v>
      </c>
      <c r="N619" s="8" t="s">
        <v>88</v>
      </c>
      <c r="O619" s="2" t="str">
        <f t="shared" si="4"/>
        <v>United States, Miami</v>
      </c>
      <c r="P619" s="2" t="e">
        <f t="shared" ca="1" si="5"/>
        <v>#NAME?</v>
      </c>
      <c r="Q619" s="2" t="e">
        <f>NETWORKDAYS(Data!$N619,Data!$I619,)</f>
        <v>#VALUE!</v>
      </c>
      <c r="R619" s="2" t="str">
        <f>CONCATENATE(Data!$C619," ",Data!$B619)</f>
        <v>Analyst Brooklyn Daniels</v>
      </c>
      <c r="V619" s="34"/>
    </row>
    <row r="620" spans="1:22" ht="15.75" customHeight="1">
      <c r="A620" s="2" t="s">
        <v>1319</v>
      </c>
      <c r="B620" s="2" t="s">
        <v>1320</v>
      </c>
      <c r="C620" s="2" t="s">
        <v>56</v>
      </c>
      <c r="D620" s="2" t="s">
        <v>10</v>
      </c>
      <c r="E620" s="2" t="s">
        <v>20</v>
      </c>
      <c r="F620" s="2" t="s">
        <v>18</v>
      </c>
      <c r="G620" s="2" t="s">
        <v>13</v>
      </c>
      <c r="H620" s="2">
        <v>57</v>
      </c>
      <c r="I620" s="8">
        <v>39357</v>
      </c>
      <c r="J620" s="9">
        <v>98150</v>
      </c>
      <c r="K620" s="10">
        <v>0</v>
      </c>
      <c r="L620" s="2" t="s">
        <v>25</v>
      </c>
      <c r="M620" s="2" t="s">
        <v>148</v>
      </c>
      <c r="N620" s="8" t="s">
        <v>88</v>
      </c>
      <c r="O620" s="2" t="str">
        <f t="shared" si="4"/>
        <v>Brazil, Rio de Janerio</v>
      </c>
      <c r="P620" s="2" t="e">
        <f t="shared" ca="1" si="5"/>
        <v>#NAME?</v>
      </c>
      <c r="Q620" s="2" t="e">
        <f>NETWORKDAYS(Data!$N620,Data!$I620,)</f>
        <v>#VALUE!</v>
      </c>
      <c r="R620" s="2" t="str">
        <f>CONCATENATE(Data!$C620," ",Data!$B620)</f>
        <v>Sr. Analyst Paisley Gomez</v>
      </c>
      <c r="V620" s="34"/>
    </row>
    <row r="621" spans="1:22" ht="15.75" customHeight="1">
      <c r="A621" s="2" t="s">
        <v>1321</v>
      </c>
      <c r="B621" s="2" t="s">
        <v>1322</v>
      </c>
      <c r="C621" s="2" t="s">
        <v>40</v>
      </c>
      <c r="D621" s="2" t="s">
        <v>9</v>
      </c>
      <c r="E621" s="2" t="s">
        <v>20</v>
      </c>
      <c r="F621" s="2" t="s">
        <v>18</v>
      </c>
      <c r="G621" s="2" t="s">
        <v>3</v>
      </c>
      <c r="H621" s="2">
        <v>35</v>
      </c>
      <c r="I621" s="8">
        <v>42800</v>
      </c>
      <c r="J621" s="9">
        <v>171426</v>
      </c>
      <c r="K621" s="10">
        <v>0.15</v>
      </c>
      <c r="L621" s="2" t="s">
        <v>26</v>
      </c>
      <c r="M621" s="2" t="s">
        <v>162</v>
      </c>
      <c r="N621" s="8">
        <v>43000</v>
      </c>
      <c r="O621" s="2" t="str">
        <f t="shared" si="4"/>
        <v>China, Beijing</v>
      </c>
      <c r="P621" s="2" t="e">
        <f t="shared" ca="1" si="5"/>
        <v>#NAME?</v>
      </c>
      <c r="Q621" s="2">
        <f>NETWORKDAYS(Data!$N621,Data!$I621,)</f>
        <v>-145</v>
      </c>
      <c r="R621" s="2" t="str">
        <f>CONCATENATE(Data!$C621," ",Data!$B621)</f>
        <v>Director Madison Li</v>
      </c>
      <c r="V621" s="34"/>
    </row>
    <row r="622" spans="1:22" ht="15.75" customHeight="1">
      <c r="A622" s="2" t="s">
        <v>95</v>
      </c>
      <c r="B622" s="2" t="s">
        <v>1323</v>
      </c>
      <c r="C622" s="2" t="s">
        <v>32</v>
      </c>
      <c r="D622" s="2" t="s">
        <v>6</v>
      </c>
      <c r="E622" s="2" t="s">
        <v>20</v>
      </c>
      <c r="F622" s="2" t="s">
        <v>18</v>
      </c>
      <c r="G622" s="2" t="s">
        <v>12</v>
      </c>
      <c r="H622" s="2">
        <v>55</v>
      </c>
      <c r="I622" s="8">
        <v>44302</v>
      </c>
      <c r="J622" s="9">
        <v>48266</v>
      </c>
      <c r="K622" s="10">
        <v>0</v>
      </c>
      <c r="L622" s="2" t="s">
        <v>27</v>
      </c>
      <c r="M622" s="2" t="s">
        <v>91</v>
      </c>
      <c r="N622" s="8" t="s">
        <v>88</v>
      </c>
      <c r="O622" s="2" t="str">
        <f t="shared" si="4"/>
        <v>United States, Chicago</v>
      </c>
      <c r="P622" s="2" t="e">
        <f t="shared" ca="1" si="5"/>
        <v>#NAME?</v>
      </c>
      <c r="Q622" s="2" t="e">
        <f>NETWORKDAYS(Data!$N622,Data!$I622,)</f>
        <v>#VALUE!</v>
      </c>
      <c r="R622" s="2" t="str">
        <f>CONCATENATE(Data!$C622," ",Data!$B622)</f>
        <v>Analyst Everleigh Simmons</v>
      </c>
      <c r="V622" s="34"/>
    </row>
    <row r="623" spans="1:22" ht="15.75" customHeight="1">
      <c r="A623" s="2" t="s">
        <v>1324</v>
      </c>
      <c r="B623" s="2" t="s">
        <v>1325</v>
      </c>
      <c r="C623" s="2" t="s">
        <v>63</v>
      </c>
      <c r="D623" s="2" t="s">
        <v>6</v>
      </c>
      <c r="E623" s="2" t="s">
        <v>21</v>
      </c>
      <c r="F623" s="2" t="s">
        <v>19</v>
      </c>
      <c r="G623" s="2" t="s">
        <v>13</v>
      </c>
      <c r="H623" s="2">
        <v>36</v>
      </c>
      <c r="I623" s="8">
        <v>43330</v>
      </c>
      <c r="J623" s="9">
        <v>223404</v>
      </c>
      <c r="K623" s="10">
        <v>0.32</v>
      </c>
      <c r="L623" s="2" t="s">
        <v>27</v>
      </c>
      <c r="M623" s="2" t="s">
        <v>136</v>
      </c>
      <c r="N623" s="8" t="s">
        <v>88</v>
      </c>
      <c r="O623" s="2" t="str">
        <f t="shared" si="4"/>
        <v>United States, Columbus</v>
      </c>
      <c r="P623" s="2" t="e">
        <f t="shared" ca="1" si="5"/>
        <v>#NAME?</v>
      </c>
      <c r="Q623" s="2" t="e">
        <f>NETWORKDAYS(Data!$N623,Data!$I623,)</f>
        <v>#VALUE!</v>
      </c>
      <c r="R623" s="2" t="str">
        <f>CONCATENATE(Data!$C623," ",Data!$B623)</f>
        <v>Vice President Logan Soto</v>
      </c>
      <c r="V623" s="34"/>
    </row>
    <row r="624" spans="1:22" ht="15.75" customHeight="1">
      <c r="A624" s="2" t="s">
        <v>1326</v>
      </c>
      <c r="B624" s="2" t="s">
        <v>1327</v>
      </c>
      <c r="C624" s="2" t="s">
        <v>59</v>
      </c>
      <c r="D624" s="2" t="s">
        <v>8</v>
      </c>
      <c r="E624" s="2" t="s">
        <v>22</v>
      </c>
      <c r="F624" s="2" t="s">
        <v>18</v>
      </c>
      <c r="G624" s="2" t="s">
        <v>3</v>
      </c>
      <c r="H624" s="2">
        <v>57</v>
      </c>
      <c r="I624" s="8">
        <v>41649</v>
      </c>
      <c r="J624" s="9">
        <v>74854</v>
      </c>
      <c r="K624" s="10">
        <v>0</v>
      </c>
      <c r="L624" s="2" t="s">
        <v>27</v>
      </c>
      <c r="M624" s="2" t="s">
        <v>83</v>
      </c>
      <c r="N624" s="8" t="s">
        <v>88</v>
      </c>
      <c r="O624" s="2" t="str">
        <f t="shared" si="4"/>
        <v>United States, Seattle</v>
      </c>
      <c r="P624" s="2" t="e">
        <f t="shared" ca="1" si="5"/>
        <v>#NAME?</v>
      </c>
      <c r="Q624" s="2" t="e">
        <f>NETWORKDAYS(Data!$N624,Data!$I624,)</f>
        <v>#VALUE!</v>
      </c>
      <c r="R624" s="2" t="str">
        <f>CONCATENATE(Data!$C624," ",Data!$B624)</f>
        <v>System Administrator  Charlotte Vo</v>
      </c>
      <c r="V624" s="34"/>
    </row>
    <row r="625" spans="1:22" ht="15.75" customHeight="1">
      <c r="A625" s="2" t="s">
        <v>1328</v>
      </c>
      <c r="B625" s="2" t="s">
        <v>1329</v>
      </c>
      <c r="C625" s="2" t="s">
        <v>63</v>
      </c>
      <c r="D625" s="2" t="s">
        <v>4</v>
      </c>
      <c r="E625" s="2" t="s">
        <v>22</v>
      </c>
      <c r="F625" s="2" t="s">
        <v>18</v>
      </c>
      <c r="G625" s="2" t="s">
        <v>12</v>
      </c>
      <c r="H625" s="2">
        <v>48</v>
      </c>
      <c r="I625" s="8">
        <v>39197</v>
      </c>
      <c r="J625" s="9">
        <v>217783</v>
      </c>
      <c r="K625" s="10">
        <v>0.36</v>
      </c>
      <c r="L625" s="2" t="s">
        <v>27</v>
      </c>
      <c r="M625" s="2" t="s">
        <v>83</v>
      </c>
      <c r="N625" s="8" t="s">
        <v>88</v>
      </c>
      <c r="O625" s="2" t="str">
        <f t="shared" si="4"/>
        <v>United States, Seattle</v>
      </c>
      <c r="P625" s="2" t="e">
        <f t="shared" ca="1" si="5"/>
        <v>#NAME?</v>
      </c>
      <c r="Q625" s="2" t="e">
        <f>NETWORKDAYS(Data!$N625,Data!$I625,)</f>
        <v>#VALUE!</v>
      </c>
      <c r="R625" s="2" t="str">
        <f>CONCATENATE(Data!$C625," ",Data!$B625)</f>
        <v>Vice President Alice Thompson</v>
      </c>
      <c r="V625" s="34"/>
    </row>
    <row r="626" spans="1:22" ht="15.75" customHeight="1">
      <c r="A626" s="2" t="s">
        <v>1330</v>
      </c>
      <c r="B626" s="2" t="s">
        <v>1331</v>
      </c>
      <c r="C626" s="2" t="s">
        <v>60</v>
      </c>
      <c r="D626" s="2" t="s">
        <v>8</v>
      </c>
      <c r="E626" s="2" t="s">
        <v>20</v>
      </c>
      <c r="F626" s="2" t="s">
        <v>18</v>
      </c>
      <c r="G626" s="2" t="s">
        <v>13</v>
      </c>
      <c r="H626" s="2">
        <v>53</v>
      </c>
      <c r="I626" s="8">
        <v>38214</v>
      </c>
      <c r="J626" s="9">
        <v>44735</v>
      </c>
      <c r="K626" s="10">
        <v>0</v>
      </c>
      <c r="L626" s="2" t="s">
        <v>25</v>
      </c>
      <c r="M626" s="2" t="s">
        <v>142</v>
      </c>
      <c r="N626" s="8" t="s">
        <v>88</v>
      </c>
      <c r="O626" s="2" t="str">
        <f t="shared" si="4"/>
        <v>Brazil, Manaus</v>
      </c>
      <c r="P626" s="2" t="e">
        <f t="shared" ca="1" si="5"/>
        <v>#NAME?</v>
      </c>
      <c r="Q626" s="2" t="e">
        <f>NETWORKDAYS(Data!$N626,Data!$I626,)</f>
        <v>#VALUE!</v>
      </c>
      <c r="R626" s="2" t="str">
        <f>CONCATENATE(Data!$C626," ",Data!$B626)</f>
        <v>Systems Analyst Peyton Garza</v>
      </c>
      <c r="V626" s="34"/>
    </row>
    <row r="627" spans="1:22" ht="15.75" customHeight="1">
      <c r="A627" s="2" t="s">
        <v>1332</v>
      </c>
      <c r="B627" s="2" t="s">
        <v>1333</v>
      </c>
      <c r="C627" s="2" t="s">
        <v>33</v>
      </c>
      <c r="D627" s="2" t="s">
        <v>6</v>
      </c>
      <c r="E627" s="2" t="s">
        <v>20</v>
      </c>
      <c r="F627" s="2" t="s">
        <v>18</v>
      </c>
      <c r="G627" s="2" t="s">
        <v>12</v>
      </c>
      <c r="H627" s="2">
        <v>41</v>
      </c>
      <c r="I627" s="8">
        <v>39091</v>
      </c>
      <c r="J627" s="9">
        <v>50685</v>
      </c>
      <c r="K627" s="10">
        <v>0</v>
      </c>
      <c r="L627" s="2" t="s">
        <v>27</v>
      </c>
      <c r="M627" s="2" t="s">
        <v>136</v>
      </c>
      <c r="N627" s="8" t="s">
        <v>88</v>
      </c>
      <c r="O627" s="2" t="str">
        <f t="shared" si="4"/>
        <v>United States, Columbus</v>
      </c>
      <c r="P627" s="2" t="e">
        <f t="shared" ca="1" si="5"/>
        <v>#NAME?</v>
      </c>
      <c r="Q627" s="2" t="e">
        <f>NETWORKDAYS(Data!$N627,Data!$I627,)</f>
        <v>#VALUE!</v>
      </c>
      <c r="R627" s="2" t="str">
        <f>CONCATENATE(Data!$C627," ",Data!$B627)</f>
        <v>Analyst II Nora Nelson</v>
      </c>
      <c r="V627" s="34"/>
    </row>
    <row r="628" spans="1:22" ht="15.75" customHeight="1">
      <c r="A628" s="2" t="s">
        <v>1334</v>
      </c>
      <c r="B628" s="2" t="s">
        <v>1335</v>
      </c>
      <c r="C628" s="2" t="s">
        <v>33</v>
      </c>
      <c r="D628" s="2" t="s">
        <v>10</v>
      </c>
      <c r="E628" s="2" t="s">
        <v>21</v>
      </c>
      <c r="F628" s="2" t="s">
        <v>19</v>
      </c>
      <c r="G628" s="2" t="s">
        <v>3</v>
      </c>
      <c r="H628" s="2">
        <v>34</v>
      </c>
      <c r="I628" s="8">
        <v>43169</v>
      </c>
      <c r="J628" s="9">
        <v>58993</v>
      </c>
      <c r="K628" s="10">
        <v>0</v>
      </c>
      <c r="L628" s="2" t="s">
        <v>27</v>
      </c>
      <c r="M628" s="2" t="s">
        <v>109</v>
      </c>
      <c r="N628" s="8" t="s">
        <v>88</v>
      </c>
      <c r="O628" s="2" t="str">
        <f t="shared" si="4"/>
        <v>United States, Austin</v>
      </c>
      <c r="P628" s="2" t="e">
        <f t="shared" ca="1" si="5"/>
        <v>#NAME?</v>
      </c>
      <c r="Q628" s="2" t="e">
        <f>NETWORKDAYS(Data!$N628,Data!$I628,)</f>
        <v>#VALUE!</v>
      </c>
      <c r="R628" s="2" t="str">
        <f>CONCATENATE(Data!$C628," ",Data!$B628)</f>
        <v>Analyst II Maverick Li</v>
      </c>
      <c r="V628" s="34"/>
    </row>
    <row r="629" spans="1:22" ht="15.75" customHeight="1">
      <c r="A629" s="2" t="s">
        <v>1336</v>
      </c>
      <c r="B629" s="2" t="s">
        <v>1337</v>
      </c>
      <c r="C629" s="2" t="s">
        <v>51</v>
      </c>
      <c r="D629" s="2" t="s">
        <v>5</v>
      </c>
      <c r="E629" s="2" t="s">
        <v>17</v>
      </c>
      <c r="F629" s="2" t="s">
        <v>19</v>
      </c>
      <c r="G629" s="2" t="s">
        <v>12</v>
      </c>
      <c r="H629" s="2">
        <v>47</v>
      </c>
      <c r="I629" s="8">
        <v>43990</v>
      </c>
      <c r="J629" s="9">
        <v>115765</v>
      </c>
      <c r="K629" s="10">
        <v>0</v>
      </c>
      <c r="L629" s="2" t="s">
        <v>27</v>
      </c>
      <c r="M629" s="2" t="s">
        <v>106</v>
      </c>
      <c r="N629" s="8">
        <v>44229</v>
      </c>
      <c r="O629" s="2" t="str">
        <f t="shared" si="4"/>
        <v>United States, Miami</v>
      </c>
      <c r="P629" s="2" t="e">
        <f t="shared" ca="1" si="5"/>
        <v>#NAME?</v>
      </c>
      <c r="Q629" s="2">
        <f>NETWORKDAYS(Data!$N629,Data!$I629,)</f>
        <v>-172</v>
      </c>
      <c r="R629" s="2" t="str">
        <f>CONCATENATE(Data!$C629," ",Data!$B629)</f>
        <v>Operations Engineer Ian Barnes</v>
      </c>
      <c r="V629" s="34"/>
    </row>
    <row r="630" spans="1:22" ht="15.75" customHeight="1">
      <c r="A630" s="2" t="s">
        <v>1338</v>
      </c>
      <c r="B630" s="2" t="s">
        <v>1339</v>
      </c>
      <c r="C630" s="2" t="s">
        <v>40</v>
      </c>
      <c r="D630" s="2" t="s">
        <v>4</v>
      </c>
      <c r="E630" s="2" t="s">
        <v>20</v>
      </c>
      <c r="F630" s="2" t="s">
        <v>18</v>
      </c>
      <c r="G630" s="2" t="s">
        <v>3</v>
      </c>
      <c r="H630" s="2">
        <v>63</v>
      </c>
      <c r="I630" s="8">
        <v>39147</v>
      </c>
      <c r="J630" s="9">
        <v>193044</v>
      </c>
      <c r="K630" s="10">
        <v>0.15</v>
      </c>
      <c r="L630" s="2" t="s">
        <v>27</v>
      </c>
      <c r="M630" s="2" t="s">
        <v>106</v>
      </c>
      <c r="N630" s="8" t="s">
        <v>88</v>
      </c>
      <c r="O630" s="2" t="str">
        <f t="shared" si="4"/>
        <v>United States, Miami</v>
      </c>
      <c r="P630" s="2" t="e">
        <f t="shared" ca="1" si="5"/>
        <v>#NAME?</v>
      </c>
      <c r="Q630" s="2" t="e">
        <f>NETWORKDAYS(Data!$N630,Data!$I630,)</f>
        <v>#VALUE!</v>
      </c>
      <c r="R630" s="2" t="str">
        <f>CONCATENATE(Data!$C630," ",Data!$B630)</f>
        <v>Director Athena Vu</v>
      </c>
      <c r="V630" s="34"/>
    </row>
    <row r="631" spans="1:22" ht="15.75" customHeight="1">
      <c r="A631" s="2" t="s">
        <v>1340</v>
      </c>
      <c r="B631" s="2" t="s">
        <v>1341</v>
      </c>
      <c r="C631" s="2" t="s">
        <v>32</v>
      </c>
      <c r="D631" s="2" t="s">
        <v>9</v>
      </c>
      <c r="E631" s="2" t="s">
        <v>21</v>
      </c>
      <c r="F631" s="2" t="s">
        <v>18</v>
      </c>
      <c r="G631" s="2" t="s">
        <v>11</v>
      </c>
      <c r="H631" s="2">
        <v>65</v>
      </c>
      <c r="I631" s="8">
        <v>40711</v>
      </c>
      <c r="J631" s="9">
        <v>56686</v>
      </c>
      <c r="K631" s="10">
        <v>0</v>
      </c>
      <c r="L631" s="2" t="s">
        <v>27</v>
      </c>
      <c r="M631" s="2" t="s">
        <v>83</v>
      </c>
      <c r="N631" s="8">
        <v>42164</v>
      </c>
      <c r="O631" s="2" t="str">
        <f t="shared" si="4"/>
        <v>United States, Seattle</v>
      </c>
      <c r="P631" s="2" t="e">
        <f t="shared" ca="1" si="5"/>
        <v>#NAME?</v>
      </c>
      <c r="Q631" s="2">
        <f>NETWORKDAYS(Data!$N631,Data!$I631,)</f>
        <v>-1038</v>
      </c>
      <c r="R631" s="2" t="str">
        <f>CONCATENATE(Data!$C631," ",Data!$B631)</f>
        <v>Analyst Ruby Washington</v>
      </c>
      <c r="V631" s="34"/>
    </row>
    <row r="632" spans="1:22" ht="15.75" customHeight="1">
      <c r="A632" s="2" t="s">
        <v>1342</v>
      </c>
      <c r="B632" s="2" t="s">
        <v>1343</v>
      </c>
      <c r="C632" s="2" t="s">
        <v>58</v>
      </c>
      <c r="D632" s="2" t="s">
        <v>6</v>
      </c>
      <c r="E632" s="2" t="s">
        <v>20</v>
      </c>
      <c r="F632" s="2" t="s">
        <v>18</v>
      </c>
      <c r="G632" s="2" t="s">
        <v>11</v>
      </c>
      <c r="H632" s="2">
        <v>33</v>
      </c>
      <c r="I632" s="8">
        <v>43763</v>
      </c>
      <c r="J632" s="9">
        <v>131652</v>
      </c>
      <c r="K632" s="10">
        <v>0.11</v>
      </c>
      <c r="L632" s="2" t="s">
        <v>27</v>
      </c>
      <c r="M632" s="2" t="s">
        <v>83</v>
      </c>
      <c r="N632" s="8" t="s">
        <v>88</v>
      </c>
      <c r="O632" s="2" t="str">
        <f t="shared" si="4"/>
        <v>United States, Seattle</v>
      </c>
      <c r="P632" s="2" t="e">
        <f t="shared" ca="1" si="5"/>
        <v>#NAME?</v>
      </c>
      <c r="Q632" s="2" t="e">
        <f>NETWORKDAYS(Data!$N632,Data!$I632,)</f>
        <v>#VALUE!</v>
      </c>
      <c r="R632" s="2" t="str">
        <f>CONCATENATE(Data!$C632," ",Data!$B632)</f>
        <v>Sr. Manger Bella Butler</v>
      </c>
      <c r="V632" s="34"/>
    </row>
    <row r="633" spans="1:22" ht="15.75" customHeight="1">
      <c r="A633" s="2" t="s">
        <v>1344</v>
      </c>
      <c r="B633" s="2" t="s">
        <v>1345</v>
      </c>
      <c r="C633" s="2" t="s">
        <v>40</v>
      </c>
      <c r="D633" s="2" t="s">
        <v>9</v>
      </c>
      <c r="E633" s="2" t="s">
        <v>20</v>
      </c>
      <c r="F633" s="2" t="s">
        <v>18</v>
      </c>
      <c r="G633" s="2" t="s">
        <v>11</v>
      </c>
      <c r="H633" s="2">
        <v>45</v>
      </c>
      <c r="I633" s="8">
        <v>39507</v>
      </c>
      <c r="J633" s="9">
        <v>150577</v>
      </c>
      <c r="K633" s="10">
        <v>0.25</v>
      </c>
      <c r="L633" s="2" t="s">
        <v>27</v>
      </c>
      <c r="M633" s="2" t="s">
        <v>106</v>
      </c>
      <c r="N633" s="8" t="s">
        <v>88</v>
      </c>
      <c r="O633" s="2" t="str">
        <f t="shared" si="4"/>
        <v>United States, Miami</v>
      </c>
      <c r="P633" s="2" t="e">
        <f t="shared" ca="1" si="5"/>
        <v>#NAME?</v>
      </c>
      <c r="Q633" s="2" t="e">
        <f>NETWORKDAYS(Data!$N633,Data!$I633,)</f>
        <v>#VALUE!</v>
      </c>
      <c r="R633" s="2" t="str">
        <f>CONCATENATE(Data!$C633," ",Data!$B633)</f>
        <v>Director Kinsley Henry</v>
      </c>
      <c r="V633" s="34"/>
    </row>
    <row r="634" spans="1:22" ht="15.75" customHeight="1">
      <c r="A634" s="2" t="s">
        <v>592</v>
      </c>
      <c r="B634" s="2" t="s">
        <v>1346</v>
      </c>
      <c r="C634" s="2" t="s">
        <v>41</v>
      </c>
      <c r="D634" s="2" t="s">
        <v>5</v>
      </c>
      <c r="E634" s="2" t="s">
        <v>21</v>
      </c>
      <c r="F634" s="2" t="s">
        <v>18</v>
      </c>
      <c r="G634" s="2" t="s">
        <v>13</v>
      </c>
      <c r="H634" s="2">
        <v>37</v>
      </c>
      <c r="I634" s="8">
        <v>43461</v>
      </c>
      <c r="J634" s="9">
        <v>87359</v>
      </c>
      <c r="K634" s="10">
        <v>0.11</v>
      </c>
      <c r="L634" s="2" t="s">
        <v>25</v>
      </c>
      <c r="M634" s="2" t="s">
        <v>148</v>
      </c>
      <c r="N634" s="8" t="s">
        <v>88</v>
      </c>
      <c r="O634" s="2" t="str">
        <f t="shared" si="4"/>
        <v>Brazil, Rio de Janerio</v>
      </c>
      <c r="P634" s="2" t="e">
        <f t="shared" ca="1" si="5"/>
        <v>#NAME?</v>
      </c>
      <c r="Q634" s="2" t="e">
        <f>NETWORKDAYS(Data!$N634,Data!$I634,)</f>
        <v>#VALUE!</v>
      </c>
      <c r="R634" s="2" t="str">
        <f>CONCATENATE(Data!$C634," ",Data!$B634)</f>
        <v>Engineering Manager Kennedy Romero</v>
      </c>
      <c r="V634" s="34"/>
    </row>
    <row r="635" spans="1:22" ht="15.75" customHeight="1">
      <c r="A635" s="2" t="s">
        <v>1347</v>
      </c>
      <c r="B635" s="2" t="s">
        <v>1348</v>
      </c>
      <c r="C635" s="2" t="s">
        <v>33</v>
      </c>
      <c r="D635" s="2" t="s">
        <v>10</v>
      </c>
      <c r="E635" s="2" t="s">
        <v>22</v>
      </c>
      <c r="F635" s="2" t="s">
        <v>18</v>
      </c>
      <c r="G635" s="2" t="s">
        <v>3</v>
      </c>
      <c r="H635" s="2">
        <v>60</v>
      </c>
      <c r="I635" s="8">
        <v>41647</v>
      </c>
      <c r="J635" s="9">
        <v>51877</v>
      </c>
      <c r="K635" s="10">
        <v>0</v>
      </c>
      <c r="L635" s="2" t="s">
        <v>26</v>
      </c>
      <c r="M635" s="2" t="s">
        <v>162</v>
      </c>
      <c r="N635" s="8" t="s">
        <v>88</v>
      </c>
      <c r="O635" s="2" t="str">
        <f t="shared" si="4"/>
        <v>China, Beijing</v>
      </c>
      <c r="P635" s="2" t="e">
        <f t="shared" ca="1" si="5"/>
        <v>#NAME?</v>
      </c>
      <c r="Q635" s="2" t="e">
        <f>NETWORKDAYS(Data!$N635,Data!$I635,)</f>
        <v>#VALUE!</v>
      </c>
      <c r="R635" s="2" t="str">
        <f>CONCATENATE(Data!$C635," ",Data!$B635)</f>
        <v>Analyst II Zoe Do</v>
      </c>
      <c r="V635" s="34"/>
    </row>
    <row r="636" spans="1:22" ht="15.75" customHeight="1">
      <c r="A636" s="2" t="s">
        <v>319</v>
      </c>
      <c r="B636" s="2" t="s">
        <v>1349</v>
      </c>
      <c r="C636" s="2" t="s">
        <v>54</v>
      </c>
      <c r="D636" s="2" t="s">
        <v>8</v>
      </c>
      <c r="E636" s="2" t="s">
        <v>20</v>
      </c>
      <c r="F636" s="2" t="s">
        <v>19</v>
      </c>
      <c r="G636" s="2" t="s">
        <v>3</v>
      </c>
      <c r="H636" s="2">
        <v>43</v>
      </c>
      <c r="I636" s="8">
        <v>42753</v>
      </c>
      <c r="J636" s="9">
        <v>86417</v>
      </c>
      <c r="K636" s="10">
        <v>0</v>
      </c>
      <c r="L636" s="2" t="s">
        <v>27</v>
      </c>
      <c r="M636" s="2" t="s">
        <v>91</v>
      </c>
      <c r="N636" s="8" t="s">
        <v>88</v>
      </c>
      <c r="O636" s="2" t="str">
        <f t="shared" si="4"/>
        <v>United States, Chicago</v>
      </c>
      <c r="P636" s="2" t="e">
        <f t="shared" ca="1" si="5"/>
        <v>#NAME?</v>
      </c>
      <c r="Q636" s="2" t="e">
        <f>NETWORKDAYS(Data!$N636,Data!$I636,)</f>
        <v>#VALUE!</v>
      </c>
      <c r="R636" s="2" t="str">
        <f>CONCATENATE(Data!$C636," ",Data!$B636)</f>
        <v>Solutions Architect Everett Khan</v>
      </c>
      <c r="V636" s="34"/>
    </row>
    <row r="637" spans="1:22" ht="15.75" customHeight="1">
      <c r="A637" s="2" t="s">
        <v>1350</v>
      </c>
      <c r="B637" s="2" t="s">
        <v>1351</v>
      </c>
      <c r="C637" s="2" t="s">
        <v>59</v>
      </c>
      <c r="D637" s="2" t="s">
        <v>8</v>
      </c>
      <c r="E637" s="2" t="s">
        <v>21</v>
      </c>
      <c r="F637" s="2" t="s">
        <v>18</v>
      </c>
      <c r="G637" s="2" t="s">
        <v>3</v>
      </c>
      <c r="H637" s="2">
        <v>65</v>
      </c>
      <c r="I637" s="8">
        <v>37749</v>
      </c>
      <c r="J637" s="9">
        <v>96548</v>
      </c>
      <c r="K637" s="10">
        <v>0</v>
      </c>
      <c r="L637" s="2" t="s">
        <v>27</v>
      </c>
      <c r="M637" s="2" t="s">
        <v>109</v>
      </c>
      <c r="N637" s="8" t="s">
        <v>88</v>
      </c>
      <c r="O637" s="2" t="str">
        <f t="shared" si="4"/>
        <v>United States, Austin</v>
      </c>
      <c r="P637" s="2" t="e">
        <f t="shared" ca="1" si="5"/>
        <v>#NAME?</v>
      </c>
      <c r="Q637" s="2" t="e">
        <f>NETWORKDAYS(Data!$N637,Data!$I637,)</f>
        <v>#VALUE!</v>
      </c>
      <c r="R637" s="2" t="str">
        <f>CONCATENATE(Data!$C637," ",Data!$B637)</f>
        <v>System Administrator  Anna Han</v>
      </c>
      <c r="V637" s="34"/>
    </row>
    <row r="638" spans="1:22" ht="15.75" customHeight="1">
      <c r="A638" s="2" t="s">
        <v>1352</v>
      </c>
      <c r="B638" s="2" t="s">
        <v>1353</v>
      </c>
      <c r="C638" s="2" t="s">
        <v>56</v>
      </c>
      <c r="D638" s="2" t="s">
        <v>4</v>
      </c>
      <c r="E638" s="2" t="s">
        <v>20</v>
      </c>
      <c r="F638" s="2" t="s">
        <v>18</v>
      </c>
      <c r="G638" s="2" t="s">
        <v>3</v>
      </c>
      <c r="H638" s="2">
        <v>43</v>
      </c>
      <c r="I638" s="8">
        <v>41662</v>
      </c>
      <c r="J638" s="9">
        <v>92940</v>
      </c>
      <c r="K638" s="10">
        <v>0</v>
      </c>
      <c r="L638" s="2" t="s">
        <v>26</v>
      </c>
      <c r="M638" s="2" t="s">
        <v>180</v>
      </c>
      <c r="N638" s="8" t="s">
        <v>88</v>
      </c>
      <c r="O638" s="2" t="str">
        <f t="shared" si="4"/>
        <v>China, Chengdu</v>
      </c>
      <c r="P638" s="2" t="e">
        <f t="shared" ca="1" si="5"/>
        <v>#NAME?</v>
      </c>
      <c r="Q638" s="2" t="e">
        <f>NETWORKDAYS(Data!$N638,Data!$I638,)</f>
        <v>#VALUE!</v>
      </c>
      <c r="R638" s="2" t="str">
        <f>CONCATENATE(Data!$C638," ",Data!$B638)</f>
        <v>Sr. Analyst Leilani Sharma</v>
      </c>
      <c r="V638" s="34"/>
    </row>
    <row r="639" spans="1:22" ht="15.75" customHeight="1">
      <c r="A639" s="2" t="s">
        <v>1013</v>
      </c>
      <c r="B639" s="2" t="s">
        <v>1354</v>
      </c>
      <c r="C639" s="2" t="s">
        <v>33</v>
      </c>
      <c r="D639" s="2" t="s">
        <v>4</v>
      </c>
      <c r="E639" s="2" t="s">
        <v>22</v>
      </c>
      <c r="F639" s="2" t="s">
        <v>19</v>
      </c>
      <c r="G639" s="2" t="s">
        <v>3</v>
      </c>
      <c r="H639" s="2">
        <v>28</v>
      </c>
      <c r="I639" s="8">
        <v>43336</v>
      </c>
      <c r="J639" s="9">
        <v>61410</v>
      </c>
      <c r="K639" s="10">
        <v>0</v>
      </c>
      <c r="L639" s="2" t="s">
        <v>27</v>
      </c>
      <c r="M639" s="2" t="s">
        <v>97</v>
      </c>
      <c r="N639" s="8" t="s">
        <v>88</v>
      </c>
      <c r="O639" s="2" t="str">
        <f t="shared" si="4"/>
        <v>United States, Phoenix</v>
      </c>
      <c r="P639" s="2" t="e">
        <f t="shared" ca="1" si="5"/>
        <v>#NAME?</v>
      </c>
      <c r="Q639" s="2" t="e">
        <f>NETWORKDAYS(Data!$N639,Data!$I639,)</f>
        <v>#VALUE!</v>
      </c>
      <c r="R639" s="2" t="str">
        <f>CONCATENATE(Data!$C639," ",Data!$B639)</f>
        <v>Analyst II Jordan Cho</v>
      </c>
      <c r="V639" s="34"/>
    </row>
    <row r="640" spans="1:22" ht="15.75" customHeight="1">
      <c r="A640" s="2" t="s">
        <v>1355</v>
      </c>
      <c r="B640" s="2" t="s">
        <v>1356</v>
      </c>
      <c r="C640" s="2" t="s">
        <v>47</v>
      </c>
      <c r="D640" s="2" t="s">
        <v>6</v>
      </c>
      <c r="E640" s="2" t="s">
        <v>22</v>
      </c>
      <c r="F640" s="2" t="s">
        <v>18</v>
      </c>
      <c r="G640" s="2" t="s">
        <v>11</v>
      </c>
      <c r="H640" s="2">
        <v>61</v>
      </c>
      <c r="I640" s="8">
        <v>40293</v>
      </c>
      <c r="J640" s="9">
        <v>110302</v>
      </c>
      <c r="K640" s="10">
        <v>0.06</v>
      </c>
      <c r="L640" s="2" t="s">
        <v>27</v>
      </c>
      <c r="M640" s="2" t="s">
        <v>106</v>
      </c>
      <c r="N640" s="8" t="s">
        <v>88</v>
      </c>
      <c r="O640" s="2" t="str">
        <f t="shared" si="4"/>
        <v>United States, Miami</v>
      </c>
      <c r="P640" s="2" t="e">
        <f t="shared" ca="1" si="5"/>
        <v>#NAME?</v>
      </c>
      <c r="Q640" s="2" t="e">
        <f>NETWORKDAYS(Data!$N640,Data!$I640,)</f>
        <v>#VALUE!</v>
      </c>
      <c r="R640" s="2" t="str">
        <f>CONCATENATE(Data!$C640," ",Data!$B640)</f>
        <v>Manager Nova Williams</v>
      </c>
      <c r="V640" s="34"/>
    </row>
    <row r="641" spans="1:22" ht="15.75" customHeight="1">
      <c r="A641" s="2" t="s">
        <v>1357</v>
      </c>
      <c r="B641" s="2" t="s">
        <v>1358</v>
      </c>
      <c r="C641" s="2" t="s">
        <v>40</v>
      </c>
      <c r="D641" s="2" t="s">
        <v>5</v>
      </c>
      <c r="E641" s="2" t="s">
        <v>22</v>
      </c>
      <c r="F641" s="2" t="s">
        <v>18</v>
      </c>
      <c r="G641" s="2" t="s">
        <v>11</v>
      </c>
      <c r="H641" s="2">
        <v>45</v>
      </c>
      <c r="I641" s="8">
        <v>43212</v>
      </c>
      <c r="J641" s="9">
        <v>187205</v>
      </c>
      <c r="K641" s="10">
        <v>0.24</v>
      </c>
      <c r="L641" s="2" t="s">
        <v>27</v>
      </c>
      <c r="M641" s="2" t="s">
        <v>136</v>
      </c>
      <c r="N641" s="8">
        <v>44732</v>
      </c>
      <c r="O641" s="2" t="str">
        <f t="shared" si="4"/>
        <v>United States, Columbus</v>
      </c>
      <c r="P641" s="2" t="e">
        <f t="shared" ca="1" si="5"/>
        <v>#NAME?</v>
      </c>
      <c r="Q641" s="2">
        <f>NETWORKDAYS(Data!$N641,Data!$I641,)</f>
        <v>-1086</v>
      </c>
      <c r="R641" s="2" t="str">
        <f>CONCATENATE(Data!$C641," ",Data!$B641)</f>
        <v>Director Scarlett Hill</v>
      </c>
      <c r="V641" s="34"/>
    </row>
    <row r="642" spans="1:22" ht="15.75" customHeight="1">
      <c r="A642" s="2" t="s">
        <v>1359</v>
      </c>
      <c r="B642" s="2" t="s">
        <v>1360</v>
      </c>
      <c r="C642" s="2" t="s">
        <v>56</v>
      </c>
      <c r="D642" s="2" t="s">
        <v>10</v>
      </c>
      <c r="E642" s="2" t="s">
        <v>17</v>
      </c>
      <c r="F642" s="2" t="s">
        <v>19</v>
      </c>
      <c r="G642" s="2" t="s">
        <v>12</v>
      </c>
      <c r="H642" s="2">
        <v>45</v>
      </c>
      <c r="I642" s="8">
        <v>40618</v>
      </c>
      <c r="J642" s="9">
        <v>81687</v>
      </c>
      <c r="K642" s="10">
        <v>0</v>
      </c>
      <c r="L642" s="2" t="s">
        <v>27</v>
      </c>
      <c r="M642" s="2" t="s">
        <v>97</v>
      </c>
      <c r="N642" s="8" t="s">
        <v>88</v>
      </c>
      <c r="O642" s="2" t="str">
        <f t="shared" si="4"/>
        <v>United States, Phoenix</v>
      </c>
      <c r="P642" s="2" t="e">
        <f t="shared" ca="1" si="5"/>
        <v>#NAME?</v>
      </c>
      <c r="Q642" s="2" t="e">
        <f>NETWORKDAYS(Data!$N642,Data!$I642,)</f>
        <v>#VALUE!</v>
      </c>
      <c r="R642" s="2" t="str">
        <f>CONCATENATE(Data!$C642," ",Data!$B642)</f>
        <v>Sr. Analyst Dominic Scott</v>
      </c>
      <c r="V642" s="34"/>
    </row>
    <row r="643" spans="1:22" ht="15.75" customHeight="1">
      <c r="A643" s="2" t="s">
        <v>1361</v>
      </c>
      <c r="B643" s="2" t="s">
        <v>1362</v>
      </c>
      <c r="C643" s="2" t="s">
        <v>63</v>
      </c>
      <c r="D643" s="2" t="s">
        <v>8</v>
      </c>
      <c r="E643" s="2" t="s">
        <v>22</v>
      </c>
      <c r="F643" s="2" t="s">
        <v>19</v>
      </c>
      <c r="G643" s="2" t="s">
        <v>13</v>
      </c>
      <c r="H643" s="2">
        <v>54</v>
      </c>
      <c r="I643" s="8">
        <v>40040</v>
      </c>
      <c r="J643" s="9">
        <v>241083</v>
      </c>
      <c r="K643" s="10">
        <v>0.39</v>
      </c>
      <c r="L643" s="2" t="s">
        <v>27</v>
      </c>
      <c r="M643" s="2" t="s">
        <v>136</v>
      </c>
      <c r="N643" s="8" t="s">
        <v>88</v>
      </c>
      <c r="O643" s="2" t="str">
        <f t="shared" si="4"/>
        <v>United States, Columbus</v>
      </c>
      <c r="P643" s="2" t="e">
        <f t="shared" ca="1" si="5"/>
        <v>#NAME?</v>
      </c>
      <c r="Q643" s="2" t="e">
        <f>NETWORKDAYS(Data!$N643,Data!$I643,)</f>
        <v>#VALUE!</v>
      </c>
      <c r="R643" s="2" t="str">
        <f>CONCATENATE(Data!$C643," ",Data!$B643)</f>
        <v>Vice President Anthony Marquez</v>
      </c>
      <c r="V643" s="34"/>
    </row>
    <row r="644" spans="1:22" ht="15.75" customHeight="1">
      <c r="A644" s="2" t="s">
        <v>1363</v>
      </c>
      <c r="B644" s="2" t="s">
        <v>1364</v>
      </c>
      <c r="C644" s="2" t="s">
        <v>63</v>
      </c>
      <c r="D644" s="2" t="s">
        <v>6</v>
      </c>
      <c r="E644" s="2" t="s">
        <v>22</v>
      </c>
      <c r="F644" s="2" t="s">
        <v>18</v>
      </c>
      <c r="G644" s="2" t="s">
        <v>11</v>
      </c>
      <c r="H644" s="2">
        <v>38</v>
      </c>
      <c r="I644" s="8">
        <v>43413</v>
      </c>
      <c r="J644" s="9">
        <v>223805</v>
      </c>
      <c r="K644" s="10">
        <v>0.36</v>
      </c>
      <c r="L644" s="2" t="s">
        <v>27</v>
      </c>
      <c r="M644" s="2" t="s">
        <v>91</v>
      </c>
      <c r="N644" s="8" t="s">
        <v>88</v>
      </c>
      <c r="O644" s="2" t="str">
        <f t="shared" si="4"/>
        <v>United States, Chicago</v>
      </c>
      <c r="P644" s="2" t="e">
        <f t="shared" ca="1" si="5"/>
        <v>#NAME?</v>
      </c>
      <c r="Q644" s="2" t="e">
        <f>NETWORKDAYS(Data!$N644,Data!$I644,)</f>
        <v>#VALUE!</v>
      </c>
      <c r="R644" s="2" t="str">
        <f>CONCATENATE(Data!$C644," ",Data!$B644)</f>
        <v>Vice President Elena Patterson</v>
      </c>
      <c r="V644" s="34"/>
    </row>
    <row r="645" spans="1:22" ht="15.75" customHeight="1">
      <c r="A645" s="2" t="s">
        <v>1365</v>
      </c>
      <c r="B645" s="2" t="s">
        <v>1366</v>
      </c>
      <c r="C645" s="2" t="s">
        <v>40</v>
      </c>
      <c r="D645" s="2" t="s">
        <v>4</v>
      </c>
      <c r="E645" s="2" t="s">
        <v>17</v>
      </c>
      <c r="F645" s="2" t="s">
        <v>18</v>
      </c>
      <c r="G645" s="2" t="s">
        <v>12</v>
      </c>
      <c r="H645" s="2">
        <v>27</v>
      </c>
      <c r="I645" s="8">
        <v>44393</v>
      </c>
      <c r="J645" s="9">
        <v>161759</v>
      </c>
      <c r="K645" s="10">
        <v>0.16</v>
      </c>
      <c r="L645" s="2" t="s">
        <v>27</v>
      </c>
      <c r="M645" s="2" t="s">
        <v>106</v>
      </c>
      <c r="N645" s="8" t="s">
        <v>88</v>
      </c>
      <c r="O645" s="2" t="str">
        <f t="shared" si="4"/>
        <v>United States, Miami</v>
      </c>
      <c r="P645" s="2" t="e">
        <f t="shared" ca="1" si="5"/>
        <v>#NAME?</v>
      </c>
      <c r="Q645" s="2" t="e">
        <f>NETWORKDAYS(Data!$N645,Data!$I645,)</f>
        <v>#VALUE!</v>
      </c>
      <c r="R645" s="2" t="str">
        <f>CONCATENATE(Data!$C645," ",Data!$B645)</f>
        <v>Director Madison Nelson</v>
      </c>
      <c r="V645" s="34"/>
    </row>
    <row r="646" spans="1:22" ht="15.75" customHeight="1">
      <c r="A646" s="2" t="s">
        <v>1367</v>
      </c>
      <c r="B646" s="2" t="s">
        <v>1368</v>
      </c>
      <c r="C646" s="2" t="s">
        <v>37</v>
      </c>
      <c r="D646" s="2" t="s">
        <v>8</v>
      </c>
      <c r="E646" s="2" t="s">
        <v>21</v>
      </c>
      <c r="F646" s="2" t="s">
        <v>19</v>
      </c>
      <c r="G646" s="2" t="s">
        <v>11</v>
      </c>
      <c r="H646" s="2">
        <v>40</v>
      </c>
      <c r="I646" s="8">
        <v>43520</v>
      </c>
      <c r="J646" s="9">
        <v>95899</v>
      </c>
      <c r="K646" s="10">
        <v>0.1</v>
      </c>
      <c r="L646" s="2" t="s">
        <v>27</v>
      </c>
      <c r="M646" s="2" t="s">
        <v>136</v>
      </c>
      <c r="N646" s="8">
        <v>44263</v>
      </c>
      <c r="O646" s="2" t="str">
        <f t="shared" si="4"/>
        <v>United States, Columbus</v>
      </c>
      <c r="P646" s="2" t="e">
        <f t="shared" ca="1" si="5"/>
        <v>#NAME?</v>
      </c>
      <c r="Q646" s="2">
        <f>NETWORKDAYS(Data!$N646,Data!$I646,)</f>
        <v>-531</v>
      </c>
      <c r="R646" s="2" t="str">
        <f>CONCATENATE(Data!$C646," ",Data!$B646)</f>
        <v>Computer Systems Manager William Walker</v>
      </c>
      <c r="V646" s="34"/>
    </row>
    <row r="647" spans="1:22" ht="15.75" customHeight="1">
      <c r="A647" s="2" t="s">
        <v>1369</v>
      </c>
      <c r="B647" s="2" t="s">
        <v>1370</v>
      </c>
      <c r="C647" s="2" t="s">
        <v>56</v>
      </c>
      <c r="D647" s="2" t="s">
        <v>6</v>
      </c>
      <c r="E647" s="2" t="s">
        <v>17</v>
      </c>
      <c r="F647" s="2" t="s">
        <v>19</v>
      </c>
      <c r="G647" s="2" t="s">
        <v>3</v>
      </c>
      <c r="H647" s="2">
        <v>49</v>
      </c>
      <c r="I647" s="8">
        <v>43623</v>
      </c>
      <c r="J647" s="9">
        <v>80700</v>
      </c>
      <c r="K647" s="10">
        <v>0</v>
      </c>
      <c r="L647" s="2" t="s">
        <v>27</v>
      </c>
      <c r="M647" s="2" t="s">
        <v>136</v>
      </c>
      <c r="N647" s="8" t="s">
        <v>88</v>
      </c>
      <c r="O647" s="2" t="str">
        <f t="shared" si="4"/>
        <v>United States, Columbus</v>
      </c>
      <c r="P647" s="2" t="e">
        <f t="shared" ca="1" si="5"/>
        <v>#NAME?</v>
      </c>
      <c r="Q647" s="2" t="e">
        <f>NETWORKDAYS(Data!$N647,Data!$I647,)</f>
        <v>#VALUE!</v>
      </c>
      <c r="R647" s="2" t="str">
        <f>CONCATENATE(Data!$C647," ",Data!$B647)</f>
        <v>Sr. Analyst Lincoln Wong</v>
      </c>
      <c r="V647" s="34"/>
    </row>
    <row r="648" spans="1:22" ht="15.75" customHeight="1">
      <c r="A648" s="2" t="s">
        <v>815</v>
      </c>
      <c r="B648" s="2" t="s">
        <v>1371</v>
      </c>
      <c r="C648" s="2" t="s">
        <v>47</v>
      </c>
      <c r="D648" s="2" t="s">
        <v>7</v>
      </c>
      <c r="E648" s="2" t="s">
        <v>22</v>
      </c>
      <c r="F648" s="2" t="s">
        <v>19</v>
      </c>
      <c r="G648" s="2" t="s">
        <v>3</v>
      </c>
      <c r="H648" s="2">
        <v>54</v>
      </c>
      <c r="I648" s="8">
        <v>35500</v>
      </c>
      <c r="J648" s="9">
        <v>128136</v>
      </c>
      <c r="K648" s="10">
        <v>0.05</v>
      </c>
      <c r="L648" s="2" t="s">
        <v>26</v>
      </c>
      <c r="M648" s="2" t="s">
        <v>162</v>
      </c>
      <c r="N648" s="8" t="s">
        <v>88</v>
      </c>
      <c r="O648" s="2" t="str">
        <f t="shared" si="4"/>
        <v>China, Beijing</v>
      </c>
      <c r="P648" s="2" t="e">
        <f t="shared" ca="1" si="5"/>
        <v>#NAME?</v>
      </c>
      <c r="Q648" s="2" t="e">
        <f>NETWORKDAYS(Data!$N648,Data!$I648,)</f>
        <v>#VALUE!</v>
      </c>
      <c r="R648" s="2" t="str">
        <f>CONCATENATE(Data!$C648," ",Data!$B648)</f>
        <v>Manager James Huang</v>
      </c>
      <c r="V648" s="34"/>
    </row>
    <row r="649" spans="1:22" ht="15.75" customHeight="1">
      <c r="A649" s="2" t="s">
        <v>1372</v>
      </c>
      <c r="B649" s="2" t="s">
        <v>1373</v>
      </c>
      <c r="C649" s="2" t="s">
        <v>33</v>
      </c>
      <c r="D649" s="2" t="s">
        <v>9</v>
      </c>
      <c r="E649" s="2" t="s">
        <v>17</v>
      </c>
      <c r="F649" s="2" t="s">
        <v>18</v>
      </c>
      <c r="G649" s="2" t="s">
        <v>12</v>
      </c>
      <c r="H649" s="2">
        <v>39</v>
      </c>
      <c r="I649" s="8">
        <v>42843</v>
      </c>
      <c r="J649" s="9">
        <v>58745</v>
      </c>
      <c r="K649" s="10">
        <v>0</v>
      </c>
      <c r="L649" s="2" t="s">
        <v>27</v>
      </c>
      <c r="M649" s="2" t="s">
        <v>109</v>
      </c>
      <c r="N649" s="8" t="s">
        <v>88</v>
      </c>
      <c r="O649" s="2" t="str">
        <f t="shared" si="4"/>
        <v>United States, Austin</v>
      </c>
      <c r="P649" s="2" t="e">
        <f t="shared" ca="1" si="5"/>
        <v>#NAME?</v>
      </c>
      <c r="Q649" s="2" t="e">
        <f>NETWORKDAYS(Data!$N649,Data!$I649,)</f>
        <v>#VALUE!</v>
      </c>
      <c r="R649" s="2" t="str">
        <f>CONCATENATE(Data!$C649," ",Data!$B649)</f>
        <v>Analyst II Emery Ford</v>
      </c>
      <c r="V649" s="34"/>
    </row>
    <row r="650" spans="1:22" ht="15.75" customHeight="1">
      <c r="A650" s="2" t="s">
        <v>1374</v>
      </c>
      <c r="B650" s="2" t="s">
        <v>1375</v>
      </c>
      <c r="C650" s="2" t="s">
        <v>61</v>
      </c>
      <c r="D650" s="2" t="s">
        <v>8</v>
      </c>
      <c r="E650" s="2" t="s">
        <v>17</v>
      </c>
      <c r="F650" s="2" t="s">
        <v>18</v>
      </c>
      <c r="G650" s="2" t="s">
        <v>3</v>
      </c>
      <c r="H650" s="2">
        <v>57</v>
      </c>
      <c r="I650" s="8">
        <v>33728</v>
      </c>
      <c r="J650" s="9">
        <v>76202</v>
      </c>
      <c r="K650" s="10">
        <v>0</v>
      </c>
      <c r="L650" s="2" t="s">
        <v>27</v>
      </c>
      <c r="M650" s="2" t="s">
        <v>109</v>
      </c>
      <c r="N650" s="8">
        <v>34686</v>
      </c>
      <c r="O650" s="2" t="str">
        <f t="shared" si="4"/>
        <v>United States, Austin</v>
      </c>
      <c r="P650" s="2" t="e">
        <f t="shared" ca="1" si="5"/>
        <v>#NAME?</v>
      </c>
      <c r="Q650" s="2">
        <f>NETWORKDAYS(Data!$N650,Data!$I650,)</f>
        <v>-685</v>
      </c>
      <c r="R650" s="2" t="str">
        <f>CONCATENATE(Data!$C650," ",Data!$B650)</f>
        <v>Technical Architect Paisley Trinh</v>
      </c>
      <c r="V650" s="34"/>
    </row>
    <row r="651" spans="1:22" ht="15.75" customHeight="1">
      <c r="A651" s="2" t="s">
        <v>1376</v>
      </c>
      <c r="B651" s="2" t="s">
        <v>1377</v>
      </c>
      <c r="C651" s="2" t="s">
        <v>63</v>
      </c>
      <c r="D651" s="2" t="s">
        <v>10</v>
      </c>
      <c r="E651" s="2" t="s">
        <v>22</v>
      </c>
      <c r="F651" s="2" t="s">
        <v>19</v>
      </c>
      <c r="G651" s="2" t="s">
        <v>11</v>
      </c>
      <c r="H651" s="2">
        <v>36</v>
      </c>
      <c r="I651" s="8">
        <v>43178</v>
      </c>
      <c r="J651" s="9">
        <v>195200</v>
      </c>
      <c r="K651" s="10">
        <v>0.36</v>
      </c>
      <c r="L651" s="2" t="s">
        <v>27</v>
      </c>
      <c r="M651" s="2" t="s">
        <v>109</v>
      </c>
      <c r="N651" s="8" t="s">
        <v>88</v>
      </c>
      <c r="O651" s="2" t="str">
        <f t="shared" si="4"/>
        <v>United States, Austin</v>
      </c>
      <c r="P651" s="2" t="e">
        <f t="shared" ca="1" si="5"/>
        <v>#NAME?</v>
      </c>
      <c r="Q651" s="2" t="e">
        <f>NETWORKDAYS(Data!$N651,Data!$I651,)</f>
        <v>#VALUE!</v>
      </c>
      <c r="R651" s="2" t="str">
        <f>CONCATENATE(Data!$C651," ",Data!$B651)</f>
        <v>Vice President Hudson Williams</v>
      </c>
      <c r="V651" s="34"/>
    </row>
    <row r="652" spans="1:22" ht="15.75" customHeight="1">
      <c r="A652" s="2" t="s">
        <v>1378</v>
      </c>
      <c r="B652" s="2" t="s">
        <v>1379</v>
      </c>
      <c r="C652" s="2" t="s">
        <v>33</v>
      </c>
      <c r="D652" s="2" t="s">
        <v>6</v>
      </c>
      <c r="E652" s="2" t="s">
        <v>20</v>
      </c>
      <c r="F652" s="2" t="s">
        <v>18</v>
      </c>
      <c r="G652" s="2" t="s">
        <v>3</v>
      </c>
      <c r="H652" s="2">
        <v>45</v>
      </c>
      <c r="I652" s="8">
        <v>42711</v>
      </c>
      <c r="J652" s="9">
        <v>71454</v>
      </c>
      <c r="K652" s="10">
        <v>0</v>
      </c>
      <c r="L652" s="2" t="s">
        <v>26</v>
      </c>
      <c r="M652" s="2" t="s">
        <v>123</v>
      </c>
      <c r="N652" s="8" t="s">
        <v>88</v>
      </c>
      <c r="O652" s="2" t="str">
        <f t="shared" si="4"/>
        <v>China, Shanghai</v>
      </c>
      <c r="P652" s="2" t="e">
        <f t="shared" ca="1" si="5"/>
        <v>#NAME?</v>
      </c>
      <c r="Q652" s="2" t="e">
        <f>NETWORKDAYS(Data!$N652,Data!$I652,)</f>
        <v>#VALUE!</v>
      </c>
      <c r="R652" s="2" t="str">
        <f>CONCATENATE(Data!$C652," ",Data!$B652)</f>
        <v>Analyst II Harper Phan</v>
      </c>
      <c r="V652" s="34"/>
    </row>
    <row r="653" spans="1:22" ht="15.75" customHeight="1">
      <c r="A653" s="2" t="s">
        <v>1380</v>
      </c>
      <c r="B653" s="2" t="s">
        <v>1381</v>
      </c>
      <c r="C653" s="2" t="s">
        <v>36</v>
      </c>
      <c r="D653" s="2" t="s">
        <v>8</v>
      </c>
      <c r="E653" s="2" t="s">
        <v>20</v>
      </c>
      <c r="F653" s="2" t="s">
        <v>18</v>
      </c>
      <c r="G653" s="2" t="s">
        <v>12</v>
      </c>
      <c r="H653" s="2">
        <v>30</v>
      </c>
      <c r="I653" s="8">
        <v>43864</v>
      </c>
      <c r="J653" s="9">
        <v>94652</v>
      </c>
      <c r="K653" s="10">
        <v>0</v>
      </c>
      <c r="L653" s="2" t="s">
        <v>27</v>
      </c>
      <c r="M653" s="2" t="s">
        <v>83</v>
      </c>
      <c r="N653" s="8" t="s">
        <v>88</v>
      </c>
      <c r="O653" s="2" t="str">
        <f t="shared" si="4"/>
        <v>United States, Seattle</v>
      </c>
      <c r="P653" s="2" t="e">
        <f t="shared" ca="1" si="5"/>
        <v>#NAME?</v>
      </c>
      <c r="Q653" s="2" t="e">
        <f>NETWORKDAYS(Data!$N653,Data!$I653,)</f>
        <v>#VALUE!</v>
      </c>
      <c r="R653" s="2" t="str">
        <f>CONCATENATE(Data!$C653," ",Data!$B653)</f>
        <v>Cloud Infrastructure Architect Madeline Allen</v>
      </c>
      <c r="V653" s="34"/>
    </row>
    <row r="654" spans="1:22" ht="15.75" customHeight="1">
      <c r="A654" s="2" t="s">
        <v>1382</v>
      </c>
      <c r="B654" s="2" t="s">
        <v>1383</v>
      </c>
      <c r="C654" s="2" t="s">
        <v>61</v>
      </c>
      <c r="D654" s="2" t="s">
        <v>8</v>
      </c>
      <c r="E654" s="2" t="s">
        <v>20</v>
      </c>
      <c r="F654" s="2" t="s">
        <v>19</v>
      </c>
      <c r="G654" s="2" t="s">
        <v>11</v>
      </c>
      <c r="H654" s="2">
        <v>34</v>
      </c>
      <c r="I654" s="8">
        <v>42416</v>
      </c>
      <c r="J654" s="9">
        <v>63411</v>
      </c>
      <c r="K654" s="10">
        <v>0</v>
      </c>
      <c r="L654" s="2" t="s">
        <v>27</v>
      </c>
      <c r="M654" s="2" t="s">
        <v>106</v>
      </c>
      <c r="N654" s="8" t="s">
        <v>88</v>
      </c>
      <c r="O654" s="2" t="str">
        <f t="shared" si="4"/>
        <v>United States, Miami</v>
      </c>
      <c r="P654" s="2" t="e">
        <f t="shared" ca="1" si="5"/>
        <v>#NAME?</v>
      </c>
      <c r="Q654" s="2" t="e">
        <f>NETWORKDAYS(Data!$N654,Data!$I654,)</f>
        <v>#VALUE!</v>
      </c>
      <c r="R654" s="2" t="str">
        <f>CONCATENATE(Data!$C654," ",Data!$B654)</f>
        <v>Technical Architect Charles Moore</v>
      </c>
      <c r="V654" s="34"/>
    </row>
    <row r="655" spans="1:22" ht="15.75" customHeight="1">
      <c r="A655" s="2" t="s">
        <v>1384</v>
      </c>
      <c r="B655" s="2" t="s">
        <v>1385</v>
      </c>
      <c r="C655" s="2" t="s">
        <v>33</v>
      </c>
      <c r="D655" s="2" t="s">
        <v>10</v>
      </c>
      <c r="E655" s="2" t="s">
        <v>22</v>
      </c>
      <c r="F655" s="2" t="s">
        <v>19</v>
      </c>
      <c r="G655" s="2" t="s">
        <v>3</v>
      </c>
      <c r="H655" s="2">
        <v>31</v>
      </c>
      <c r="I655" s="8">
        <v>43878</v>
      </c>
      <c r="J655" s="9">
        <v>67171</v>
      </c>
      <c r="K655" s="10">
        <v>0</v>
      </c>
      <c r="L655" s="2" t="s">
        <v>26</v>
      </c>
      <c r="M655" s="2" t="s">
        <v>87</v>
      </c>
      <c r="N655" s="8">
        <v>44317</v>
      </c>
      <c r="O655" s="2" t="str">
        <f t="shared" si="4"/>
        <v>China, Chongqing</v>
      </c>
      <c r="P655" s="2" t="e">
        <f t="shared" ca="1" si="5"/>
        <v>#NAME?</v>
      </c>
      <c r="Q655" s="2">
        <f>NETWORKDAYS(Data!$N655,Data!$I655,)</f>
        <v>-315</v>
      </c>
      <c r="R655" s="2" t="str">
        <f>CONCATENATE(Data!$C655," ",Data!$B655)</f>
        <v>Analyst II Lincoln Fong</v>
      </c>
      <c r="V655" s="34"/>
    </row>
    <row r="656" spans="1:22" ht="15.75" customHeight="1">
      <c r="A656" s="2" t="s">
        <v>1386</v>
      </c>
      <c r="B656" s="2" t="s">
        <v>1387</v>
      </c>
      <c r="C656" s="2" t="s">
        <v>58</v>
      </c>
      <c r="D656" s="2" t="s">
        <v>4</v>
      </c>
      <c r="E656" s="2" t="s">
        <v>22</v>
      </c>
      <c r="F656" s="2" t="s">
        <v>18</v>
      </c>
      <c r="G656" s="2" t="s">
        <v>13</v>
      </c>
      <c r="H656" s="2">
        <v>28</v>
      </c>
      <c r="I656" s="8">
        <v>43652</v>
      </c>
      <c r="J656" s="9">
        <v>152036</v>
      </c>
      <c r="K656" s="10">
        <v>0.15</v>
      </c>
      <c r="L656" s="2" t="s">
        <v>25</v>
      </c>
      <c r="M656" s="2" t="s">
        <v>148</v>
      </c>
      <c r="N656" s="8" t="s">
        <v>88</v>
      </c>
      <c r="O656" s="2" t="str">
        <f t="shared" si="4"/>
        <v>Brazil, Rio de Janerio</v>
      </c>
      <c r="P656" s="2" t="e">
        <f t="shared" ca="1" si="5"/>
        <v>#NAME?</v>
      </c>
      <c r="Q656" s="2" t="e">
        <f>NETWORKDAYS(Data!$N656,Data!$I656,)</f>
        <v>#VALUE!</v>
      </c>
      <c r="R656" s="2" t="str">
        <f>CONCATENATE(Data!$C656," ",Data!$B656)</f>
        <v>Sr. Manger Isla Guzman</v>
      </c>
      <c r="V656" s="34"/>
    </row>
    <row r="657" spans="1:22" ht="15.75" customHeight="1">
      <c r="A657" s="2" t="s">
        <v>1388</v>
      </c>
      <c r="B657" s="2" t="s">
        <v>1389</v>
      </c>
      <c r="C657" s="2" t="s">
        <v>38</v>
      </c>
      <c r="D657" s="2" t="s">
        <v>5</v>
      </c>
      <c r="E657" s="2" t="s">
        <v>20</v>
      </c>
      <c r="F657" s="2" t="s">
        <v>18</v>
      </c>
      <c r="G657" s="2" t="s">
        <v>11</v>
      </c>
      <c r="H657" s="2">
        <v>55</v>
      </c>
      <c r="I657" s="8">
        <v>44276</v>
      </c>
      <c r="J657" s="9">
        <v>95562</v>
      </c>
      <c r="K657" s="10">
        <v>0</v>
      </c>
      <c r="L657" s="2" t="s">
        <v>27</v>
      </c>
      <c r="M657" s="2" t="s">
        <v>91</v>
      </c>
      <c r="N657" s="8" t="s">
        <v>88</v>
      </c>
      <c r="O657" s="2" t="str">
        <f t="shared" si="4"/>
        <v>United States, Chicago</v>
      </c>
      <c r="P657" s="2" t="e">
        <f t="shared" ca="1" si="5"/>
        <v>#NAME?</v>
      </c>
      <c r="Q657" s="2" t="e">
        <f>NETWORKDAYS(Data!$N657,Data!$I657,)</f>
        <v>#VALUE!</v>
      </c>
      <c r="R657" s="2" t="str">
        <f>CONCATENATE(Data!$C657," ",Data!$B657)</f>
        <v>Controls Engineer Hailey Foster</v>
      </c>
      <c r="V657" s="34"/>
    </row>
    <row r="658" spans="1:22" ht="15.75" customHeight="1">
      <c r="A658" s="2" t="s">
        <v>1390</v>
      </c>
      <c r="B658" s="2" t="s">
        <v>1391</v>
      </c>
      <c r="C658" s="2" t="s">
        <v>56</v>
      </c>
      <c r="D658" s="2" t="s">
        <v>10</v>
      </c>
      <c r="E658" s="2" t="s">
        <v>21</v>
      </c>
      <c r="F658" s="2" t="s">
        <v>19</v>
      </c>
      <c r="G658" s="2" t="s">
        <v>12</v>
      </c>
      <c r="H658" s="2">
        <v>30</v>
      </c>
      <c r="I658" s="8">
        <v>43773</v>
      </c>
      <c r="J658" s="9">
        <v>96092</v>
      </c>
      <c r="K658" s="10">
        <v>0</v>
      </c>
      <c r="L658" s="2" t="s">
        <v>27</v>
      </c>
      <c r="M658" s="2" t="s">
        <v>109</v>
      </c>
      <c r="N658" s="8" t="s">
        <v>88</v>
      </c>
      <c r="O658" s="2" t="str">
        <f t="shared" si="4"/>
        <v>United States, Austin</v>
      </c>
      <c r="P658" s="2" t="e">
        <f t="shared" ca="1" si="5"/>
        <v>#NAME?</v>
      </c>
      <c r="Q658" s="2" t="e">
        <f>NETWORKDAYS(Data!$N658,Data!$I658,)</f>
        <v>#VALUE!</v>
      </c>
      <c r="R658" s="2" t="str">
        <f>CONCATENATE(Data!$C658," ",Data!$B658)</f>
        <v>Sr. Analyst Hudson Hill</v>
      </c>
      <c r="V658" s="34"/>
    </row>
    <row r="659" spans="1:22" ht="15.75" customHeight="1">
      <c r="A659" s="2" t="s">
        <v>1392</v>
      </c>
      <c r="B659" s="2" t="s">
        <v>1393</v>
      </c>
      <c r="C659" s="2" t="s">
        <v>63</v>
      </c>
      <c r="D659" s="2" t="s">
        <v>5</v>
      </c>
      <c r="E659" s="2" t="s">
        <v>20</v>
      </c>
      <c r="F659" s="2" t="s">
        <v>19</v>
      </c>
      <c r="G659" s="2" t="s">
        <v>3</v>
      </c>
      <c r="H659" s="2">
        <v>63</v>
      </c>
      <c r="I659" s="8">
        <v>41428</v>
      </c>
      <c r="J659" s="9">
        <v>254289</v>
      </c>
      <c r="K659" s="10">
        <v>0.39</v>
      </c>
      <c r="L659" s="2" t="s">
        <v>27</v>
      </c>
      <c r="M659" s="2" t="s">
        <v>91</v>
      </c>
      <c r="N659" s="8" t="s">
        <v>88</v>
      </c>
      <c r="O659" s="2" t="str">
        <f t="shared" si="4"/>
        <v>United States, Chicago</v>
      </c>
      <c r="P659" s="2" t="e">
        <f t="shared" ca="1" si="5"/>
        <v>#NAME?</v>
      </c>
      <c r="Q659" s="2" t="e">
        <f>NETWORKDAYS(Data!$N659,Data!$I659,)</f>
        <v>#VALUE!</v>
      </c>
      <c r="R659" s="2" t="str">
        <f>CONCATENATE(Data!$C659," ",Data!$B659)</f>
        <v>Vice President Wyatt Li</v>
      </c>
      <c r="V659" s="34"/>
    </row>
    <row r="660" spans="1:22" ht="15.75" customHeight="1">
      <c r="A660" s="2" t="s">
        <v>1394</v>
      </c>
      <c r="B660" s="2" t="s">
        <v>1395</v>
      </c>
      <c r="C660" s="2" t="s">
        <v>37</v>
      </c>
      <c r="D660" s="2" t="s">
        <v>8</v>
      </c>
      <c r="E660" s="2" t="s">
        <v>21</v>
      </c>
      <c r="F660" s="2" t="s">
        <v>19</v>
      </c>
      <c r="G660" s="2" t="s">
        <v>12</v>
      </c>
      <c r="H660" s="2">
        <v>26</v>
      </c>
      <c r="I660" s="8">
        <v>43656</v>
      </c>
      <c r="J660" s="9">
        <v>69110</v>
      </c>
      <c r="K660" s="10">
        <v>0.05</v>
      </c>
      <c r="L660" s="2" t="s">
        <v>27</v>
      </c>
      <c r="M660" s="2" t="s">
        <v>91</v>
      </c>
      <c r="N660" s="8" t="s">
        <v>88</v>
      </c>
      <c r="O660" s="2" t="str">
        <f t="shared" si="4"/>
        <v>United States, Chicago</v>
      </c>
      <c r="P660" s="2" t="e">
        <f t="shared" ca="1" si="5"/>
        <v>#NAME?</v>
      </c>
      <c r="Q660" s="2" t="e">
        <f>NETWORKDAYS(Data!$N660,Data!$I660,)</f>
        <v>#VALUE!</v>
      </c>
      <c r="R660" s="2" t="str">
        <f>CONCATENATE(Data!$C660," ",Data!$B660)</f>
        <v>Computer Systems Manager Maverick Henry</v>
      </c>
      <c r="V660" s="34"/>
    </row>
    <row r="661" spans="1:22" ht="15.75" customHeight="1">
      <c r="A661" s="2" t="s">
        <v>1396</v>
      </c>
      <c r="B661" s="2" t="s">
        <v>1397</v>
      </c>
      <c r="C661" s="2" t="s">
        <v>63</v>
      </c>
      <c r="D661" s="2" t="s">
        <v>9</v>
      </c>
      <c r="E661" s="2" t="s">
        <v>22</v>
      </c>
      <c r="F661" s="2" t="s">
        <v>19</v>
      </c>
      <c r="G661" s="2" t="s">
        <v>12</v>
      </c>
      <c r="H661" s="2">
        <v>52</v>
      </c>
      <c r="I661" s="8">
        <v>37418</v>
      </c>
      <c r="J661" s="9">
        <v>236314</v>
      </c>
      <c r="K661" s="10">
        <v>0.34</v>
      </c>
      <c r="L661" s="2" t="s">
        <v>27</v>
      </c>
      <c r="M661" s="2" t="s">
        <v>106</v>
      </c>
      <c r="N661" s="8" t="s">
        <v>88</v>
      </c>
      <c r="O661" s="2" t="str">
        <f t="shared" si="4"/>
        <v>United States, Miami</v>
      </c>
      <c r="P661" s="2" t="e">
        <f t="shared" ca="1" si="5"/>
        <v>#NAME?</v>
      </c>
      <c r="Q661" s="2" t="e">
        <f>NETWORKDAYS(Data!$N661,Data!$I661,)</f>
        <v>#VALUE!</v>
      </c>
      <c r="R661" s="2" t="str">
        <f>CONCATENATE(Data!$C661," ",Data!$B661)</f>
        <v>Vice President Xavier Jackson</v>
      </c>
      <c r="V661" s="34"/>
    </row>
    <row r="662" spans="1:22" ht="15.75" customHeight="1">
      <c r="A662" s="2" t="s">
        <v>1398</v>
      </c>
      <c r="B662" s="2" t="s">
        <v>1399</v>
      </c>
      <c r="C662" s="2" t="s">
        <v>32</v>
      </c>
      <c r="D662" s="2" t="s">
        <v>9</v>
      </c>
      <c r="E662" s="2" t="s">
        <v>17</v>
      </c>
      <c r="F662" s="2" t="s">
        <v>19</v>
      </c>
      <c r="G662" s="2" t="s">
        <v>13</v>
      </c>
      <c r="H662" s="2">
        <v>51</v>
      </c>
      <c r="I662" s="8">
        <v>39252</v>
      </c>
      <c r="J662" s="9">
        <v>45206</v>
      </c>
      <c r="K662" s="10">
        <v>0</v>
      </c>
      <c r="L662" s="2" t="s">
        <v>27</v>
      </c>
      <c r="M662" s="2" t="s">
        <v>136</v>
      </c>
      <c r="N662" s="8" t="s">
        <v>88</v>
      </c>
      <c r="O662" s="2" t="str">
        <f t="shared" si="4"/>
        <v>United States, Columbus</v>
      </c>
      <c r="P662" s="2" t="e">
        <f t="shared" ca="1" si="5"/>
        <v>#NAME?</v>
      </c>
      <c r="Q662" s="2" t="e">
        <f>NETWORKDAYS(Data!$N662,Data!$I662,)</f>
        <v>#VALUE!</v>
      </c>
      <c r="R662" s="2" t="str">
        <f>CONCATENATE(Data!$C662," ",Data!$B662)</f>
        <v>Analyst Christian Medina</v>
      </c>
      <c r="V662" s="34"/>
    </row>
    <row r="663" spans="1:22" ht="15.75" customHeight="1">
      <c r="A663" s="2" t="s">
        <v>1400</v>
      </c>
      <c r="B663" s="2" t="s">
        <v>1401</v>
      </c>
      <c r="C663" s="2" t="s">
        <v>63</v>
      </c>
      <c r="D663" s="2" t="s">
        <v>6</v>
      </c>
      <c r="E663" s="2" t="s">
        <v>21</v>
      </c>
      <c r="F663" s="2" t="s">
        <v>18</v>
      </c>
      <c r="G663" s="2" t="s">
        <v>3</v>
      </c>
      <c r="H663" s="2">
        <v>25</v>
      </c>
      <c r="I663" s="8">
        <v>44515</v>
      </c>
      <c r="J663" s="9">
        <v>210708</v>
      </c>
      <c r="K663" s="10">
        <v>0.33</v>
      </c>
      <c r="L663" s="2" t="s">
        <v>27</v>
      </c>
      <c r="M663" s="2" t="s">
        <v>91</v>
      </c>
      <c r="N663" s="8" t="s">
        <v>88</v>
      </c>
      <c r="O663" s="2" t="str">
        <f t="shared" si="4"/>
        <v>United States, Chicago</v>
      </c>
      <c r="P663" s="2" t="e">
        <f t="shared" ca="1" si="5"/>
        <v>#NAME?</v>
      </c>
      <c r="Q663" s="2" t="e">
        <f>NETWORKDAYS(Data!$N663,Data!$I663,)</f>
        <v>#VALUE!</v>
      </c>
      <c r="R663" s="2" t="str">
        <f>CONCATENATE(Data!$C663," ",Data!$B663)</f>
        <v>Vice President Autumn Leung</v>
      </c>
      <c r="V663" s="34"/>
    </row>
    <row r="664" spans="1:22" ht="15.75" customHeight="1">
      <c r="A664" s="2" t="s">
        <v>1402</v>
      </c>
      <c r="B664" s="2" t="s">
        <v>1403</v>
      </c>
      <c r="C664" s="2" t="s">
        <v>59</v>
      </c>
      <c r="D664" s="2" t="s">
        <v>8</v>
      </c>
      <c r="E664" s="2" t="s">
        <v>17</v>
      </c>
      <c r="F664" s="2" t="s">
        <v>19</v>
      </c>
      <c r="G664" s="2" t="s">
        <v>13</v>
      </c>
      <c r="H664" s="2">
        <v>40</v>
      </c>
      <c r="I664" s="8">
        <v>44465</v>
      </c>
      <c r="J664" s="9">
        <v>87770</v>
      </c>
      <c r="K664" s="10">
        <v>0</v>
      </c>
      <c r="L664" s="2" t="s">
        <v>27</v>
      </c>
      <c r="M664" s="2" t="s">
        <v>109</v>
      </c>
      <c r="N664" s="8" t="s">
        <v>88</v>
      </c>
      <c r="O664" s="2" t="str">
        <f t="shared" si="4"/>
        <v>United States, Austin</v>
      </c>
      <c r="P664" s="2" t="e">
        <f t="shared" ca="1" si="5"/>
        <v>#NAME?</v>
      </c>
      <c r="Q664" s="2" t="e">
        <f>NETWORKDAYS(Data!$N664,Data!$I664,)</f>
        <v>#VALUE!</v>
      </c>
      <c r="R664" s="2" t="str">
        <f>CONCATENATE(Data!$C664," ",Data!$B664)</f>
        <v>System Administrator  Robert Vazquez</v>
      </c>
      <c r="V664" s="34"/>
    </row>
    <row r="665" spans="1:22" ht="15.75" customHeight="1">
      <c r="A665" s="2" t="s">
        <v>1404</v>
      </c>
      <c r="B665" s="2" t="s">
        <v>1405</v>
      </c>
      <c r="C665" s="2" t="s">
        <v>47</v>
      </c>
      <c r="D665" s="2" t="s">
        <v>4</v>
      </c>
      <c r="E665" s="2" t="s">
        <v>17</v>
      </c>
      <c r="F665" s="2" t="s">
        <v>18</v>
      </c>
      <c r="G665" s="2" t="s">
        <v>12</v>
      </c>
      <c r="H665" s="2">
        <v>38</v>
      </c>
      <c r="I665" s="8">
        <v>42228</v>
      </c>
      <c r="J665" s="9">
        <v>106858</v>
      </c>
      <c r="K665" s="10">
        <v>0.05</v>
      </c>
      <c r="L665" s="2" t="s">
        <v>27</v>
      </c>
      <c r="M665" s="2" t="s">
        <v>83</v>
      </c>
      <c r="N665" s="8" t="s">
        <v>88</v>
      </c>
      <c r="O665" s="2" t="str">
        <f t="shared" si="4"/>
        <v>United States, Seattle</v>
      </c>
      <c r="P665" s="2" t="e">
        <f t="shared" ca="1" si="5"/>
        <v>#NAME?</v>
      </c>
      <c r="Q665" s="2" t="e">
        <f>NETWORKDAYS(Data!$N665,Data!$I665,)</f>
        <v>#VALUE!</v>
      </c>
      <c r="R665" s="2" t="str">
        <f>CONCATENATE(Data!$C665," ",Data!$B665)</f>
        <v>Manager Aria Roberts</v>
      </c>
      <c r="V665" s="34"/>
    </row>
    <row r="666" spans="1:22" ht="15.75" customHeight="1">
      <c r="A666" s="2" t="s">
        <v>1406</v>
      </c>
      <c r="B666" s="2" t="s">
        <v>1407</v>
      </c>
      <c r="C666" s="2" t="s">
        <v>40</v>
      </c>
      <c r="D666" s="2" t="s">
        <v>7</v>
      </c>
      <c r="E666" s="2" t="s">
        <v>17</v>
      </c>
      <c r="F666" s="2" t="s">
        <v>19</v>
      </c>
      <c r="G666" s="2" t="s">
        <v>12</v>
      </c>
      <c r="H666" s="2">
        <v>60</v>
      </c>
      <c r="I666" s="8">
        <v>42108</v>
      </c>
      <c r="J666" s="9">
        <v>155788</v>
      </c>
      <c r="K666" s="10">
        <v>0.17</v>
      </c>
      <c r="L666" s="2" t="s">
        <v>27</v>
      </c>
      <c r="M666" s="2" t="s">
        <v>83</v>
      </c>
      <c r="N666" s="8" t="s">
        <v>88</v>
      </c>
      <c r="O666" s="2" t="str">
        <f t="shared" si="4"/>
        <v>United States, Seattle</v>
      </c>
      <c r="P666" s="2" t="e">
        <f t="shared" ca="1" si="5"/>
        <v>#NAME?</v>
      </c>
      <c r="Q666" s="2" t="e">
        <f>NETWORKDAYS(Data!$N666,Data!$I666,)</f>
        <v>#VALUE!</v>
      </c>
      <c r="R666" s="2" t="str">
        <f>CONCATENATE(Data!$C666," ",Data!$B666)</f>
        <v>Director Axel Johnson</v>
      </c>
      <c r="V666" s="34"/>
    </row>
    <row r="667" spans="1:22" ht="15.75" customHeight="1">
      <c r="A667" s="2" t="s">
        <v>1408</v>
      </c>
      <c r="B667" s="2" t="s">
        <v>1409</v>
      </c>
      <c r="C667" s="2" t="s">
        <v>57</v>
      </c>
      <c r="D667" s="2" t="s">
        <v>7</v>
      </c>
      <c r="E667" s="2" t="s">
        <v>22</v>
      </c>
      <c r="F667" s="2" t="s">
        <v>18</v>
      </c>
      <c r="G667" s="2" t="s">
        <v>13</v>
      </c>
      <c r="H667" s="2">
        <v>45</v>
      </c>
      <c r="I667" s="8">
        <v>43581</v>
      </c>
      <c r="J667" s="9">
        <v>74891</v>
      </c>
      <c r="K667" s="10">
        <v>0</v>
      </c>
      <c r="L667" s="2" t="s">
        <v>25</v>
      </c>
      <c r="M667" s="2" t="s">
        <v>148</v>
      </c>
      <c r="N667" s="8" t="s">
        <v>88</v>
      </c>
      <c r="O667" s="2" t="str">
        <f t="shared" si="4"/>
        <v>Brazil, Rio de Janerio</v>
      </c>
      <c r="P667" s="2" t="e">
        <f t="shared" ca="1" si="5"/>
        <v>#NAME?</v>
      </c>
      <c r="Q667" s="2" t="e">
        <f>NETWORKDAYS(Data!$N667,Data!$I667,)</f>
        <v>#VALUE!</v>
      </c>
      <c r="R667" s="2" t="str">
        <f>CONCATENATE(Data!$C667," ",Data!$B667)</f>
        <v>Sr. Business Partner Madeline Garcia</v>
      </c>
      <c r="V667" s="34"/>
    </row>
    <row r="668" spans="1:22" ht="15.75" customHeight="1">
      <c r="A668" s="2" t="s">
        <v>1410</v>
      </c>
      <c r="B668" s="2" t="s">
        <v>1411</v>
      </c>
      <c r="C668" s="2" t="s">
        <v>38</v>
      </c>
      <c r="D668" s="2" t="s">
        <v>5</v>
      </c>
      <c r="E668" s="2" t="s">
        <v>17</v>
      </c>
      <c r="F668" s="2" t="s">
        <v>19</v>
      </c>
      <c r="G668" s="2" t="s">
        <v>3</v>
      </c>
      <c r="H668" s="2">
        <v>28</v>
      </c>
      <c r="I668" s="8">
        <v>44548</v>
      </c>
      <c r="J668" s="9">
        <v>95670</v>
      </c>
      <c r="K668" s="10">
        <v>0</v>
      </c>
      <c r="L668" s="2" t="s">
        <v>27</v>
      </c>
      <c r="M668" s="2" t="s">
        <v>97</v>
      </c>
      <c r="N668" s="8" t="s">
        <v>88</v>
      </c>
      <c r="O668" s="2" t="str">
        <f t="shared" si="4"/>
        <v>United States, Phoenix</v>
      </c>
      <c r="P668" s="2" t="e">
        <f t="shared" ca="1" si="5"/>
        <v>#NAME?</v>
      </c>
      <c r="Q668" s="2" t="e">
        <f>NETWORKDAYS(Data!$N668,Data!$I668,)</f>
        <v>#VALUE!</v>
      </c>
      <c r="R668" s="2" t="str">
        <f>CONCATENATE(Data!$C668," ",Data!$B668)</f>
        <v>Controls Engineer Christopher Chung</v>
      </c>
      <c r="V668" s="34"/>
    </row>
    <row r="669" spans="1:22" ht="15.75" customHeight="1">
      <c r="A669" s="2" t="s">
        <v>1412</v>
      </c>
      <c r="B669" s="2" t="s">
        <v>1413</v>
      </c>
      <c r="C669" s="2" t="s">
        <v>31</v>
      </c>
      <c r="D669" s="2" t="s">
        <v>10</v>
      </c>
      <c r="E669" s="2" t="s">
        <v>21</v>
      </c>
      <c r="F669" s="2" t="s">
        <v>18</v>
      </c>
      <c r="G669" s="2" t="s">
        <v>11</v>
      </c>
      <c r="H669" s="2">
        <v>65</v>
      </c>
      <c r="I669" s="8">
        <v>36798</v>
      </c>
      <c r="J669" s="9">
        <v>67837</v>
      </c>
      <c r="K669" s="10">
        <v>0</v>
      </c>
      <c r="L669" s="2" t="s">
        <v>27</v>
      </c>
      <c r="M669" s="2" t="s">
        <v>109</v>
      </c>
      <c r="N669" s="8" t="s">
        <v>88</v>
      </c>
      <c r="O669" s="2" t="str">
        <f t="shared" si="4"/>
        <v>United States, Austin</v>
      </c>
      <c r="P669" s="2" t="e">
        <f t="shared" ca="1" si="5"/>
        <v>#NAME?</v>
      </c>
      <c r="Q669" s="2" t="e">
        <f>NETWORKDAYS(Data!$N669,Data!$I669,)</f>
        <v>#VALUE!</v>
      </c>
      <c r="R669" s="2" t="str">
        <f>CONCATENATE(Data!$C669," ",Data!$B669)</f>
        <v>Account Representative Eliana Turner</v>
      </c>
      <c r="V669" s="34"/>
    </row>
    <row r="670" spans="1:22" ht="15.75" customHeight="1">
      <c r="A670" s="2" t="s">
        <v>1414</v>
      </c>
      <c r="B670" s="2" t="s">
        <v>1415</v>
      </c>
      <c r="C670" s="2" t="s">
        <v>33</v>
      </c>
      <c r="D670" s="2" t="s">
        <v>10</v>
      </c>
      <c r="E670" s="2" t="s">
        <v>21</v>
      </c>
      <c r="F670" s="2" t="s">
        <v>19</v>
      </c>
      <c r="G670" s="2" t="s">
        <v>3</v>
      </c>
      <c r="H670" s="2">
        <v>41</v>
      </c>
      <c r="I670" s="8">
        <v>40333</v>
      </c>
      <c r="J670" s="9">
        <v>72425</v>
      </c>
      <c r="K670" s="10">
        <v>0</v>
      </c>
      <c r="L670" s="2" t="s">
        <v>26</v>
      </c>
      <c r="M670" s="2" t="s">
        <v>162</v>
      </c>
      <c r="N670" s="8" t="s">
        <v>88</v>
      </c>
      <c r="O670" s="2" t="str">
        <f t="shared" si="4"/>
        <v>China, Beijing</v>
      </c>
      <c r="P670" s="2" t="e">
        <f t="shared" ca="1" si="5"/>
        <v>#NAME?</v>
      </c>
      <c r="Q670" s="2" t="e">
        <f>NETWORKDAYS(Data!$N670,Data!$I670,)</f>
        <v>#VALUE!</v>
      </c>
      <c r="R670" s="2" t="str">
        <f>CONCATENATE(Data!$C670," ",Data!$B670)</f>
        <v>Analyst II Daniel Shah</v>
      </c>
      <c r="V670" s="34"/>
    </row>
    <row r="671" spans="1:22" ht="15.75" customHeight="1">
      <c r="A671" s="2" t="s">
        <v>1416</v>
      </c>
      <c r="B671" s="2" t="s">
        <v>1417</v>
      </c>
      <c r="C671" s="2" t="s">
        <v>56</v>
      </c>
      <c r="D671" s="2" t="s">
        <v>10</v>
      </c>
      <c r="E671" s="2" t="s">
        <v>17</v>
      </c>
      <c r="F671" s="2" t="s">
        <v>18</v>
      </c>
      <c r="G671" s="2" t="s">
        <v>13</v>
      </c>
      <c r="H671" s="2">
        <v>52</v>
      </c>
      <c r="I671" s="8">
        <v>34623</v>
      </c>
      <c r="J671" s="9">
        <v>93103</v>
      </c>
      <c r="K671" s="10">
        <v>0</v>
      </c>
      <c r="L671" s="2" t="s">
        <v>27</v>
      </c>
      <c r="M671" s="2" t="s">
        <v>97</v>
      </c>
      <c r="N671" s="8" t="s">
        <v>88</v>
      </c>
      <c r="O671" s="2" t="str">
        <f t="shared" si="4"/>
        <v>United States, Phoenix</v>
      </c>
      <c r="P671" s="2" t="e">
        <f t="shared" ca="1" si="5"/>
        <v>#NAME?</v>
      </c>
      <c r="Q671" s="2" t="e">
        <f>NETWORKDAYS(Data!$N671,Data!$I671,)</f>
        <v>#VALUE!</v>
      </c>
      <c r="R671" s="2" t="str">
        <f>CONCATENATE(Data!$C671," ",Data!$B671)</f>
        <v>Sr. Analyst Penelope Gonzalez</v>
      </c>
      <c r="V671" s="34"/>
    </row>
    <row r="672" spans="1:22" ht="15.75" customHeight="1">
      <c r="A672" s="2" t="s">
        <v>1418</v>
      </c>
      <c r="B672" s="2" t="s">
        <v>1419</v>
      </c>
      <c r="C672" s="2" t="s">
        <v>38</v>
      </c>
      <c r="D672" s="2" t="s">
        <v>5</v>
      </c>
      <c r="E672" s="2" t="s">
        <v>17</v>
      </c>
      <c r="F672" s="2" t="s">
        <v>18</v>
      </c>
      <c r="G672" s="2" t="s">
        <v>12</v>
      </c>
      <c r="H672" s="2">
        <v>56</v>
      </c>
      <c r="I672" s="8">
        <v>42291</v>
      </c>
      <c r="J672" s="9">
        <v>76272</v>
      </c>
      <c r="K672" s="10">
        <v>0</v>
      </c>
      <c r="L672" s="2" t="s">
        <v>27</v>
      </c>
      <c r="M672" s="2" t="s">
        <v>106</v>
      </c>
      <c r="N672" s="8">
        <v>44491</v>
      </c>
      <c r="O672" s="2" t="str">
        <f t="shared" si="4"/>
        <v>United States, Miami</v>
      </c>
      <c r="P672" s="2" t="e">
        <f t="shared" ca="1" si="5"/>
        <v>#NAME?</v>
      </c>
      <c r="Q672" s="2">
        <f>NETWORKDAYS(Data!$N672,Data!$I672,)</f>
        <v>-1573</v>
      </c>
      <c r="R672" s="2" t="str">
        <f>CONCATENATE(Data!$C672," ",Data!$B672)</f>
        <v>Controls Engineer Mila Allen</v>
      </c>
      <c r="V672" s="34"/>
    </row>
    <row r="673" spans="1:22" ht="15.75" customHeight="1">
      <c r="A673" s="2" t="s">
        <v>1420</v>
      </c>
      <c r="B673" s="2" t="s">
        <v>1421</v>
      </c>
      <c r="C673" s="2" t="s">
        <v>33</v>
      </c>
      <c r="D673" s="2" t="s">
        <v>6</v>
      </c>
      <c r="E673" s="2" t="s">
        <v>20</v>
      </c>
      <c r="F673" s="2" t="s">
        <v>18</v>
      </c>
      <c r="G673" s="2" t="s">
        <v>3</v>
      </c>
      <c r="H673" s="2">
        <v>48</v>
      </c>
      <c r="I673" s="8">
        <v>37796</v>
      </c>
      <c r="J673" s="9">
        <v>55760</v>
      </c>
      <c r="K673" s="10">
        <v>0</v>
      </c>
      <c r="L673" s="2" t="s">
        <v>27</v>
      </c>
      <c r="M673" s="2" t="s">
        <v>109</v>
      </c>
      <c r="N673" s="8" t="s">
        <v>88</v>
      </c>
      <c r="O673" s="2" t="str">
        <f t="shared" si="4"/>
        <v>United States, Austin</v>
      </c>
      <c r="P673" s="2" t="e">
        <f t="shared" ca="1" si="5"/>
        <v>#NAME?</v>
      </c>
      <c r="Q673" s="2" t="e">
        <f>NETWORKDAYS(Data!$N673,Data!$I673,)</f>
        <v>#VALUE!</v>
      </c>
      <c r="R673" s="2" t="str">
        <f>CONCATENATE(Data!$C673," ",Data!$B673)</f>
        <v>Analyst II Emilia Chu</v>
      </c>
      <c r="V673" s="34"/>
    </row>
    <row r="674" spans="1:22" ht="15.75" customHeight="1">
      <c r="A674" s="2" t="s">
        <v>1422</v>
      </c>
      <c r="B674" s="2" t="s">
        <v>1423</v>
      </c>
      <c r="C674" s="2" t="s">
        <v>63</v>
      </c>
      <c r="D674" s="2" t="s">
        <v>4</v>
      </c>
      <c r="E674" s="2" t="s">
        <v>17</v>
      </c>
      <c r="F674" s="2" t="s">
        <v>18</v>
      </c>
      <c r="G674" s="2" t="s">
        <v>12</v>
      </c>
      <c r="H674" s="2">
        <v>36</v>
      </c>
      <c r="I674" s="8">
        <v>43843</v>
      </c>
      <c r="J674" s="9">
        <v>253294</v>
      </c>
      <c r="K674" s="10">
        <v>0.4</v>
      </c>
      <c r="L674" s="2" t="s">
        <v>27</v>
      </c>
      <c r="M674" s="2" t="s">
        <v>106</v>
      </c>
      <c r="N674" s="8" t="s">
        <v>88</v>
      </c>
      <c r="O674" s="2" t="str">
        <f t="shared" si="4"/>
        <v>United States, Miami</v>
      </c>
      <c r="P674" s="2" t="e">
        <f t="shared" ca="1" si="5"/>
        <v>#NAME?</v>
      </c>
      <c r="Q674" s="2" t="e">
        <f>NETWORKDAYS(Data!$N674,Data!$I674,)</f>
        <v>#VALUE!</v>
      </c>
      <c r="R674" s="2" t="str">
        <f>CONCATENATE(Data!$C674," ",Data!$B674)</f>
        <v>Vice President Emily Clark</v>
      </c>
      <c r="V674" s="34"/>
    </row>
    <row r="675" spans="1:22" ht="15.75" customHeight="1">
      <c r="A675" s="2" t="s">
        <v>1424</v>
      </c>
      <c r="B675" s="2" t="s">
        <v>1425</v>
      </c>
      <c r="C675" s="2" t="s">
        <v>33</v>
      </c>
      <c r="D675" s="2" t="s">
        <v>6</v>
      </c>
      <c r="E675" s="2" t="s">
        <v>17</v>
      </c>
      <c r="F675" s="2" t="s">
        <v>19</v>
      </c>
      <c r="G675" s="2" t="s">
        <v>12</v>
      </c>
      <c r="H675" s="2">
        <v>60</v>
      </c>
      <c r="I675" s="8">
        <v>39310</v>
      </c>
      <c r="J675" s="9">
        <v>58671</v>
      </c>
      <c r="K675" s="10">
        <v>0</v>
      </c>
      <c r="L675" s="2" t="s">
        <v>27</v>
      </c>
      <c r="M675" s="2" t="s">
        <v>136</v>
      </c>
      <c r="N675" s="8" t="s">
        <v>88</v>
      </c>
      <c r="O675" s="2" t="str">
        <f t="shared" si="4"/>
        <v>United States, Columbus</v>
      </c>
      <c r="P675" s="2" t="e">
        <f t="shared" ca="1" si="5"/>
        <v>#NAME?</v>
      </c>
      <c r="Q675" s="2" t="e">
        <f>NETWORKDAYS(Data!$N675,Data!$I675,)</f>
        <v>#VALUE!</v>
      </c>
      <c r="R675" s="2" t="str">
        <f>CONCATENATE(Data!$C675," ",Data!$B675)</f>
        <v>Analyst II Roman King</v>
      </c>
      <c r="V675" s="34"/>
    </row>
    <row r="676" spans="1:22" ht="15.75" customHeight="1">
      <c r="A676" s="2" t="s">
        <v>1426</v>
      </c>
      <c r="B676" s="2" t="s">
        <v>1427</v>
      </c>
      <c r="C676" s="2" t="s">
        <v>31</v>
      </c>
      <c r="D676" s="2" t="s">
        <v>10</v>
      </c>
      <c r="E676" s="2" t="s">
        <v>21</v>
      </c>
      <c r="F676" s="2" t="s">
        <v>18</v>
      </c>
      <c r="G676" s="2" t="s">
        <v>3</v>
      </c>
      <c r="H676" s="2">
        <v>40</v>
      </c>
      <c r="I676" s="8">
        <v>43175</v>
      </c>
      <c r="J676" s="9">
        <v>55457</v>
      </c>
      <c r="K676" s="10">
        <v>0</v>
      </c>
      <c r="L676" s="2" t="s">
        <v>27</v>
      </c>
      <c r="M676" s="2" t="s">
        <v>136</v>
      </c>
      <c r="N676" s="8" t="s">
        <v>88</v>
      </c>
      <c r="O676" s="2" t="str">
        <f t="shared" si="4"/>
        <v>United States, Columbus</v>
      </c>
      <c r="P676" s="2" t="e">
        <f t="shared" ca="1" si="5"/>
        <v>#NAME?</v>
      </c>
      <c r="Q676" s="2" t="e">
        <f>NETWORKDAYS(Data!$N676,Data!$I676,)</f>
        <v>#VALUE!</v>
      </c>
      <c r="R676" s="2" t="str">
        <f>CONCATENATE(Data!$C676," ",Data!$B676)</f>
        <v>Account Representative Emery Do</v>
      </c>
      <c r="V676" s="34"/>
    </row>
    <row r="677" spans="1:22" ht="15.75" customHeight="1">
      <c r="A677" s="2" t="s">
        <v>1428</v>
      </c>
      <c r="B677" s="2" t="s">
        <v>1429</v>
      </c>
      <c r="C677" s="2" t="s">
        <v>31</v>
      </c>
      <c r="D677" s="2" t="s">
        <v>10</v>
      </c>
      <c r="E677" s="2" t="s">
        <v>20</v>
      </c>
      <c r="F677" s="2" t="s">
        <v>18</v>
      </c>
      <c r="G677" s="2" t="s">
        <v>3</v>
      </c>
      <c r="H677" s="2">
        <v>63</v>
      </c>
      <c r="I677" s="8">
        <v>43004</v>
      </c>
      <c r="J677" s="9">
        <v>72340</v>
      </c>
      <c r="K677" s="10">
        <v>0</v>
      </c>
      <c r="L677" s="2" t="s">
        <v>27</v>
      </c>
      <c r="M677" s="2" t="s">
        <v>97</v>
      </c>
      <c r="N677" s="8">
        <v>43558</v>
      </c>
      <c r="O677" s="2" t="str">
        <f t="shared" si="4"/>
        <v>United States, Phoenix</v>
      </c>
      <c r="P677" s="2" t="e">
        <f t="shared" ca="1" si="5"/>
        <v>#NAME?</v>
      </c>
      <c r="Q677" s="2">
        <f>NETWORKDAYS(Data!$N677,Data!$I677,)</f>
        <v>-397</v>
      </c>
      <c r="R677" s="2" t="str">
        <f>CONCATENATE(Data!$C677," ",Data!$B677)</f>
        <v>Account Representative Autumn Thao</v>
      </c>
      <c r="V677" s="34"/>
    </row>
    <row r="678" spans="1:22" ht="15.75" customHeight="1">
      <c r="A678" s="2" t="s">
        <v>1430</v>
      </c>
      <c r="B678" s="2" t="s">
        <v>1431</v>
      </c>
      <c r="C678" s="2" t="s">
        <v>47</v>
      </c>
      <c r="D678" s="2" t="s">
        <v>9</v>
      </c>
      <c r="E678" s="2" t="s">
        <v>17</v>
      </c>
      <c r="F678" s="2" t="s">
        <v>18</v>
      </c>
      <c r="G678" s="2" t="s">
        <v>12</v>
      </c>
      <c r="H678" s="2">
        <v>29</v>
      </c>
      <c r="I678" s="8">
        <v>42676</v>
      </c>
      <c r="J678" s="9">
        <v>122054</v>
      </c>
      <c r="K678" s="10">
        <v>0.06</v>
      </c>
      <c r="L678" s="2" t="s">
        <v>27</v>
      </c>
      <c r="M678" s="2" t="s">
        <v>97</v>
      </c>
      <c r="N678" s="8" t="s">
        <v>88</v>
      </c>
      <c r="O678" s="2" t="str">
        <f t="shared" si="4"/>
        <v>United States, Phoenix</v>
      </c>
      <c r="P678" s="2" t="e">
        <f t="shared" ca="1" si="5"/>
        <v>#NAME?</v>
      </c>
      <c r="Q678" s="2" t="e">
        <f>NETWORKDAYS(Data!$N678,Data!$I678,)</f>
        <v>#VALUE!</v>
      </c>
      <c r="R678" s="2" t="str">
        <f>CONCATENATE(Data!$C678," ",Data!$B678)</f>
        <v>Manager Naomi Coleman</v>
      </c>
      <c r="V678" s="34"/>
    </row>
    <row r="679" spans="1:22" ht="15.75" customHeight="1">
      <c r="A679" s="2" t="s">
        <v>1432</v>
      </c>
      <c r="B679" s="2" t="s">
        <v>1433</v>
      </c>
      <c r="C679" s="2" t="s">
        <v>40</v>
      </c>
      <c r="D679" s="2" t="s">
        <v>8</v>
      </c>
      <c r="E679" s="2" t="s">
        <v>20</v>
      </c>
      <c r="F679" s="2" t="s">
        <v>18</v>
      </c>
      <c r="G679" s="2" t="s">
        <v>3</v>
      </c>
      <c r="H679" s="2">
        <v>27</v>
      </c>
      <c r="I679" s="8">
        <v>43103</v>
      </c>
      <c r="J679" s="9">
        <v>167100</v>
      </c>
      <c r="K679" s="10">
        <v>0.2</v>
      </c>
      <c r="L679" s="2" t="s">
        <v>26</v>
      </c>
      <c r="M679" s="2" t="s">
        <v>180</v>
      </c>
      <c r="N679" s="8" t="s">
        <v>88</v>
      </c>
      <c r="O679" s="2" t="str">
        <f t="shared" si="4"/>
        <v>China, Chengdu</v>
      </c>
      <c r="P679" s="2" t="e">
        <f t="shared" ca="1" si="5"/>
        <v>#NAME?</v>
      </c>
      <c r="Q679" s="2" t="e">
        <f>NETWORKDAYS(Data!$N679,Data!$I679,)</f>
        <v>#VALUE!</v>
      </c>
      <c r="R679" s="2" t="str">
        <f>CONCATENATE(Data!$C679," ",Data!$B679)</f>
        <v>Director Cora Zheng</v>
      </c>
      <c r="V679" s="34"/>
    </row>
    <row r="680" spans="1:22" ht="15.75" customHeight="1">
      <c r="A680" s="2" t="s">
        <v>1434</v>
      </c>
      <c r="B680" s="2" t="s">
        <v>1435</v>
      </c>
      <c r="C680" s="2" t="s">
        <v>61</v>
      </c>
      <c r="D680" s="2" t="s">
        <v>8</v>
      </c>
      <c r="E680" s="2" t="s">
        <v>17</v>
      </c>
      <c r="F680" s="2" t="s">
        <v>18</v>
      </c>
      <c r="G680" s="2" t="s">
        <v>12</v>
      </c>
      <c r="H680" s="2">
        <v>53</v>
      </c>
      <c r="I680" s="8">
        <v>35543</v>
      </c>
      <c r="J680" s="9">
        <v>78153</v>
      </c>
      <c r="K680" s="10">
        <v>0</v>
      </c>
      <c r="L680" s="2" t="s">
        <v>27</v>
      </c>
      <c r="M680" s="2" t="s">
        <v>106</v>
      </c>
      <c r="N680" s="8" t="s">
        <v>88</v>
      </c>
      <c r="O680" s="2" t="str">
        <f t="shared" si="4"/>
        <v>United States, Miami</v>
      </c>
      <c r="P680" s="2" t="e">
        <f t="shared" ca="1" si="5"/>
        <v>#NAME?</v>
      </c>
      <c r="Q680" s="2" t="e">
        <f>NETWORKDAYS(Data!$N680,Data!$I680,)</f>
        <v>#VALUE!</v>
      </c>
      <c r="R680" s="2" t="str">
        <f>CONCATENATE(Data!$C680," ",Data!$B680)</f>
        <v>Technical Architect Ayla Daniels</v>
      </c>
      <c r="V680" s="34"/>
    </row>
    <row r="681" spans="1:22" ht="15.75" customHeight="1">
      <c r="A681" s="2" t="s">
        <v>1436</v>
      </c>
      <c r="B681" s="2" t="s">
        <v>1437</v>
      </c>
      <c r="C681" s="2" t="s">
        <v>47</v>
      </c>
      <c r="D681" s="2" t="s">
        <v>6</v>
      </c>
      <c r="E681" s="2" t="s">
        <v>20</v>
      </c>
      <c r="F681" s="2" t="s">
        <v>18</v>
      </c>
      <c r="G681" s="2" t="s">
        <v>12</v>
      </c>
      <c r="H681" s="2">
        <v>37</v>
      </c>
      <c r="I681" s="8">
        <v>43935</v>
      </c>
      <c r="J681" s="9">
        <v>103524</v>
      </c>
      <c r="K681" s="10">
        <v>0.09</v>
      </c>
      <c r="L681" s="2" t="s">
        <v>27</v>
      </c>
      <c r="M681" s="2" t="s">
        <v>97</v>
      </c>
      <c r="N681" s="8" t="s">
        <v>88</v>
      </c>
      <c r="O681" s="2" t="str">
        <f t="shared" si="4"/>
        <v>United States, Phoenix</v>
      </c>
      <c r="P681" s="2" t="e">
        <f t="shared" ca="1" si="5"/>
        <v>#NAME?</v>
      </c>
      <c r="Q681" s="2" t="e">
        <f>NETWORKDAYS(Data!$N681,Data!$I681,)</f>
        <v>#VALUE!</v>
      </c>
      <c r="R681" s="2" t="str">
        <f>CONCATENATE(Data!$C681," ",Data!$B681)</f>
        <v>Manager Allison Daniels</v>
      </c>
      <c r="V681" s="34"/>
    </row>
    <row r="682" spans="1:22" ht="15.75" customHeight="1">
      <c r="A682" s="2" t="s">
        <v>1438</v>
      </c>
      <c r="B682" s="2" t="s">
        <v>1439</v>
      </c>
      <c r="C682" s="2" t="s">
        <v>47</v>
      </c>
      <c r="D682" s="2" t="s">
        <v>8</v>
      </c>
      <c r="E682" s="2" t="s">
        <v>17</v>
      </c>
      <c r="F682" s="2" t="s">
        <v>19</v>
      </c>
      <c r="G682" s="2" t="s">
        <v>12</v>
      </c>
      <c r="H682" s="2">
        <v>30</v>
      </c>
      <c r="I682" s="8">
        <v>42952</v>
      </c>
      <c r="J682" s="9">
        <v>119906</v>
      </c>
      <c r="K682" s="10">
        <v>0.05</v>
      </c>
      <c r="L682" s="2" t="s">
        <v>27</v>
      </c>
      <c r="M682" s="2" t="s">
        <v>136</v>
      </c>
      <c r="N682" s="8" t="s">
        <v>88</v>
      </c>
      <c r="O682" s="2" t="str">
        <f t="shared" si="4"/>
        <v>United States, Columbus</v>
      </c>
      <c r="P682" s="2" t="e">
        <f t="shared" ca="1" si="5"/>
        <v>#NAME?</v>
      </c>
      <c r="Q682" s="2" t="e">
        <f>NETWORKDAYS(Data!$N682,Data!$I682,)</f>
        <v>#VALUE!</v>
      </c>
      <c r="R682" s="2" t="str">
        <f>CONCATENATE(Data!$C682," ",Data!$B682)</f>
        <v>Manager Mateo Harris</v>
      </c>
      <c r="V682" s="34"/>
    </row>
    <row r="683" spans="1:22" ht="15.75" customHeight="1">
      <c r="A683" s="2" t="s">
        <v>1440</v>
      </c>
      <c r="B683" s="2" t="s">
        <v>1441</v>
      </c>
      <c r="C683" s="2" t="s">
        <v>32</v>
      </c>
      <c r="D683" s="2" t="s">
        <v>9</v>
      </c>
      <c r="E683" s="2" t="s">
        <v>22</v>
      </c>
      <c r="F683" s="2" t="s">
        <v>18</v>
      </c>
      <c r="G683" s="2" t="s">
        <v>12</v>
      </c>
      <c r="H683" s="2">
        <v>28</v>
      </c>
      <c r="I683" s="8">
        <v>43847</v>
      </c>
      <c r="J683" s="9">
        <v>45061</v>
      </c>
      <c r="K683" s="10">
        <v>0</v>
      </c>
      <c r="L683" s="2" t="s">
        <v>27</v>
      </c>
      <c r="M683" s="2" t="s">
        <v>106</v>
      </c>
      <c r="N683" s="8" t="s">
        <v>88</v>
      </c>
      <c r="O683" s="2" t="str">
        <f t="shared" si="4"/>
        <v>United States, Miami</v>
      </c>
      <c r="P683" s="2" t="e">
        <f t="shared" ca="1" si="5"/>
        <v>#NAME?</v>
      </c>
      <c r="Q683" s="2" t="e">
        <f>NETWORKDAYS(Data!$N683,Data!$I683,)</f>
        <v>#VALUE!</v>
      </c>
      <c r="R683" s="2" t="str">
        <f>CONCATENATE(Data!$C683," ",Data!$B683)</f>
        <v>Analyst Samantha Rogers</v>
      </c>
      <c r="V683" s="34"/>
    </row>
    <row r="684" spans="1:22" ht="15.75" customHeight="1">
      <c r="A684" s="2" t="s">
        <v>1442</v>
      </c>
      <c r="B684" s="2" t="s">
        <v>1443</v>
      </c>
      <c r="C684" s="2" t="s">
        <v>46</v>
      </c>
      <c r="D684" s="2" t="s">
        <v>8</v>
      </c>
      <c r="E684" s="2" t="s">
        <v>17</v>
      </c>
      <c r="F684" s="2" t="s">
        <v>19</v>
      </c>
      <c r="G684" s="2" t="s">
        <v>3</v>
      </c>
      <c r="H684" s="2">
        <v>51</v>
      </c>
      <c r="I684" s="8">
        <v>37638</v>
      </c>
      <c r="J684" s="9">
        <v>91399</v>
      </c>
      <c r="K684" s="10">
        <v>0</v>
      </c>
      <c r="L684" s="2" t="s">
        <v>27</v>
      </c>
      <c r="M684" s="2" t="s">
        <v>83</v>
      </c>
      <c r="N684" s="8" t="s">
        <v>88</v>
      </c>
      <c r="O684" s="2" t="str">
        <f t="shared" si="4"/>
        <v>United States, Seattle</v>
      </c>
      <c r="P684" s="2" t="e">
        <f t="shared" ca="1" si="5"/>
        <v>#NAME?</v>
      </c>
      <c r="Q684" s="2" t="e">
        <f>NETWORKDAYS(Data!$N684,Data!$I684,)</f>
        <v>#VALUE!</v>
      </c>
      <c r="R684" s="2" t="str">
        <f>CONCATENATE(Data!$C684," ",Data!$B684)</f>
        <v>IT Systems Architect Julian Lee</v>
      </c>
      <c r="V684" s="34"/>
    </row>
    <row r="685" spans="1:22" ht="15.75" customHeight="1">
      <c r="A685" s="2" t="s">
        <v>1444</v>
      </c>
      <c r="B685" s="2" t="s">
        <v>1445</v>
      </c>
      <c r="C685" s="2" t="s">
        <v>42</v>
      </c>
      <c r="D685" s="2" t="s">
        <v>8</v>
      </c>
      <c r="E685" s="2" t="s">
        <v>21</v>
      </c>
      <c r="F685" s="2" t="s">
        <v>19</v>
      </c>
      <c r="G685" s="2" t="s">
        <v>13</v>
      </c>
      <c r="H685" s="2">
        <v>28</v>
      </c>
      <c r="I685" s="8">
        <v>43006</v>
      </c>
      <c r="J685" s="9">
        <v>97336</v>
      </c>
      <c r="K685" s="10">
        <v>0</v>
      </c>
      <c r="L685" s="2" t="s">
        <v>27</v>
      </c>
      <c r="M685" s="2" t="s">
        <v>109</v>
      </c>
      <c r="N685" s="8" t="s">
        <v>88</v>
      </c>
      <c r="O685" s="2" t="str">
        <f t="shared" si="4"/>
        <v>United States, Austin</v>
      </c>
      <c r="P685" s="2" t="e">
        <f t="shared" ca="1" si="5"/>
        <v>#NAME?</v>
      </c>
      <c r="Q685" s="2" t="e">
        <f>NETWORKDAYS(Data!$N685,Data!$I685,)</f>
        <v>#VALUE!</v>
      </c>
      <c r="R685" s="2" t="str">
        <f>CONCATENATE(Data!$C685," ",Data!$B685)</f>
        <v>Enterprise Architect Nicholas Avila</v>
      </c>
      <c r="V685" s="34"/>
    </row>
    <row r="686" spans="1:22" ht="15.75" customHeight="1">
      <c r="A686" s="2" t="s">
        <v>1363</v>
      </c>
      <c r="B686" s="2" t="s">
        <v>1446</v>
      </c>
      <c r="C686" s="2" t="s">
        <v>58</v>
      </c>
      <c r="D686" s="2" t="s">
        <v>4</v>
      </c>
      <c r="E686" s="2" t="s">
        <v>17</v>
      </c>
      <c r="F686" s="2" t="s">
        <v>18</v>
      </c>
      <c r="G686" s="2" t="s">
        <v>11</v>
      </c>
      <c r="H686" s="2">
        <v>31</v>
      </c>
      <c r="I686" s="8">
        <v>42755</v>
      </c>
      <c r="J686" s="9">
        <v>124629</v>
      </c>
      <c r="K686" s="10">
        <v>0.1</v>
      </c>
      <c r="L686" s="2" t="s">
        <v>27</v>
      </c>
      <c r="M686" s="2" t="s">
        <v>136</v>
      </c>
      <c r="N686" s="8" t="s">
        <v>88</v>
      </c>
      <c r="O686" s="2" t="str">
        <f t="shared" si="4"/>
        <v>United States, Columbus</v>
      </c>
      <c r="P686" s="2" t="e">
        <f t="shared" ca="1" si="5"/>
        <v>#NAME?</v>
      </c>
      <c r="Q686" s="2" t="e">
        <f>NETWORKDAYS(Data!$N686,Data!$I686,)</f>
        <v>#VALUE!</v>
      </c>
      <c r="R686" s="2" t="str">
        <f>CONCATENATE(Data!$C686," ",Data!$B686)</f>
        <v>Sr. Manger Hailey Watson</v>
      </c>
      <c r="V686" s="34"/>
    </row>
    <row r="687" spans="1:22" ht="15.75" customHeight="1">
      <c r="A687" s="2" t="s">
        <v>1447</v>
      </c>
      <c r="B687" s="2" t="s">
        <v>1448</v>
      </c>
      <c r="C687" s="2" t="s">
        <v>63</v>
      </c>
      <c r="D687" s="2" t="s">
        <v>7</v>
      </c>
      <c r="E687" s="2" t="s">
        <v>22</v>
      </c>
      <c r="F687" s="2" t="s">
        <v>18</v>
      </c>
      <c r="G687" s="2" t="s">
        <v>12</v>
      </c>
      <c r="H687" s="2">
        <v>28</v>
      </c>
      <c r="I687" s="8">
        <v>44402</v>
      </c>
      <c r="J687" s="9">
        <v>231850</v>
      </c>
      <c r="K687" s="10">
        <v>0.39</v>
      </c>
      <c r="L687" s="2" t="s">
        <v>27</v>
      </c>
      <c r="M687" s="2" t="s">
        <v>106</v>
      </c>
      <c r="N687" s="8" t="s">
        <v>88</v>
      </c>
      <c r="O687" s="2" t="str">
        <f t="shared" si="4"/>
        <v>United States, Miami</v>
      </c>
      <c r="P687" s="2" t="e">
        <f t="shared" ca="1" si="5"/>
        <v>#NAME?</v>
      </c>
      <c r="Q687" s="2" t="e">
        <f>NETWORKDAYS(Data!$N687,Data!$I687,)</f>
        <v>#VALUE!</v>
      </c>
      <c r="R687" s="2" t="str">
        <f>CONCATENATE(Data!$C687," ",Data!$B687)</f>
        <v>Vice President Willow Woods</v>
      </c>
      <c r="V687" s="34"/>
    </row>
    <row r="688" spans="1:22" ht="15.75" customHeight="1">
      <c r="A688" s="2" t="s">
        <v>1449</v>
      </c>
      <c r="B688" s="2" t="s">
        <v>1450</v>
      </c>
      <c r="C688" s="2" t="s">
        <v>47</v>
      </c>
      <c r="D688" s="2" t="s">
        <v>4</v>
      </c>
      <c r="E688" s="2" t="s">
        <v>21</v>
      </c>
      <c r="F688" s="2" t="s">
        <v>19</v>
      </c>
      <c r="G688" s="2" t="s">
        <v>13</v>
      </c>
      <c r="H688" s="2">
        <v>34</v>
      </c>
      <c r="I688" s="8">
        <v>43255</v>
      </c>
      <c r="J688" s="9">
        <v>128329</v>
      </c>
      <c r="K688" s="10">
        <v>0.08</v>
      </c>
      <c r="L688" s="2" t="s">
        <v>27</v>
      </c>
      <c r="M688" s="2" t="s">
        <v>97</v>
      </c>
      <c r="N688" s="8" t="s">
        <v>88</v>
      </c>
      <c r="O688" s="2" t="str">
        <f t="shared" si="4"/>
        <v>United States, Phoenix</v>
      </c>
      <c r="P688" s="2" t="e">
        <f t="shared" ca="1" si="5"/>
        <v>#NAME?</v>
      </c>
      <c r="Q688" s="2" t="e">
        <f>NETWORKDAYS(Data!$N688,Data!$I688,)</f>
        <v>#VALUE!</v>
      </c>
      <c r="R688" s="2" t="str">
        <f>CONCATENATE(Data!$C688," ",Data!$B688)</f>
        <v>Manager Alexander Gonzales</v>
      </c>
      <c r="V688" s="34"/>
    </row>
    <row r="689" spans="1:22" ht="15.75" customHeight="1">
      <c r="A689" s="2" t="s">
        <v>1451</v>
      </c>
      <c r="B689" s="2" t="s">
        <v>1452</v>
      </c>
      <c r="C689" s="2" t="s">
        <v>63</v>
      </c>
      <c r="D689" s="2" t="s">
        <v>9</v>
      </c>
      <c r="E689" s="2" t="s">
        <v>22</v>
      </c>
      <c r="F689" s="2" t="s">
        <v>19</v>
      </c>
      <c r="G689" s="2" t="s">
        <v>13</v>
      </c>
      <c r="H689" s="2">
        <v>44</v>
      </c>
      <c r="I689" s="8">
        <v>44283</v>
      </c>
      <c r="J689" s="9">
        <v>186033</v>
      </c>
      <c r="K689" s="10">
        <v>0.34</v>
      </c>
      <c r="L689" s="2" t="s">
        <v>25</v>
      </c>
      <c r="M689" s="2" t="s">
        <v>271</v>
      </c>
      <c r="N689" s="8" t="s">
        <v>88</v>
      </c>
      <c r="O689" s="2" t="str">
        <f t="shared" si="4"/>
        <v>Brazil, Sao Paulo</v>
      </c>
      <c r="P689" s="2" t="e">
        <f t="shared" ca="1" si="5"/>
        <v>#NAME?</v>
      </c>
      <c r="Q689" s="2" t="e">
        <f>NETWORKDAYS(Data!$N689,Data!$I689,)</f>
        <v>#VALUE!</v>
      </c>
      <c r="R689" s="2" t="str">
        <f>CONCATENATE(Data!$C689," ",Data!$B689)</f>
        <v>Vice President Aiden Gonzales</v>
      </c>
      <c r="V689" s="34"/>
    </row>
    <row r="690" spans="1:22" ht="15.75" customHeight="1">
      <c r="A690" s="2" t="s">
        <v>1453</v>
      </c>
      <c r="B690" s="2" t="s">
        <v>1454</v>
      </c>
      <c r="C690" s="2" t="s">
        <v>58</v>
      </c>
      <c r="D690" s="2" t="s">
        <v>9</v>
      </c>
      <c r="E690" s="2" t="s">
        <v>20</v>
      </c>
      <c r="F690" s="2" t="s">
        <v>19</v>
      </c>
      <c r="G690" s="2" t="s">
        <v>3</v>
      </c>
      <c r="H690" s="2">
        <v>60</v>
      </c>
      <c r="I690" s="8">
        <v>44403</v>
      </c>
      <c r="J690" s="9">
        <v>121480</v>
      </c>
      <c r="K690" s="10">
        <v>0.14000000000000001</v>
      </c>
      <c r="L690" s="2" t="s">
        <v>27</v>
      </c>
      <c r="M690" s="2" t="s">
        <v>97</v>
      </c>
      <c r="N690" s="8" t="s">
        <v>88</v>
      </c>
      <c r="O690" s="2" t="str">
        <f t="shared" si="4"/>
        <v>United States, Phoenix</v>
      </c>
      <c r="P690" s="2" t="e">
        <f t="shared" ca="1" si="5"/>
        <v>#NAME?</v>
      </c>
      <c r="Q690" s="2" t="e">
        <f>NETWORKDAYS(Data!$N690,Data!$I690,)</f>
        <v>#VALUE!</v>
      </c>
      <c r="R690" s="2" t="str">
        <f>CONCATENATE(Data!$C690," ",Data!$B690)</f>
        <v>Sr. Manger Joshua Chin</v>
      </c>
      <c r="V690" s="34"/>
    </row>
    <row r="691" spans="1:22" ht="15.75" customHeight="1">
      <c r="A691" s="2" t="s">
        <v>1455</v>
      </c>
      <c r="B691" s="2" t="s">
        <v>1456</v>
      </c>
      <c r="C691" s="2" t="s">
        <v>40</v>
      </c>
      <c r="D691" s="2" t="s">
        <v>7</v>
      </c>
      <c r="E691" s="2" t="s">
        <v>22</v>
      </c>
      <c r="F691" s="2" t="s">
        <v>18</v>
      </c>
      <c r="G691" s="2" t="s">
        <v>12</v>
      </c>
      <c r="H691" s="2">
        <v>41</v>
      </c>
      <c r="I691" s="8">
        <v>40319</v>
      </c>
      <c r="J691" s="9">
        <v>153275</v>
      </c>
      <c r="K691" s="10">
        <v>0.24</v>
      </c>
      <c r="L691" s="2" t="s">
        <v>27</v>
      </c>
      <c r="M691" s="2" t="s">
        <v>136</v>
      </c>
      <c r="N691" s="8" t="s">
        <v>88</v>
      </c>
      <c r="O691" s="2" t="str">
        <f t="shared" si="4"/>
        <v>United States, Columbus</v>
      </c>
      <c r="P691" s="2" t="e">
        <f t="shared" ca="1" si="5"/>
        <v>#NAME?</v>
      </c>
      <c r="Q691" s="2" t="e">
        <f>NETWORKDAYS(Data!$N691,Data!$I691,)</f>
        <v>#VALUE!</v>
      </c>
      <c r="R691" s="2" t="str">
        <f>CONCATENATE(Data!$C691," ",Data!$B691)</f>
        <v>Director Paisley Hall</v>
      </c>
      <c r="V691" s="34"/>
    </row>
    <row r="692" spans="1:22" ht="15.75" customHeight="1">
      <c r="A692" s="2" t="s">
        <v>1457</v>
      </c>
      <c r="B692" s="2" t="s">
        <v>1458</v>
      </c>
      <c r="C692" s="2" t="s">
        <v>56</v>
      </c>
      <c r="D692" s="2" t="s">
        <v>10</v>
      </c>
      <c r="E692" s="2" t="s">
        <v>21</v>
      </c>
      <c r="F692" s="2" t="s">
        <v>18</v>
      </c>
      <c r="G692" s="2" t="s">
        <v>3</v>
      </c>
      <c r="H692" s="2">
        <v>62</v>
      </c>
      <c r="I692" s="8">
        <v>43969</v>
      </c>
      <c r="J692" s="9">
        <v>97830</v>
      </c>
      <c r="K692" s="10">
        <v>0</v>
      </c>
      <c r="L692" s="2" t="s">
        <v>27</v>
      </c>
      <c r="M692" s="2" t="s">
        <v>109</v>
      </c>
      <c r="N692" s="8" t="s">
        <v>88</v>
      </c>
      <c r="O692" s="2" t="str">
        <f t="shared" si="4"/>
        <v>United States, Austin</v>
      </c>
      <c r="P692" s="2" t="e">
        <f t="shared" ca="1" si="5"/>
        <v>#NAME?</v>
      </c>
      <c r="Q692" s="2" t="e">
        <f>NETWORKDAYS(Data!$N692,Data!$I692,)</f>
        <v>#VALUE!</v>
      </c>
      <c r="R692" s="2" t="str">
        <f>CONCATENATE(Data!$C692," ",Data!$B692)</f>
        <v>Sr. Analyst Allison Leung</v>
      </c>
      <c r="V692" s="34"/>
    </row>
    <row r="693" spans="1:22" ht="15.75" customHeight="1">
      <c r="A693" s="2" t="s">
        <v>1459</v>
      </c>
      <c r="B693" s="2" t="s">
        <v>1460</v>
      </c>
      <c r="C693" s="2" t="s">
        <v>63</v>
      </c>
      <c r="D693" s="2" t="s">
        <v>9</v>
      </c>
      <c r="E693" s="2" t="s">
        <v>17</v>
      </c>
      <c r="F693" s="2" t="s">
        <v>18</v>
      </c>
      <c r="G693" s="2" t="s">
        <v>13</v>
      </c>
      <c r="H693" s="2">
        <v>47</v>
      </c>
      <c r="I693" s="8">
        <v>36232</v>
      </c>
      <c r="J693" s="9">
        <v>239394</v>
      </c>
      <c r="K693" s="10">
        <v>0.32</v>
      </c>
      <c r="L693" s="2" t="s">
        <v>27</v>
      </c>
      <c r="M693" s="2" t="s">
        <v>109</v>
      </c>
      <c r="N693" s="8" t="s">
        <v>88</v>
      </c>
      <c r="O693" s="2" t="str">
        <f t="shared" si="4"/>
        <v>United States, Austin</v>
      </c>
      <c r="P693" s="2" t="e">
        <f t="shared" ca="1" si="5"/>
        <v>#NAME?</v>
      </c>
      <c r="Q693" s="2" t="e">
        <f>NETWORKDAYS(Data!$N693,Data!$I693,)</f>
        <v>#VALUE!</v>
      </c>
      <c r="R693" s="2" t="str">
        <f>CONCATENATE(Data!$C693," ",Data!$B693)</f>
        <v>Vice President Hannah Mejia</v>
      </c>
      <c r="V693" s="34"/>
    </row>
    <row r="694" spans="1:22" ht="15.75" customHeight="1">
      <c r="A694" s="2" t="s">
        <v>709</v>
      </c>
      <c r="B694" s="2" t="s">
        <v>1461</v>
      </c>
      <c r="C694" s="2" t="s">
        <v>32</v>
      </c>
      <c r="D694" s="2" t="s">
        <v>6</v>
      </c>
      <c r="E694" s="2" t="s">
        <v>22</v>
      </c>
      <c r="F694" s="2" t="s">
        <v>18</v>
      </c>
      <c r="G694" s="2" t="s">
        <v>3</v>
      </c>
      <c r="H694" s="2">
        <v>62</v>
      </c>
      <c r="I694" s="8">
        <v>37519</v>
      </c>
      <c r="J694" s="9">
        <v>49738</v>
      </c>
      <c r="K694" s="10">
        <v>0</v>
      </c>
      <c r="L694" s="2" t="s">
        <v>26</v>
      </c>
      <c r="M694" s="2" t="s">
        <v>162</v>
      </c>
      <c r="N694" s="8" t="s">
        <v>88</v>
      </c>
      <c r="O694" s="2" t="str">
        <f t="shared" si="4"/>
        <v>China, Beijing</v>
      </c>
      <c r="P694" s="2" t="e">
        <f t="shared" ca="1" si="5"/>
        <v>#NAME?</v>
      </c>
      <c r="Q694" s="2" t="e">
        <f>NETWORKDAYS(Data!$N694,Data!$I694,)</f>
        <v>#VALUE!</v>
      </c>
      <c r="R694" s="2" t="str">
        <f>CONCATENATE(Data!$C694," ",Data!$B694)</f>
        <v>Analyst Elizabeth Huang</v>
      </c>
      <c r="V694" s="34"/>
    </row>
    <row r="695" spans="1:22" ht="15.75" customHeight="1">
      <c r="A695" s="2" t="s">
        <v>1462</v>
      </c>
      <c r="B695" s="2" t="s">
        <v>1463</v>
      </c>
      <c r="C695" s="2" t="s">
        <v>32</v>
      </c>
      <c r="D695" s="2" t="s">
        <v>4</v>
      </c>
      <c r="E695" s="2" t="s">
        <v>20</v>
      </c>
      <c r="F695" s="2" t="s">
        <v>18</v>
      </c>
      <c r="G695" s="2" t="s">
        <v>13</v>
      </c>
      <c r="H695" s="2">
        <v>33</v>
      </c>
      <c r="I695" s="8">
        <v>43247</v>
      </c>
      <c r="J695" s="9">
        <v>45049</v>
      </c>
      <c r="K695" s="10">
        <v>0</v>
      </c>
      <c r="L695" s="2" t="s">
        <v>27</v>
      </c>
      <c r="M695" s="2" t="s">
        <v>83</v>
      </c>
      <c r="N695" s="8" t="s">
        <v>88</v>
      </c>
      <c r="O695" s="2" t="str">
        <f t="shared" si="4"/>
        <v>United States, Seattle</v>
      </c>
      <c r="P695" s="2" t="e">
        <f t="shared" ca="1" si="5"/>
        <v>#NAME?</v>
      </c>
      <c r="Q695" s="2" t="e">
        <f>NETWORKDAYS(Data!$N695,Data!$I695,)</f>
        <v>#VALUE!</v>
      </c>
      <c r="R695" s="2" t="str">
        <f>CONCATENATE(Data!$C695," ",Data!$B695)</f>
        <v>Analyst Abigail Garza</v>
      </c>
      <c r="V695" s="34"/>
    </row>
    <row r="696" spans="1:22" ht="15.75" customHeight="1">
      <c r="A696" s="2" t="s">
        <v>1464</v>
      </c>
      <c r="B696" s="2" t="s">
        <v>1465</v>
      </c>
      <c r="C696" s="2" t="s">
        <v>40</v>
      </c>
      <c r="D696" s="2" t="s">
        <v>6</v>
      </c>
      <c r="E696" s="2" t="s">
        <v>21</v>
      </c>
      <c r="F696" s="2" t="s">
        <v>18</v>
      </c>
      <c r="G696" s="2" t="s">
        <v>3</v>
      </c>
      <c r="H696" s="2">
        <v>27</v>
      </c>
      <c r="I696" s="8">
        <v>43977</v>
      </c>
      <c r="J696" s="9">
        <v>153628</v>
      </c>
      <c r="K696" s="10">
        <v>0.28999999999999998</v>
      </c>
      <c r="L696" s="2" t="s">
        <v>26</v>
      </c>
      <c r="M696" s="2" t="s">
        <v>87</v>
      </c>
      <c r="N696" s="8">
        <v>44177</v>
      </c>
      <c r="O696" s="2" t="str">
        <f t="shared" si="4"/>
        <v>China, Chongqing</v>
      </c>
      <c r="P696" s="2" t="e">
        <f t="shared" ca="1" si="5"/>
        <v>#NAME?</v>
      </c>
      <c r="Q696" s="2">
        <f>NETWORKDAYS(Data!$N696,Data!$I696,)</f>
        <v>-144</v>
      </c>
      <c r="R696" s="2" t="str">
        <f>CONCATENATE(Data!$C696," ",Data!$B696)</f>
        <v>Director Raelynn Lu</v>
      </c>
      <c r="V696" s="34"/>
    </row>
    <row r="697" spans="1:22" ht="15.75" customHeight="1">
      <c r="A697" s="2" t="s">
        <v>1466</v>
      </c>
      <c r="B697" s="2" t="s">
        <v>1467</v>
      </c>
      <c r="C697" s="2" t="s">
        <v>58</v>
      </c>
      <c r="D697" s="2" t="s">
        <v>10</v>
      </c>
      <c r="E697" s="2" t="s">
        <v>20</v>
      </c>
      <c r="F697" s="2" t="s">
        <v>19</v>
      </c>
      <c r="G697" s="2" t="s">
        <v>3</v>
      </c>
      <c r="H697" s="2">
        <v>25</v>
      </c>
      <c r="I697" s="8">
        <v>44362</v>
      </c>
      <c r="J697" s="9">
        <v>142731</v>
      </c>
      <c r="K697" s="10">
        <v>0.11</v>
      </c>
      <c r="L697" s="2" t="s">
        <v>26</v>
      </c>
      <c r="M697" s="2" t="s">
        <v>123</v>
      </c>
      <c r="N697" s="8">
        <v>44715</v>
      </c>
      <c r="O697" s="2" t="str">
        <f t="shared" si="4"/>
        <v>China, Shanghai</v>
      </c>
      <c r="P697" s="2" t="e">
        <f t="shared" ca="1" si="5"/>
        <v>#NAME?</v>
      </c>
      <c r="Q697" s="2">
        <f>NETWORKDAYS(Data!$N697,Data!$I697,)</f>
        <v>-254</v>
      </c>
      <c r="R697" s="2" t="str">
        <f>CONCATENATE(Data!$C697," ",Data!$B697)</f>
        <v>Sr. Manger Charles Luu</v>
      </c>
      <c r="V697" s="34"/>
    </row>
    <row r="698" spans="1:22" ht="15.75" customHeight="1">
      <c r="A698" s="2" t="s">
        <v>1468</v>
      </c>
      <c r="B698" s="2" t="s">
        <v>1469</v>
      </c>
      <c r="C698" s="2" t="s">
        <v>58</v>
      </c>
      <c r="D698" s="2" t="s">
        <v>9</v>
      </c>
      <c r="E698" s="2" t="s">
        <v>22</v>
      </c>
      <c r="F698" s="2" t="s">
        <v>18</v>
      </c>
      <c r="G698" s="2" t="s">
        <v>13</v>
      </c>
      <c r="H698" s="2">
        <v>29</v>
      </c>
      <c r="I698" s="8">
        <v>43966</v>
      </c>
      <c r="J698" s="9">
        <v>137106</v>
      </c>
      <c r="K698" s="10">
        <v>0.12</v>
      </c>
      <c r="L698" s="2" t="s">
        <v>25</v>
      </c>
      <c r="M698" s="2" t="s">
        <v>271</v>
      </c>
      <c r="N698" s="8" t="s">
        <v>88</v>
      </c>
      <c r="O698" s="2" t="str">
        <f t="shared" si="4"/>
        <v>Brazil, Sao Paulo</v>
      </c>
      <c r="P698" s="2" t="e">
        <f t="shared" ca="1" si="5"/>
        <v>#NAME?</v>
      </c>
      <c r="Q698" s="2" t="e">
        <f>NETWORKDAYS(Data!$N698,Data!$I698,)</f>
        <v>#VALUE!</v>
      </c>
      <c r="R698" s="2" t="str">
        <f>CONCATENATE(Data!$C698," ",Data!$B698)</f>
        <v>Sr. Manger Lydia Espinoza</v>
      </c>
      <c r="V698" s="34"/>
    </row>
    <row r="699" spans="1:22" ht="15.75" customHeight="1">
      <c r="A699" s="2" t="s">
        <v>302</v>
      </c>
      <c r="B699" s="2" t="s">
        <v>1470</v>
      </c>
      <c r="C699" s="2" t="s">
        <v>63</v>
      </c>
      <c r="D699" s="2" t="s">
        <v>6</v>
      </c>
      <c r="E699" s="2" t="s">
        <v>17</v>
      </c>
      <c r="F699" s="2" t="s">
        <v>18</v>
      </c>
      <c r="G699" s="2" t="s">
        <v>3</v>
      </c>
      <c r="H699" s="2">
        <v>54</v>
      </c>
      <c r="I699" s="8">
        <v>39330</v>
      </c>
      <c r="J699" s="9">
        <v>183239</v>
      </c>
      <c r="K699" s="10">
        <v>0.32</v>
      </c>
      <c r="L699" s="2" t="s">
        <v>27</v>
      </c>
      <c r="M699" s="2" t="s">
        <v>83</v>
      </c>
      <c r="N699" s="8" t="s">
        <v>88</v>
      </c>
      <c r="O699" s="2" t="str">
        <f t="shared" si="4"/>
        <v>United States, Seattle</v>
      </c>
      <c r="P699" s="2" t="e">
        <f t="shared" ca="1" si="5"/>
        <v>#NAME?</v>
      </c>
      <c r="Q699" s="2" t="e">
        <f>NETWORKDAYS(Data!$N699,Data!$I699,)</f>
        <v>#VALUE!</v>
      </c>
      <c r="R699" s="2" t="str">
        <f>CONCATENATE(Data!$C699," ",Data!$B699)</f>
        <v>Vice President Adeline Thao</v>
      </c>
      <c r="V699" s="34"/>
    </row>
    <row r="700" spans="1:22" ht="15.75" customHeight="1">
      <c r="A700" s="2" t="s">
        <v>1062</v>
      </c>
      <c r="B700" s="2" t="s">
        <v>1471</v>
      </c>
      <c r="C700" s="2" t="s">
        <v>32</v>
      </c>
      <c r="D700" s="2" t="s">
        <v>4</v>
      </c>
      <c r="E700" s="2" t="s">
        <v>20</v>
      </c>
      <c r="F700" s="2" t="s">
        <v>18</v>
      </c>
      <c r="G700" s="2" t="s">
        <v>12</v>
      </c>
      <c r="H700" s="2">
        <v>28</v>
      </c>
      <c r="I700" s="8">
        <v>43610</v>
      </c>
      <c r="J700" s="9">
        <v>45819</v>
      </c>
      <c r="K700" s="10">
        <v>0</v>
      </c>
      <c r="L700" s="2" t="s">
        <v>27</v>
      </c>
      <c r="M700" s="2" t="s">
        <v>106</v>
      </c>
      <c r="N700" s="8" t="s">
        <v>88</v>
      </c>
      <c r="O700" s="2" t="str">
        <f t="shared" si="4"/>
        <v>United States, Miami</v>
      </c>
      <c r="P700" s="2" t="e">
        <f t="shared" ca="1" si="5"/>
        <v>#NAME?</v>
      </c>
      <c r="Q700" s="2" t="e">
        <f>NETWORKDAYS(Data!$N700,Data!$I700,)</f>
        <v>#VALUE!</v>
      </c>
      <c r="R700" s="2" t="str">
        <f>CONCATENATE(Data!$C700," ",Data!$B700)</f>
        <v>Analyst Kinsley Dixon</v>
      </c>
      <c r="V700" s="34"/>
    </row>
    <row r="701" spans="1:22" ht="15.75" customHeight="1">
      <c r="A701" s="2" t="s">
        <v>1472</v>
      </c>
      <c r="B701" s="2" t="s">
        <v>1473</v>
      </c>
      <c r="C701" s="2" t="s">
        <v>32</v>
      </c>
      <c r="D701" s="2" t="s">
        <v>4</v>
      </c>
      <c r="E701" s="2" t="s">
        <v>21</v>
      </c>
      <c r="F701" s="2" t="s">
        <v>18</v>
      </c>
      <c r="G701" s="2" t="s">
        <v>3</v>
      </c>
      <c r="H701" s="2">
        <v>54</v>
      </c>
      <c r="I701" s="8">
        <v>39080</v>
      </c>
      <c r="J701" s="9">
        <v>55518</v>
      </c>
      <c r="K701" s="10">
        <v>0</v>
      </c>
      <c r="L701" s="2" t="s">
        <v>27</v>
      </c>
      <c r="M701" s="2" t="s">
        <v>136</v>
      </c>
      <c r="N701" s="8" t="s">
        <v>88</v>
      </c>
      <c r="O701" s="2" t="str">
        <f t="shared" si="4"/>
        <v>United States, Columbus</v>
      </c>
      <c r="P701" s="2" t="e">
        <f t="shared" ca="1" si="5"/>
        <v>#NAME?</v>
      </c>
      <c r="Q701" s="2" t="e">
        <f>NETWORKDAYS(Data!$N701,Data!$I701,)</f>
        <v>#VALUE!</v>
      </c>
      <c r="R701" s="2" t="str">
        <f>CONCATENATE(Data!$C701," ",Data!$B701)</f>
        <v>Analyst Natalia Vu</v>
      </c>
      <c r="V701" s="34"/>
    </row>
    <row r="702" spans="1:22" ht="15.75" customHeight="1">
      <c r="A702" s="2" t="s">
        <v>1474</v>
      </c>
      <c r="B702" s="2" t="s">
        <v>1475</v>
      </c>
      <c r="C702" s="2" t="s">
        <v>47</v>
      </c>
      <c r="D702" s="2" t="s">
        <v>9</v>
      </c>
      <c r="E702" s="2" t="s">
        <v>20</v>
      </c>
      <c r="F702" s="2" t="s">
        <v>18</v>
      </c>
      <c r="G702" s="2" t="s">
        <v>3</v>
      </c>
      <c r="H702" s="2">
        <v>50</v>
      </c>
      <c r="I702" s="8">
        <v>40979</v>
      </c>
      <c r="J702" s="9">
        <v>108134</v>
      </c>
      <c r="K702" s="10">
        <v>0.1</v>
      </c>
      <c r="L702" s="2" t="s">
        <v>26</v>
      </c>
      <c r="M702" s="2" t="s">
        <v>123</v>
      </c>
      <c r="N702" s="8" t="s">
        <v>88</v>
      </c>
      <c r="O702" s="2" t="str">
        <f t="shared" si="4"/>
        <v>China, Shanghai</v>
      </c>
      <c r="P702" s="2" t="e">
        <f t="shared" ca="1" si="5"/>
        <v>#NAME?</v>
      </c>
      <c r="Q702" s="2" t="e">
        <f>NETWORKDAYS(Data!$N702,Data!$I702,)</f>
        <v>#VALUE!</v>
      </c>
      <c r="R702" s="2" t="str">
        <f>CONCATENATE(Data!$C702," ",Data!$B702)</f>
        <v>Manager Julia Mai</v>
      </c>
      <c r="V702" s="34"/>
    </row>
    <row r="703" spans="1:22" ht="15.75" customHeight="1">
      <c r="A703" s="2" t="s">
        <v>1476</v>
      </c>
      <c r="B703" s="2" t="s">
        <v>1477</v>
      </c>
      <c r="C703" s="2" t="s">
        <v>47</v>
      </c>
      <c r="D703" s="2" t="s">
        <v>9</v>
      </c>
      <c r="E703" s="2" t="s">
        <v>21</v>
      </c>
      <c r="F703" s="2" t="s">
        <v>18</v>
      </c>
      <c r="G703" s="2" t="s">
        <v>11</v>
      </c>
      <c r="H703" s="2">
        <v>55</v>
      </c>
      <c r="I703" s="8">
        <v>33958</v>
      </c>
      <c r="J703" s="9">
        <v>113950</v>
      </c>
      <c r="K703" s="10">
        <v>0.09</v>
      </c>
      <c r="L703" s="2" t="s">
        <v>27</v>
      </c>
      <c r="M703" s="2" t="s">
        <v>106</v>
      </c>
      <c r="N703" s="8" t="s">
        <v>88</v>
      </c>
      <c r="O703" s="2" t="str">
        <f t="shared" si="4"/>
        <v>United States, Miami</v>
      </c>
      <c r="P703" s="2" t="e">
        <f t="shared" ca="1" si="5"/>
        <v>#NAME?</v>
      </c>
      <c r="Q703" s="2" t="e">
        <f>NETWORKDAYS(Data!$N703,Data!$I703,)</f>
        <v>#VALUE!</v>
      </c>
      <c r="R703" s="2" t="str">
        <f>CONCATENATE(Data!$C703," ",Data!$B703)</f>
        <v>Manager Camila Evans</v>
      </c>
      <c r="V703" s="34"/>
    </row>
    <row r="704" spans="1:22" ht="15.75" customHeight="1">
      <c r="A704" s="2" t="s">
        <v>1110</v>
      </c>
      <c r="B704" s="2" t="s">
        <v>1478</v>
      </c>
      <c r="C704" s="2" t="s">
        <v>63</v>
      </c>
      <c r="D704" s="2" t="s">
        <v>9</v>
      </c>
      <c r="E704" s="2" t="s">
        <v>22</v>
      </c>
      <c r="F704" s="2" t="s">
        <v>18</v>
      </c>
      <c r="G704" s="2" t="s">
        <v>3</v>
      </c>
      <c r="H704" s="2">
        <v>52</v>
      </c>
      <c r="I704" s="8">
        <v>35886</v>
      </c>
      <c r="J704" s="9">
        <v>182035</v>
      </c>
      <c r="K704" s="10">
        <v>0.3</v>
      </c>
      <c r="L704" s="2" t="s">
        <v>27</v>
      </c>
      <c r="M704" s="2" t="s">
        <v>91</v>
      </c>
      <c r="N704" s="8" t="s">
        <v>88</v>
      </c>
      <c r="O704" s="2" t="str">
        <f t="shared" si="4"/>
        <v>United States, Chicago</v>
      </c>
      <c r="P704" s="2" t="e">
        <f t="shared" ca="1" si="5"/>
        <v>#NAME?</v>
      </c>
      <c r="Q704" s="2" t="e">
        <f>NETWORKDAYS(Data!$N704,Data!$I704,)</f>
        <v>#VALUE!</v>
      </c>
      <c r="R704" s="2" t="str">
        <f>CONCATENATE(Data!$C704," ",Data!$B704)</f>
        <v>Vice President Everly Lai</v>
      </c>
      <c r="V704" s="34"/>
    </row>
    <row r="705" spans="1:22" ht="15.75" customHeight="1">
      <c r="A705" s="2" t="s">
        <v>259</v>
      </c>
      <c r="B705" s="2" t="s">
        <v>1479</v>
      </c>
      <c r="C705" s="2" t="s">
        <v>40</v>
      </c>
      <c r="D705" s="2" t="s">
        <v>4</v>
      </c>
      <c r="E705" s="2" t="s">
        <v>22</v>
      </c>
      <c r="F705" s="2" t="s">
        <v>19</v>
      </c>
      <c r="G705" s="2" t="s">
        <v>3</v>
      </c>
      <c r="H705" s="2">
        <v>35</v>
      </c>
      <c r="I705" s="8">
        <v>42963</v>
      </c>
      <c r="J705" s="9">
        <v>181356</v>
      </c>
      <c r="K705" s="10">
        <v>0.23</v>
      </c>
      <c r="L705" s="2" t="s">
        <v>26</v>
      </c>
      <c r="M705" s="2" t="s">
        <v>162</v>
      </c>
      <c r="N705" s="8" t="s">
        <v>88</v>
      </c>
      <c r="O705" s="2" t="str">
        <f t="shared" si="4"/>
        <v>China, Beijing</v>
      </c>
      <c r="P705" s="2" t="e">
        <f t="shared" ca="1" si="5"/>
        <v>#NAME?</v>
      </c>
      <c r="Q705" s="2" t="e">
        <f>NETWORKDAYS(Data!$N705,Data!$I705,)</f>
        <v>#VALUE!</v>
      </c>
      <c r="R705" s="2" t="str">
        <f>CONCATENATE(Data!$C705," ",Data!$B705)</f>
        <v>Director Adam He</v>
      </c>
      <c r="V705" s="34"/>
    </row>
    <row r="706" spans="1:22" ht="15.75" customHeight="1">
      <c r="A706" s="2" t="s">
        <v>1480</v>
      </c>
      <c r="B706" s="2" t="s">
        <v>1481</v>
      </c>
      <c r="C706" s="2" t="s">
        <v>31</v>
      </c>
      <c r="D706" s="2" t="s">
        <v>10</v>
      </c>
      <c r="E706" s="2" t="s">
        <v>17</v>
      </c>
      <c r="F706" s="2" t="s">
        <v>18</v>
      </c>
      <c r="G706" s="2" t="s">
        <v>11</v>
      </c>
      <c r="H706" s="2">
        <v>26</v>
      </c>
      <c r="I706" s="8">
        <v>43698</v>
      </c>
      <c r="J706" s="9">
        <v>66084</v>
      </c>
      <c r="K706" s="10">
        <v>0</v>
      </c>
      <c r="L706" s="2" t="s">
        <v>27</v>
      </c>
      <c r="M706" s="2" t="s">
        <v>83</v>
      </c>
      <c r="N706" s="8" t="s">
        <v>88</v>
      </c>
      <c r="O706" s="2" t="str">
        <f t="shared" si="4"/>
        <v>United States, Seattle</v>
      </c>
      <c r="P706" s="2" t="e">
        <f t="shared" ca="1" si="5"/>
        <v>#NAME?</v>
      </c>
      <c r="Q706" s="2" t="e">
        <f>NETWORKDAYS(Data!$N706,Data!$I706,)</f>
        <v>#VALUE!</v>
      </c>
      <c r="R706" s="2" t="str">
        <f>CONCATENATE(Data!$C706," ",Data!$B706)</f>
        <v>Account Representative Vivian Hunter</v>
      </c>
      <c r="V706" s="34"/>
    </row>
    <row r="707" spans="1:22" ht="15.75" customHeight="1">
      <c r="A707" s="2" t="s">
        <v>1482</v>
      </c>
      <c r="B707" s="2" t="s">
        <v>1483</v>
      </c>
      <c r="C707" s="2" t="s">
        <v>54</v>
      </c>
      <c r="D707" s="2" t="s">
        <v>8</v>
      </c>
      <c r="E707" s="2" t="s">
        <v>22</v>
      </c>
      <c r="F707" s="2" t="s">
        <v>18</v>
      </c>
      <c r="G707" s="2" t="s">
        <v>13</v>
      </c>
      <c r="H707" s="2">
        <v>43</v>
      </c>
      <c r="I707" s="8">
        <v>40290</v>
      </c>
      <c r="J707" s="9">
        <v>76912</v>
      </c>
      <c r="K707" s="10">
        <v>0</v>
      </c>
      <c r="L707" s="2" t="s">
        <v>25</v>
      </c>
      <c r="M707" s="2" t="s">
        <v>271</v>
      </c>
      <c r="N707" s="8" t="s">
        <v>88</v>
      </c>
      <c r="O707" s="2" t="str">
        <f t="shared" si="4"/>
        <v>Brazil, Sao Paulo</v>
      </c>
      <c r="P707" s="2" t="e">
        <f t="shared" ca="1" si="5"/>
        <v>#NAME?</v>
      </c>
      <c r="Q707" s="2" t="e">
        <f>NETWORKDAYS(Data!$N707,Data!$I707,)</f>
        <v>#VALUE!</v>
      </c>
      <c r="R707" s="2" t="str">
        <f>CONCATENATE(Data!$C707," ",Data!$B707)</f>
        <v>Solutions Architect Lucy Avila</v>
      </c>
      <c r="V707" s="34"/>
    </row>
    <row r="708" spans="1:22" ht="15.75" customHeight="1">
      <c r="A708" s="2" t="s">
        <v>1484</v>
      </c>
      <c r="B708" s="2" t="s">
        <v>1485</v>
      </c>
      <c r="C708" s="2" t="s">
        <v>62</v>
      </c>
      <c r="D708" s="2" t="s">
        <v>5</v>
      </c>
      <c r="E708" s="2" t="s">
        <v>21</v>
      </c>
      <c r="F708" s="2" t="s">
        <v>18</v>
      </c>
      <c r="G708" s="2" t="s">
        <v>3</v>
      </c>
      <c r="H708" s="2">
        <v>63</v>
      </c>
      <c r="I708" s="8">
        <v>43227</v>
      </c>
      <c r="J708" s="9">
        <v>67987</v>
      </c>
      <c r="K708" s="10">
        <v>0</v>
      </c>
      <c r="L708" s="2" t="s">
        <v>27</v>
      </c>
      <c r="M708" s="2" t="s">
        <v>106</v>
      </c>
      <c r="N708" s="8" t="s">
        <v>88</v>
      </c>
      <c r="O708" s="2" t="str">
        <f t="shared" si="4"/>
        <v>United States, Miami</v>
      </c>
      <c r="P708" s="2" t="e">
        <f t="shared" ca="1" si="5"/>
        <v>#NAME?</v>
      </c>
      <c r="Q708" s="2" t="e">
        <f>NETWORKDAYS(Data!$N708,Data!$I708,)</f>
        <v>#VALUE!</v>
      </c>
      <c r="R708" s="2" t="str">
        <f>CONCATENATE(Data!$C708," ",Data!$B708)</f>
        <v>Test Engineer Eliana Li</v>
      </c>
      <c r="V708" s="34"/>
    </row>
    <row r="709" spans="1:22" ht="15.75" customHeight="1">
      <c r="A709" s="2" t="s">
        <v>1486</v>
      </c>
      <c r="B709" s="2" t="s">
        <v>1487</v>
      </c>
      <c r="C709" s="2" t="s">
        <v>33</v>
      </c>
      <c r="D709" s="2" t="s">
        <v>9</v>
      </c>
      <c r="E709" s="2" t="s">
        <v>20</v>
      </c>
      <c r="F709" s="2" t="s">
        <v>19</v>
      </c>
      <c r="G709" s="2" t="s">
        <v>12</v>
      </c>
      <c r="H709" s="2">
        <v>65</v>
      </c>
      <c r="I709" s="8">
        <v>38584</v>
      </c>
      <c r="J709" s="9">
        <v>59833</v>
      </c>
      <c r="K709" s="10">
        <v>0</v>
      </c>
      <c r="L709" s="2" t="s">
        <v>27</v>
      </c>
      <c r="M709" s="2" t="s">
        <v>136</v>
      </c>
      <c r="N709" s="8" t="s">
        <v>88</v>
      </c>
      <c r="O709" s="2" t="str">
        <f t="shared" si="4"/>
        <v>United States, Columbus</v>
      </c>
      <c r="P709" s="2" t="e">
        <f t="shared" ca="1" si="5"/>
        <v>#NAME?</v>
      </c>
      <c r="Q709" s="2" t="e">
        <f>NETWORKDAYS(Data!$N709,Data!$I709,)</f>
        <v>#VALUE!</v>
      </c>
      <c r="R709" s="2" t="str">
        <f>CONCATENATE(Data!$C709," ",Data!$B709)</f>
        <v>Analyst II Logan Mitchell</v>
      </c>
      <c r="V709" s="34"/>
    </row>
    <row r="710" spans="1:22" ht="15.75" customHeight="1">
      <c r="A710" s="2" t="s">
        <v>1488</v>
      </c>
      <c r="B710" s="2" t="s">
        <v>1489</v>
      </c>
      <c r="C710" s="2" t="s">
        <v>58</v>
      </c>
      <c r="D710" s="2" t="s">
        <v>9</v>
      </c>
      <c r="E710" s="2" t="s">
        <v>22</v>
      </c>
      <c r="F710" s="2" t="s">
        <v>19</v>
      </c>
      <c r="G710" s="2" t="s">
        <v>3</v>
      </c>
      <c r="H710" s="2">
        <v>45</v>
      </c>
      <c r="I710" s="8">
        <v>38453</v>
      </c>
      <c r="J710" s="9">
        <v>128468</v>
      </c>
      <c r="K710" s="10">
        <v>0.11</v>
      </c>
      <c r="L710" s="2" t="s">
        <v>27</v>
      </c>
      <c r="M710" s="2" t="s">
        <v>91</v>
      </c>
      <c r="N710" s="8" t="s">
        <v>88</v>
      </c>
      <c r="O710" s="2" t="str">
        <f t="shared" si="4"/>
        <v>United States, Chicago</v>
      </c>
      <c r="P710" s="2" t="e">
        <f t="shared" ca="1" si="5"/>
        <v>#NAME?</v>
      </c>
      <c r="Q710" s="2" t="e">
        <f>NETWORKDAYS(Data!$N710,Data!$I710,)</f>
        <v>#VALUE!</v>
      </c>
      <c r="R710" s="2" t="str">
        <f>CONCATENATE(Data!$C710," ",Data!$B710)</f>
        <v>Sr. Manger Dominic Dinh</v>
      </c>
      <c r="V710" s="34"/>
    </row>
    <row r="711" spans="1:22" ht="15.75" customHeight="1">
      <c r="A711" s="2" t="s">
        <v>628</v>
      </c>
      <c r="B711" s="2" t="s">
        <v>1490</v>
      </c>
      <c r="C711" s="2" t="s">
        <v>47</v>
      </c>
      <c r="D711" s="2" t="s">
        <v>10</v>
      </c>
      <c r="E711" s="2" t="s">
        <v>17</v>
      </c>
      <c r="F711" s="2" t="s">
        <v>19</v>
      </c>
      <c r="G711" s="2" t="s">
        <v>11</v>
      </c>
      <c r="H711" s="2">
        <v>42</v>
      </c>
      <c r="I711" s="8">
        <v>40692</v>
      </c>
      <c r="J711" s="9">
        <v>102440</v>
      </c>
      <c r="K711" s="10">
        <v>0.06</v>
      </c>
      <c r="L711" s="2" t="s">
        <v>27</v>
      </c>
      <c r="M711" s="2" t="s">
        <v>91</v>
      </c>
      <c r="N711" s="8" t="s">
        <v>88</v>
      </c>
      <c r="O711" s="2" t="str">
        <f t="shared" si="4"/>
        <v>United States, Chicago</v>
      </c>
      <c r="P711" s="2" t="e">
        <f t="shared" ca="1" si="5"/>
        <v>#NAME?</v>
      </c>
      <c r="Q711" s="2" t="e">
        <f>NETWORKDAYS(Data!$N711,Data!$I711,)</f>
        <v>#VALUE!</v>
      </c>
      <c r="R711" s="2" t="str">
        <f>CONCATENATE(Data!$C711," ",Data!$B711)</f>
        <v>Manager Lucas Daniels</v>
      </c>
      <c r="V711" s="34"/>
    </row>
    <row r="712" spans="1:22" ht="15.75" customHeight="1">
      <c r="A712" s="2" t="s">
        <v>1491</v>
      </c>
      <c r="B712" s="2" t="s">
        <v>1492</v>
      </c>
      <c r="C712" s="2" t="s">
        <v>63</v>
      </c>
      <c r="D712" s="2" t="s">
        <v>8</v>
      </c>
      <c r="E712" s="2" t="s">
        <v>22</v>
      </c>
      <c r="F712" s="2" t="s">
        <v>19</v>
      </c>
      <c r="G712" s="2" t="s">
        <v>11</v>
      </c>
      <c r="H712" s="2">
        <v>59</v>
      </c>
      <c r="I712" s="8">
        <v>40542</v>
      </c>
      <c r="J712" s="9">
        <v>246619</v>
      </c>
      <c r="K712" s="10">
        <v>0.36</v>
      </c>
      <c r="L712" s="2" t="s">
        <v>27</v>
      </c>
      <c r="M712" s="2" t="s">
        <v>106</v>
      </c>
      <c r="N712" s="8" t="s">
        <v>88</v>
      </c>
      <c r="O712" s="2" t="str">
        <f t="shared" si="4"/>
        <v>United States, Miami</v>
      </c>
      <c r="P712" s="2" t="e">
        <f t="shared" ca="1" si="5"/>
        <v>#NAME?</v>
      </c>
      <c r="Q712" s="2" t="e">
        <f>NETWORKDAYS(Data!$N712,Data!$I712,)</f>
        <v>#VALUE!</v>
      </c>
      <c r="R712" s="2" t="str">
        <f>CONCATENATE(Data!$C712," ",Data!$B712)</f>
        <v>Vice President Andrew Holmes</v>
      </c>
      <c r="V712" s="34"/>
    </row>
    <row r="713" spans="1:22" ht="15.75" customHeight="1">
      <c r="A713" s="2" t="s">
        <v>1493</v>
      </c>
      <c r="B713" s="2" t="s">
        <v>1494</v>
      </c>
      <c r="C713" s="2" t="s">
        <v>47</v>
      </c>
      <c r="D713" s="2" t="s">
        <v>7</v>
      </c>
      <c r="E713" s="2" t="s">
        <v>17</v>
      </c>
      <c r="F713" s="2" t="s">
        <v>18</v>
      </c>
      <c r="G713" s="2" t="s">
        <v>13</v>
      </c>
      <c r="H713" s="2">
        <v>42</v>
      </c>
      <c r="I713" s="8">
        <v>43058</v>
      </c>
      <c r="J713" s="9">
        <v>101143</v>
      </c>
      <c r="K713" s="10">
        <v>0.06</v>
      </c>
      <c r="L713" s="2" t="s">
        <v>27</v>
      </c>
      <c r="M713" s="2" t="s">
        <v>106</v>
      </c>
      <c r="N713" s="8" t="s">
        <v>88</v>
      </c>
      <c r="O713" s="2" t="str">
        <f t="shared" si="4"/>
        <v>United States, Miami</v>
      </c>
      <c r="P713" s="2" t="e">
        <f t="shared" ca="1" si="5"/>
        <v>#NAME?</v>
      </c>
      <c r="Q713" s="2" t="e">
        <f>NETWORKDAYS(Data!$N713,Data!$I713,)</f>
        <v>#VALUE!</v>
      </c>
      <c r="R713" s="2" t="str">
        <f>CONCATENATE(Data!$C713," ",Data!$B713)</f>
        <v>Manager Julia Sandoval</v>
      </c>
      <c r="V713" s="34"/>
    </row>
    <row r="714" spans="1:22" ht="15.75" customHeight="1">
      <c r="A714" s="2" t="s">
        <v>1495</v>
      </c>
      <c r="B714" s="2" t="s">
        <v>1496</v>
      </c>
      <c r="C714" s="2" t="s">
        <v>35</v>
      </c>
      <c r="D714" s="2" t="s">
        <v>7</v>
      </c>
      <c r="E714" s="2" t="s">
        <v>20</v>
      </c>
      <c r="F714" s="2" t="s">
        <v>18</v>
      </c>
      <c r="G714" s="2" t="s">
        <v>13</v>
      </c>
      <c r="H714" s="2">
        <v>45</v>
      </c>
      <c r="I714" s="8">
        <v>38639</v>
      </c>
      <c r="J714" s="9">
        <v>51404</v>
      </c>
      <c r="K714" s="10">
        <v>0</v>
      </c>
      <c r="L714" s="2" t="s">
        <v>25</v>
      </c>
      <c r="M714" s="2" t="s">
        <v>142</v>
      </c>
      <c r="N714" s="8">
        <v>40153</v>
      </c>
      <c r="O714" s="2" t="str">
        <f t="shared" si="4"/>
        <v>Brazil, Manaus</v>
      </c>
      <c r="P714" s="2" t="e">
        <f t="shared" ca="1" si="5"/>
        <v>#NAME?</v>
      </c>
      <c r="Q714" s="2">
        <f>NETWORKDAYS(Data!$N714,Data!$I714,)</f>
        <v>-1081</v>
      </c>
      <c r="R714" s="2" t="str">
        <f>CONCATENATE(Data!$C714," ",Data!$B714)</f>
        <v>Business Partner Kennedy Vargas</v>
      </c>
      <c r="V714" s="34"/>
    </row>
    <row r="715" spans="1:22" ht="15.75" customHeight="1">
      <c r="A715" s="2" t="s">
        <v>1497</v>
      </c>
      <c r="B715" s="2" t="s">
        <v>1498</v>
      </c>
      <c r="C715" s="2" t="s">
        <v>43</v>
      </c>
      <c r="D715" s="2" t="s">
        <v>5</v>
      </c>
      <c r="E715" s="2" t="s">
        <v>22</v>
      </c>
      <c r="F715" s="2" t="s">
        <v>19</v>
      </c>
      <c r="G715" s="2" t="s">
        <v>12</v>
      </c>
      <c r="H715" s="2">
        <v>45</v>
      </c>
      <c r="I715" s="8">
        <v>42329</v>
      </c>
      <c r="J715" s="9">
        <v>87292</v>
      </c>
      <c r="K715" s="10">
        <v>0</v>
      </c>
      <c r="L715" s="2" t="s">
        <v>27</v>
      </c>
      <c r="M715" s="2" t="s">
        <v>136</v>
      </c>
      <c r="N715" s="8" t="s">
        <v>88</v>
      </c>
      <c r="O715" s="2" t="str">
        <f t="shared" si="4"/>
        <v>United States, Columbus</v>
      </c>
      <c r="P715" s="2" t="e">
        <f t="shared" ca="1" si="5"/>
        <v>#NAME?</v>
      </c>
      <c r="Q715" s="2" t="e">
        <f>NETWORKDAYS(Data!$N715,Data!$I715,)</f>
        <v>#VALUE!</v>
      </c>
      <c r="R715" s="2" t="str">
        <f>CONCATENATE(Data!$C715," ",Data!$B715)</f>
        <v>Field Engineer Thomas Williams</v>
      </c>
      <c r="V715" s="34"/>
    </row>
    <row r="716" spans="1:22" ht="15.75" customHeight="1">
      <c r="A716" s="2" t="s">
        <v>1499</v>
      </c>
      <c r="B716" s="2" t="s">
        <v>1500</v>
      </c>
      <c r="C716" s="2" t="s">
        <v>40</v>
      </c>
      <c r="D716" s="2" t="s">
        <v>9</v>
      </c>
      <c r="E716" s="2" t="s">
        <v>22</v>
      </c>
      <c r="F716" s="2" t="s">
        <v>18</v>
      </c>
      <c r="G716" s="2" t="s">
        <v>3</v>
      </c>
      <c r="H716" s="2">
        <v>28</v>
      </c>
      <c r="I716" s="8">
        <v>43810</v>
      </c>
      <c r="J716" s="9">
        <v>182321</v>
      </c>
      <c r="K716" s="10">
        <v>0.28000000000000003</v>
      </c>
      <c r="L716" s="2" t="s">
        <v>26</v>
      </c>
      <c r="M716" s="2" t="s">
        <v>162</v>
      </c>
      <c r="N716" s="8" t="s">
        <v>88</v>
      </c>
      <c r="O716" s="2" t="str">
        <f t="shared" si="4"/>
        <v>China, Beijing</v>
      </c>
      <c r="P716" s="2" t="e">
        <f t="shared" ca="1" si="5"/>
        <v>#NAME?</v>
      </c>
      <c r="Q716" s="2" t="e">
        <f>NETWORKDAYS(Data!$N716,Data!$I716,)</f>
        <v>#VALUE!</v>
      </c>
      <c r="R716" s="2" t="str">
        <f>CONCATENATE(Data!$C716," ",Data!$B716)</f>
        <v>Director Raelynn Hong</v>
      </c>
      <c r="V716" s="34"/>
    </row>
    <row r="717" spans="1:22" ht="15.75" customHeight="1">
      <c r="A717" s="2" t="s">
        <v>1363</v>
      </c>
      <c r="B717" s="2" t="s">
        <v>1501</v>
      </c>
      <c r="C717" s="2" t="s">
        <v>60</v>
      </c>
      <c r="D717" s="2" t="s">
        <v>8</v>
      </c>
      <c r="E717" s="2" t="s">
        <v>17</v>
      </c>
      <c r="F717" s="2" t="s">
        <v>19</v>
      </c>
      <c r="G717" s="2" t="s">
        <v>12</v>
      </c>
      <c r="H717" s="2">
        <v>51</v>
      </c>
      <c r="I717" s="8">
        <v>41697</v>
      </c>
      <c r="J717" s="9">
        <v>53929</v>
      </c>
      <c r="K717" s="10">
        <v>0</v>
      </c>
      <c r="L717" s="2" t="s">
        <v>27</v>
      </c>
      <c r="M717" s="2" t="s">
        <v>106</v>
      </c>
      <c r="N717" s="8">
        <v>43091</v>
      </c>
      <c r="O717" s="2" t="str">
        <f t="shared" si="4"/>
        <v>United States, Miami</v>
      </c>
      <c r="P717" s="2" t="e">
        <f t="shared" ca="1" si="5"/>
        <v>#NAME?</v>
      </c>
      <c r="Q717" s="2">
        <f>NETWORKDAYS(Data!$N717,Data!$I717,)</f>
        <v>-997</v>
      </c>
      <c r="R717" s="2" t="str">
        <f>CONCATENATE(Data!$C717," ",Data!$B717)</f>
        <v>Systems Analyst Eli Reed</v>
      </c>
      <c r="V717" s="34"/>
    </row>
    <row r="718" spans="1:22" ht="15.75" customHeight="1">
      <c r="A718" s="2" t="s">
        <v>1502</v>
      </c>
      <c r="B718" s="2" t="s">
        <v>1503</v>
      </c>
      <c r="C718" s="2" t="s">
        <v>63</v>
      </c>
      <c r="D718" s="2" t="s">
        <v>4</v>
      </c>
      <c r="E718" s="2" t="s">
        <v>20</v>
      </c>
      <c r="F718" s="2" t="s">
        <v>18</v>
      </c>
      <c r="G718" s="2" t="s">
        <v>3</v>
      </c>
      <c r="H718" s="2">
        <v>38</v>
      </c>
      <c r="I718" s="8">
        <v>41256</v>
      </c>
      <c r="J718" s="9">
        <v>191571</v>
      </c>
      <c r="K718" s="10">
        <v>0.32</v>
      </c>
      <c r="L718" s="2" t="s">
        <v>27</v>
      </c>
      <c r="M718" s="2" t="s">
        <v>109</v>
      </c>
      <c r="N718" s="8" t="s">
        <v>88</v>
      </c>
      <c r="O718" s="2" t="str">
        <f t="shared" si="4"/>
        <v>United States, Austin</v>
      </c>
      <c r="P718" s="2" t="e">
        <f t="shared" ca="1" si="5"/>
        <v>#NAME?</v>
      </c>
      <c r="Q718" s="2" t="e">
        <f>NETWORKDAYS(Data!$N718,Data!$I718,)</f>
        <v>#VALUE!</v>
      </c>
      <c r="R718" s="2" t="str">
        <f>CONCATENATE(Data!$C718," ",Data!$B718)</f>
        <v>Vice President Lyla Yoon</v>
      </c>
      <c r="V718" s="34"/>
    </row>
    <row r="719" spans="1:22" ht="15.75" customHeight="1">
      <c r="A719" s="2" t="s">
        <v>1504</v>
      </c>
      <c r="B719" s="2" t="s">
        <v>1505</v>
      </c>
      <c r="C719" s="2" t="s">
        <v>58</v>
      </c>
      <c r="D719" s="2" t="s">
        <v>4</v>
      </c>
      <c r="E719" s="2" t="s">
        <v>17</v>
      </c>
      <c r="F719" s="2" t="s">
        <v>18</v>
      </c>
      <c r="G719" s="2" t="s">
        <v>12</v>
      </c>
      <c r="H719" s="2">
        <v>62</v>
      </c>
      <c r="I719" s="8">
        <v>39843</v>
      </c>
      <c r="J719" s="9">
        <v>150555</v>
      </c>
      <c r="K719" s="10">
        <v>0.13</v>
      </c>
      <c r="L719" s="2" t="s">
        <v>27</v>
      </c>
      <c r="M719" s="2" t="s">
        <v>97</v>
      </c>
      <c r="N719" s="8" t="s">
        <v>88</v>
      </c>
      <c r="O719" s="2" t="str">
        <f t="shared" si="4"/>
        <v>United States, Phoenix</v>
      </c>
      <c r="P719" s="2" t="e">
        <f t="shared" ca="1" si="5"/>
        <v>#NAME?</v>
      </c>
      <c r="Q719" s="2" t="e">
        <f>NETWORKDAYS(Data!$N719,Data!$I719,)</f>
        <v>#VALUE!</v>
      </c>
      <c r="R719" s="2" t="str">
        <f>CONCATENATE(Data!$C719," ",Data!$B719)</f>
        <v>Sr. Manger Hannah White</v>
      </c>
      <c r="V719" s="34"/>
    </row>
    <row r="720" spans="1:22" ht="15.75" customHeight="1">
      <c r="A720" s="2" t="s">
        <v>1506</v>
      </c>
      <c r="B720" s="2" t="s">
        <v>1507</v>
      </c>
      <c r="C720" s="2" t="s">
        <v>47</v>
      </c>
      <c r="D720" s="2" t="s">
        <v>6</v>
      </c>
      <c r="E720" s="2" t="s">
        <v>17</v>
      </c>
      <c r="F720" s="2" t="s">
        <v>19</v>
      </c>
      <c r="G720" s="2" t="s">
        <v>3</v>
      </c>
      <c r="H720" s="2">
        <v>52</v>
      </c>
      <c r="I720" s="8">
        <v>40091</v>
      </c>
      <c r="J720" s="9">
        <v>122890</v>
      </c>
      <c r="K720" s="10">
        <v>7.0000000000000007E-2</v>
      </c>
      <c r="L720" s="2" t="s">
        <v>26</v>
      </c>
      <c r="M720" s="2" t="s">
        <v>123</v>
      </c>
      <c r="N720" s="8" t="s">
        <v>88</v>
      </c>
      <c r="O720" s="2" t="str">
        <f t="shared" si="4"/>
        <v>China, Shanghai</v>
      </c>
      <c r="P720" s="2" t="e">
        <f t="shared" ca="1" si="5"/>
        <v>#NAME?</v>
      </c>
      <c r="Q720" s="2" t="e">
        <f>NETWORKDAYS(Data!$N720,Data!$I720,)</f>
        <v>#VALUE!</v>
      </c>
      <c r="R720" s="2" t="str">
        <f>CONCATENATE(Data!$C720," ",Data!$B720)</f>
        <v>Manager Theodore Xi</v>
      </c>
      <c r="V720" s="34"/>
    </row>
    <row r="721" spans="1:22" ht="15.75" customHeight="1">
      <c r="A721" s="2" t="s">
        <v>1508</v>
      </c>
      <c r="B721" s="2" t="s">
        <v>1509</v>
      </c>
      <c r="C721" s="2" t="s">
        <v>63</v>
      </c>
      <c r="D721" s="2" t="s">
        <v>6</v>
      </c>
      <c r="E721" s="2" t="s">
        <v>21</v>
      </c>
      <c r="F721" s="2" t="s">
        <v>19</v>
      </c>
      <c r="G721" s="2" t="s">
        <v>3</v>
      </c>
      <c r="H721" s="2">
        <v>52</v>
      </c>
      <c r="I721" s="8">
        <v>35576</v>
      </c>
      <c r="J721" s="9">
        <v>216999</v>
      </c>
      <c r="K721" s="10">
        <v>0.37</v>
      </c>
      <c r="L721" s="2" t="s">
        <v>27</v>
      </c>
      <c r="M721" s="2" t="s">
        <v>106</v>
      </c>
      <c r="N721" s="8" t="s">
        <v>88</v>
      </c>
      <c r="O721" s="2" t="str">
        <f t="shared" si="4"/>
        <v>United States, Miami</v>
      </c>
      <c r="P721" s="2" t="e">
        <f t="shared" ca="1" si="5"/>
        <v>#NAME?</v>
      </c>
      <c r="Q721" s="2" t="e">
        <f>NETWORKDAYS(Data!$N721,Data!$I721,)</f>
        <v>#VALUE!</v>
      </c>
      <c r="R721" s="2" t="str">
        <f>CONCATENATE(Data!$C721," ",Data!$B721)</f>
        <v>Vice President Ezra Liang</v>
      </c>
      <c r="V721" s="34"/>
    </row>
    <row r="722" spans="1:22" ht="15.75" customHeight="1">
      <c r="A722" s="2" t="s">
        <v>1510</v>
      </c>
      <c r="B722" s="2" t="s">
        <v>1511</v>
      </c>
      <c r="C722" s="2" t="s">
        <v>47</v>
      </c>
      <c r="D722" s="2" t="s">
        <v>7</v>
      </c>
      <c r="E722" s="2" t="s">
        <v>17</v>
      </c>
      <c r="F722" s="2" t="s">
        <v>19</v>
      </c>
      <c r="G722" s="2" t="s">
        <v>3</v>
      </c>
      <c r="H722" s="2">
        <v>48</v>
      </c>
      <c r="I722" s="8">
        <v>42201</v>
      </c>
      <c r="J722" s="9">
        <v>110565</v>
      </c>
      <c r="K722" s="10">
        <v>0.09</v>
      </c>
      <c r="L722" s="2" t="s">
        <v>26</v>
      </c>
      <c r="M722" s="2" t="s">
        <v>162</v>
      </c>
      <c r="N722" s="8" t="s">
        <v>88</v>
      </c>
      <c r="O722" s="2" t="str">
        <f t="shared" si="4"/>
        <v>China, Beijing</v>
      </c>
      <c r="P722" s="2" t="e">
        <f t="shared" ca="1" si="5"/>
        <v>#NAME?</v>
      </c>
      <c r="Q722" s="2" t="e">
        <f>NETWORKDAYS(Data!$N722,Data!$I722,)</f>
        <v>#VALUE!</v>
      </c>
      <c r="R722" s="2" t="str">
        <f>CONCATENATE(Data!$C722," ",Data!$B722)</f>
        <v>Manager Grayson Yee</v>
      </c>
      <c r="V722" s="34"/>
    </row>
    <row r="723" spans="1:22" ht="15.75" customHeight="1">
      <c r="A723" s="2" t="s">
        <v>1512</v>
      </c>
      <c r="B723" s="2" t="s">
        <v>1513</v>
      </c>
      <c r="C723" s="2" t="s">
        <v>45</v>
      </c>
      <c r="D723" s="2" t="s">
        <v>8</v>
      </c>
      <c r="E723" s="2" t="s">
        <v>22</v>
      </c>
      <c r="F723" s="2" t="s">
        <v>19</v>
      </c>
      <c r="G723" s="2" t="s">
        <v>12</v>
      </c>
      <c r="H723" s="2">
        <v>38</v>
      </c>
      <c r="I723" s="8">
        <v>42113</v>
      </c>
      <c r="J723" s="9">
        <v>48762</v>
      </c>
      <c r="K723" s="10">
        <v>0</v>
      </c>
      <c r="L723" s="2" t="s">
        <v>27</v>
      </c>
      <c r="M723" s="2" t="s">
        <v>83</v>
      </c>
      <c r="N723" s="8" t="s">
        <v>88</v>
      </c>
      <c r="O723" s="2" t="str">
        <f t="shared" si="4"/>
        <v>United States, Seattle</v>
      </c>
      <c r="P723" s="2" t="e">
        <f t="shared" ca="1" si="5"/>
        <v>#NAME?</v>
      </c>
      <c r="Q723" s="2" t="e">
        <f>NETWORKDAYS(Data!$N723,Data!$I723,)</f>
        <v>#VALUE!</v>
      </c>
      <c r="R723" s="2" t="str">
        <f>CONCATENATE(Data!$C723," ",Data!$B723)</f>
        <v>IT Coordinator Eli Richardson</v>
      </c>
      <c r="V723" s="34"/>
    </row>
    <row r="724" spans="1:22" ht="15.75" customHeight="1">
      <c r="A724" s="2" t="s">
        <v>1514</v>
      </c>
      <c r="B724" s="2" t="s">
        <v>1515</v>
      </c>
      <c r="C724" s="2" t="s">
        <v>39</v>
      </c>
      <c r="D724" s="2" t="s">
        <v>5</v>
      </c>
      <c r="E724" s="2" t="s">
        <v>22</v>
      </c>
      <c r="F724" s="2" t="s">
        <v>18</v>
      </c>
      <c r="G724" s="2" t="s">
        <v>3</v>
      </c>
      <c r="H724" s="2">
        <v>51</v>
      </c>
      <c r="I724" s="8">
        <v>42777</v>
      </c>
      <c r="J724" s="9">
        <v>87036</v>
      </c>
      <c r="K724" s="10">
        <v>0</v>
      </c>
      <c r="L724" s="2" t="s">
        <v>26</v>
      </c>
      <c r="M724" s="2" t="s">
        <v>87</v>
      </c>
      <c r="N724" s="8" t="s">
        <v>88</v>
      </c>
      <c r="O724" s="2" t="str">
        <f t="shared" si="4"/>
        <v>China, Chongqing</v>
      </c>
      <c r="P724" s="2" t="e">
        <f t="shared" ca="1" si="5"/>
        <v>#NAME?</v>
      </c>
      <c r="Q724" s="2" t="e">
        <f>NETWORKDAYS(Data!$N724,Data!$I724,)</f>
        <v>#VALUE!</v>
      </c>
      <c r="R724" s="2" t="str">
        <f>CONCATENATE(Data!$C724," ",Data!$B724)</f>
        <v>Development Engineer Audrey Lee</v>
      </c>
      <c r="V724" s="34"/>
    </row>
    <row r="725" spans="1:22" ht="15.75" customHeight="1">
      <c r="A725" s="2" t="s">
        <v>1516</v>
      </c>
      <c r="B725" s="2" t="s">
        <v>1517</v>
      </c>
      <c r="C725" s="2" t="s">
        <v>40</v>
      </c>
      <c r="D725" s="2" t="s">
        <v>9</v>
      </c>
      <c r="E725" s="2" t="s">
        <v>22</v>
      </c>
      <c r="F725" s="2" t="s">
        <v>19</v>
      </c>
      <c r="G725" s="2" t="s">
        <v>12</v>
      </c>
      <c r="H725" s="2">
        <v>32</v>
      </c>
      <c r="I725" s="8">
        <v>42702</v>
      </c>
      <c r="J725" s="9">
        <v>177443</v>
      </c>
      <c r="K725" s="10">
        <v>0.16</v>
      </c>
      <c r="L725" s="2" t="s">
        <v>27</v>
      </c>
      <c r="M725" s="2" t="s">
        <v>83</v>
      </c>
      <c r="N725" s="8" t="s">
        <v>88</v>
      </c>
      <c r="O725" s="2" t="str">
        <f t="shared" si="4"/>
        <v>United States, Seattle</v>
      </c>
      <c r="P725" s="2" t="e">
        <f t="shared" ca="1" si="5"/>
        <v>#NAME?</v>
      </c>
      <c r="Q725" s="2" t="e">
        <f>NETWORKDAYS(Data!$N725,Data!$I725,)</f>
        <v>#VALUE!</v>
      </c>
      <c r="R725" s="2" t="str">
        <f>CONCATENATE(Data!$C725," ",Data!$B725)</f>
        <v>Director Jameson Allen</v>
      </c>
      <c r="V725" s="34"/>
    </row>
    <row r="726" spans="1:22" ht="15.75" customHeight="1">
      <c r="A726" s="2" t="s">
        <v>1518</v>
      </c>
      <c r="B726" s="2" t="s">
        <v>1519</v>
      </c>
      <c r="C726" s="2" t="s">
        <v>42</v>
      </c>
      <c r="D726" s="2" t="s">
        <v>8</v>
      </c>
      <c r="E726" s="2" t="s">
        <v>21</v>
      </c>
      <c r="F726" s="2" t="s">
        <v>18</v>
      </c>
      <c r="G726" s="2" t="s">
        <v>3</v>
      </c>
      <c r="H726" s="2">
        <v>36</v>
      </c>
      <c r="I726" s="8">
        <v>42489</v>
      </c>
      <c r="J726" s="9">
        <v>75862</v>
      </c>
      <c r="K726" s="10">
        <v>0</v>
      </c>
      <c r="L726" s="2" t="s">
        <v>27</v>
      </c>
      <c r="M726" s="2" t="s">
        <v>109</v>
      </c>
      <c r="N726" s="8" t="s">
        <v>88</v>
      </c>
      <c r="O726" s="2" t="str">
        <f t="shared" si="4"/>
        <v>United States, Austin</v>
      </c>
      <c r="P726" s="2" t="e">
        <f t="shared" ca="1" si="5"/>
        <v>#NAME?</v>
      </c>
      <c r="Q726" s="2" t="e">
        <f>NETWORKDAYS(Data!$N726,Data!$I726,)</f>
        <v>#VALUE!</v>
      </c>
      <c r="R726" s="2" t="str">
        <f>CONCATENATE(Data!$C726," ",Data!$B726)</f>
        <v>Enterprise Architect Eliza Chen</v>
      </c>
      <c r="V726" s="34"/>
    </row>
    <row r="727" spans="1:22" ht="15.75" customHeight="1">
      <c r="A727" s="2" t="s">
        <v>1520</v>
      </c>
      <c r="B727" s="2" t="s">
        <v>1521</v>
      </c>
      <c r="C727" s="2" t="s">
        <v>57</v>
      </c>
      <c r="D727" s="2" t="s">
        <v>7</v>
      </c>
      <c r="E727" s="2" t="s">
        <v>21</v>
      </c>
      <c r="F727" s="2" t="s">
        <v>18</v>
      </c>
      <c r="G727" s="2" t="s">
        <v>3</v>
      </c>
      <c r="H727" s="2">
        <v>45</v>
      </c>
      <c r="I727" s="8">
        <v>43581</v>
      </c>
      <c r="J727" s="9">
        <v>90870</v>
      </c>
      <c r="K727" s="10">
        <v>0</v>
      </c>
      <c r="L727" s="2" t="s">
        <v>27</v>
      </c>
      <c r="M727" s="2" t="s">
        <v>91</v>
      </c>
      <c r="N727" s="8" t="s">
        <v>88</v>
      </c>
      <c r="O727" s="2" t="str">
        <f t="shared" si="4"/>
        <v>United States, Chicago</v>
      </c>
      <c r="P727" s="2" t="e">
        <f t="shared" ca="1" si="5"/>
        <v>#NAME?</v>
      </c>
      <c r="Q727" s="2" t="e">
        <f>NETWORKDAYS(Data!$N727,Data!$I727,)</f>
        <v>#VALUE!</v>
      </c>
      <c r="R727" s="2" t="str">
        <f>CONCATENATE(Data!$C727," ",Data!$B727)</f>
        <v>Sr. Business Partner Lyla Chen</v>
      </c>
      <c r="V727" s="34"/>
    </row>
    <row r="728" spans="1:22" ht="15.75" customHeight="1">
      <c r="A728" s="2" t="s">
        <v>1522</v>
      </c>
      <c r="B728" s="2" t="s">
        <v>1523</v>
      </c>
      <c r="C728" s="2" t="s">
        <v>41</v>
      </c>
      <c r="D728" s="2" t="s">
        <v>5</v>
      </c>
      <c r="E728" s="2" t="s">
        <v>17</v>
      </c>
      <c r="F728" s="2" t="s">
        <v>18</v>
      </c>
      <c r="G728" s="2" t="s">
        <v>3</v>
      </c>
      <c r="H728" s="2">
        <v>32</v>
      </c>
      <c r="I728" s="8">
        <v>41977</v>
      </c>
      <c r="J728" s="9">
        <v>99202</v>
      </c>
      <c r="K728" s="10">
        <v>0.11</v>
      </c>
      <c r="L728" s="2" t="s">
        <v>27</v>
      </c>
      <c r="M728" s="2" t="s">
        <v>97</v>
      </c>
      <c r="N728" s="8" t="s">
        <v>88</v>
      </c>
      <c r="O728" s="2" t="str">
        <f t="shared" si="4"/>
        <v>United States, Phoenix</v>
      </c>
      <c r="P728" s="2" t="e">
        <f t="shared" ca="1" si="5"/>
        <v>#NAME?</v>
      </c>
      <c r="Q728" s="2" t="e">
        <f>NETWORKDAYS(Data!$N728,Data!$I728,)</f>
        <v>#VALUE!</v>
      </c>
      <c r="R728" s="2" t="str">
        <f>CONCATENATE(Data!$C728," ",Data!$B728)</f>
        <v>Engineering Manager Emily Doan</v>
      </c>
      <c r="V728" s="34"/>
    </row>
    <row r="729" spans="1:22" ht="15.75" customHeight="1">
      <c r="A729" s="2" t="s">
        <v>1524</v>
      </c>
      <c r="B729" s="2" t="s">
        <v>1525</v>
      </c>
      <c r="C729" s="2" t="s">
        <v>56</v>
      </c>
      <c r="D729" s="2" t="s">
        <v>9</v>
      </c>
      <c r="E729" s="2" t="s">
        <v>17</v>
      </c>
      <c r="F729" s="2" t="s">
        <v>19</v>
      </c>
      <c r="G729" s="2" t="s">
        <v>3</v>
      </c>
      <c r="H729" s="2">
        <v>45</v>
      </c>
      <c r="I729" s="8">
        <v>39347</v>
      </c>
      <c r="J729" s="9">
        <v>92293</v>
      </c>
      <c r="K729" s="10">
        <v>0</v>
      </c>
      <c r="L729" s="2" t="s">
        <v>26</v>
      </c>
      <c r="M729" s="2" t="s">
        <v>180</v>
      </c>
      <c r="N729" s="8" t="s">
        <v>88</v>
      </c>
      <c r="O729" s="2" t="str">
        <f t="shared" si="4"/>
        <v>China, Chengdu</v>
      </c>
      <c r="P729" s="2" t="e">
        <f t="shared" ca="1" si="5"/>
        <v>#NAME?</v>
      </c>
      <c r="Q729" s="2" t="e">
        <f>NETWORKDAYS(Data!$N729,Data!$I729,)</f>
        <v>#VALUE!</v>
      </c>
      <c r="R729" s="2" t="str">
        <f>CONCATENATE(Data!$C729," ",Data!$B729)</f>
        <v>Sr. Analyst Jack Mai</v>
      </c>
      <c r="V729" s="34"/>
    </row>
    <row r="730" spans="1:22" ht="15.75" customHeight="1">
      <c r="A730" s="2" t="s">
        <v>1526</v>
      </c>
      <c r="B730" s="2" t="s">
        <v>1527</v>
      </c>
      <c r="C730" s="2" t="s">
        <v>54</v>
      </c>
      <c r="D730" s="2" t="s">
        <v>8</v>
      </c>
      <c r="E730" s="2" t="s">
        <v>17</v>
      </c>
      <c r="F730" s="2" t="s">
        <v>19</v>
      </c>
      <c r="G730" s="2" t="s">
        <v>12</v>
      </c>
      <c r="H730" s="2">
        <v>54</v>
      </c>
      <c r="I730" s="8">
        <v>33785</v>
      </c>
      <c r="J730" s="9">
        <v>63196</v>
      </c>
      <c r="K730" s="10">
        <v>0</v>
      </c>
      <c r="L730" s="2" t="s">
        <v>27</v>
      </c>
      <c r="M730" s="2" t="s">
        <v>91</v>
      </c>
      <c r="N730" s="8">
        <v>41938</v>
      </c>
      <c r="O730" s="2" t="str">
        <f t="shared" si="4"/>
        <v>United States, Chicago</v>
      </c>
      <c r="P730" s="2" t="e">
        <f t="shared" ca="1" si="5"/>
        <v>#NAME?</v>
      </c>
      <c r="Q730" s="2">
        <f>NETWORKDAYS(Data!$N730,Data!$I730,)</f>
        <v>-5824</v>
      </c>
      <c r="R730" s="2" t="str">
        <f>CONCATENATE(Data!$C730," ",Data!$B730)</f>
        <v>Solutions Architect Grayson Turner</v>
      </c>
      <c r="V730" s="34"/>
    </row>
    <row r="731" spans="1:22" ht="15.75" customHeight="1">
      <c r="A731" s="2" t="s">
        <v>1528</v>
      </c>
      <c r="B731" s="2" t="s">
        <v>1529</v>
      </c>
      <c r="C731" s="2" t="s">
        <v>39</v>
      </c>
      <c r="D731" s="2" t="s">
        <v>5</v>
      </c>
      <c r="E731" s="2" t="s">
        <v>22</v>
      </c>
      <c r="F731" s="2" t="s">
        <v>18</v>
      </c>
      <c r="G731" s="2" t="s">
        <v>3</v>
      </c>
      <c r="H731" s="2">
        <v>48</v>
      </c>
      <c r="I731" s="8">
        <v>41032</v>
      </c>
      <c r="J731" s="9">
        <v>65340</v>
      </c>
      <c r="K731" s="10">
        <v>0</v>
      </c>
      <c r="L731" s="2" t="s">
        <v>26</v>
      </c>
      <c r="M731" s="2" t="s">
        <v>123</v>
      </c>
      <c r="N731" s="8">
        <v>43229</v>
      </c>
      <c r="O731" s="2" t="str">
        <f t="shared" si="4"/>
        <v>China, Shanghai</v>
      </c>
      <c r="P731" s="2" t="e">
        <f t="shared" ca="1" si="5"/>
        <v>#NAME?</v>
      </c>
      <c r="Q731" s="2">
        <f>NETWORKDAYS(Data!$N731,Data!$I731,)</f>
        <v>-1570</v>
      </c>
      <c r="R731" s="2" t="str">
        <f>CONCATENATE(Data!$C731," ",Data!$B731)</f>
        <v>Development Engineer Ivy Tang</v>
      </c>
      <c r="V731" s="34"/>
    </row>
    <row r="732" spans="1:22" ht="15.75" customHeight="1">
      <c r="A732" s="2" t="s">
        <v>1530</v>
      </c>
      <c r="B732" s="2" t="s">
        <v>1531</v>
      </c>
      <c r="C732" s="2" t="s">
        <v>63</v>
      </c>
      <c r="D732" s="2" t="s">
        <v>9</v>
      </c>
      <c r="E732" s="2" t="s">
        <v>17</v>
      </c>
      <c r="F732" s="2" t="s">
        <v>19</v>
      </c>
      <c r="G732" s="2" t="s">
        <v>3</v>
      </c>
      <c r="H732" s="2">
        <v>45</v>
      </c>
      <c r="I732" s="8">
        <v>42271</v>
      </c>
      <c r="J732" s="9">
        <v>202680</v>
      </c>
      <c r="K732" s="10">
        <v>0.32</v>
      </c>
      <c r="L732" s="2" t="s">
        <v>27</v>
      </c>
      <c r="M732" s="2" t="s">
        <v>97</v>
      </c>
      <c r="N732" s="8">
        <v>44790</v>
      </c>
      <c r="O732" s="2" t="str">
        <f t="shared" si="4"/>
        <v>United States, Phoenix</v>
      </c>
      <c r="P732" s="2" t="e">
        <f t="shared" ca="1" si="5"/>
        <v>#NAME?</v>
      </c>
      <c r="Q732" s="2">
        <f>NETWORKDAYS(Data!$N732,Data!$I732,)</f>
        <v>-1800</v>
      </c>
      <c r="R732" s="2" t="str">
        <f>CONCATENATE(Data!$C732," ",Data!$B732)</f>
        <v>Vice President Robert Zhang</v>
      </c>
      <c r="V732" s="34"/>
    </row>
    <row r="733" spans="1:22" ht="15.75" customHeight="1">
      <c r="A733" s="2" t="s">
        <v>1532</v>
      </c>
      <c r="B733" s="2" t="s">
        <v>1533</v>
      </c>
      <c r="C733" s="2" t="s">
        <v>37</v>
      </c>
      <c r="D733" s="2" t="s">
        <v>8</v>
      </c>
      <c r="E733" s="2" t="s">
        <v>20</v>
      </c>
      <c r="F733" s="2" t="s">
        <v>18</v>
      </c>
      <c r="G733" s="2" t="s">
        <v>13</v>
      </c>
      <c r="H733" s="2">
        <v>46</v>
      </c>
      <c r="I733" s="8">
        <v>42849</v>
      </c>
      <c r="J733" s="9">
        <v>77461</v>
      </c>
      <c r="K733" s="10">
        <v>0.09</v>
      </c>
      <c r="L733" s="2" t="s">
        <v>25</v>
      </c>
      <c r="M733" s="2" t="s">
        <v>271</v>
      </c>
      <c r="N733" s="8" t="s">
        <v>88</v>
      </c>
      <c r="O733" s="2" t="str">
        <f t="shared" si="4"/>
        <v>Brazil, Sao Paulo</v>
      </c>
      <c r="P733" s="2" t="e">
        <f t="shared" ca="1" si="5"/>
        <v>#NAME?</v>
      </c>
      <c r="Q733" s="2" t="e">
        <f>NETWORKDAYS(Data!$N733,Data!$I733,)</f>
        <v>#VALUE!</v>
      </c>
      <c r="R733" s="2" t="str">
        <f>CONCATENATE(Data!$C733," ",Data!$B733)</f>
        <v>Computer Systems Manager Eva Alvarado</v>
      </c>
      <c r="V733" s="34"/>
    </row>
    <row r="734" spans="1:22" ht="15.75" customHeight="1">
      <c r="A734" s="2" t="s">
        <v>1534</v>
      </c>
      <c r="B734" s="2" t="s">
        <v>1535</v>
      </c>
      <c r="C734" s="2" t="s">
        <v>51</v>
      </c>
      <c r="D734" s="2" t="s">
        <v>5</v>
      </c>
      <c r="E734" s="2" t="s">
        <v>21</v>
      </c>
      <c r="F734" s="2" t="s">
        <v>18</v>
      </c>
      <c r="G734" s="2" t="s">
        <v>3</v>
      </c>
      <c r="H734" s="2">
        <v>40</v>
      </c>
      <c r="I734" s="8">
        <v>42622</v>
      </c>
      <c r="J734" s="9">
        <v>109680</v>
      </c>
      <c r="K734" s="10">
        <v>0</v>
      </c>
      <c r="L734" s="2" t="s">
        <v>26</v>
      </c>
      <c r="M734" s="2" t="s">
        <v>180</v>
      </c>
      <c r="N734" s="8" t="s">
        <v>88</v>
      </c>
      <c r="O734" s="2" t="str">
        <f t="shared" si="4"/>
        <v>China, Chengdu</v>
      </c>
      <c r="P734" s="2" t="e">
        <f t="shared" ca="1" si="5"/>
        <v>#NAME?</v>
      </c>
      <c r="Q734" s="2" t="e">
        <f>NETWORKDAYS(Data!$N734,Data!$I734,)</f>
        <v>#VALUE!</v>
      </c>
      <c r="R734" s="2" t="str">
        <f>CONCATENATE(Data!$C734," ",Data!$B734)</f>
        <v>Operations Engineer Abigail Vang</v>
      </c>
      <c r="V734" s="34"/>
    </row>
    <row r="735" spans="1:22" ht="15.75" customHeight="1">
      <c r="A735" s="2" t="s">
        <v>401</v>
      </c>
      <c r="B735" s="2" t="s">
        <v>1536</v>
      </c>
      <c r="C735" s="2" t="s">
        <v>40</v>
      </c>
      <c r="D735" s="2" t="s">
        <v>10</v>
      </c>
      <c r="E735" s="2" t="s">
        <v>20</v>
      </c>
      <c r="F735" s="2" t="s">
        <v>18</v>
      </c>
      <c r="G735" s="2" t="s">
        <v>11</v>
      </c>
      <c r="H735" s="2">
        <v>61</v>
      </c>
      <c r="I735" s="8">
        <v>35661</v>
      </c>
      <c r="J735" s="9">
        <v>159567</v>
      </c>
      <c r="K735" s="10">
        <v>0.28000000000000003</v>
      </c>
      <c r="L735" s="2" t="s">
        <v>27</v>
      </c>
      <c r="M735" s="2" t="s">
        <v>97</v>
      </c>
      <c r="N735" s="8" t="s">
        <v>88</v>
      </c>
      <c r="O735" s="2" t="str">
        <f t="shared" si="4"/>
        <v>United States, Phoenix</v>
      </c>
      <c r="P735" s="2" t="e">
        <f t="shared" ca="1" si="5"/>
        <v>#NAME?</v>
      </c>
      <c r="Q735" s="2" t="e">
        <f>NETWORKDAYS(Data!$N735,Data!$I735,)</f>
        <v>#VALUE!</v>
      </c>
      <c r="R735" s="2" t="str">
        <f>CONCATENATE(Data!$C735," ",Data!$B735)</f>
        <v>Director Claire Adams</v>
      </c>
      <c r="V735" s="34"/>
    </row>
    <row r="736" spans="1:22" ht="15.75" customHeight="1">
      <c r="A736" s="2" t="s">
        <v>1537</v>
      </c>
      <c r="B736" s="2" t="s">
        <v>1538</v>
      </c>
      <c r="C736" s="2" t="s">
        <v>39</v>
      </c>
      <c r="D736" s="2" t="s">
        <v>5</v>
      </c>
      <c r="E736" s="2" t="s">
        <v>22</v>
      </c>
      <c r="F736" s="2" t="s">
        <v>19</v>
      </c>
      <c r="G736" s="2" t="s">
        <v>13</v>
      </c>
      <c r="H736" s="2">
        <v>54</v>
      </c>
      <c r="I736" s="8">
        <v>41237</v>
      </c>
      <c r="J736" s="9">
        <v>94407</v>
      </c>
      <c r="K736" s="10">
        <v>0</v>
      </c>
      <c r="L736" s="2" t="s">
        <v>25</v>
      </c>
      <c r="M736" s="2" t="s">
        <v>271</v>
      </c>
      <c r="N736" s="8" t="s">
        <v>88</v>
      </c>
      <c r="O736" s="2" t="str">
        <f t="shared" si="4"/>
        <v>Brazil, Sao Paulo</v>
      </c>
      <c r="P736" s="2" t="e">
        <f t="shared" ca="1" si="5"/>
        <v>#NAME?</v>
      </c>
      <c r="Q736" s="2" t="e">
        <f>NETWORKDAYS(Data!$N736,Data!$I736,)</f>
        <v>#VALUE!</v>
      </c>
      <c r="R736" s="2" t="str">
        <f>CONCATENATE(Data!$C736," ",Data!$B736)</f>
        <v>Development Engineer Theodore Marquez</v>
      </c>
      <c r="V736" s="34"/>
    </row>
    <row r="737" spans="1:22" ht="15.75" customHeight="1">
      <c r="A737" s="2" t="s">
        <v>1539</v>
      </c>
      <c r="B737" s="2" t="s">
        <v>1540</v>
      </c>
      <c r="C737" s="2" t="s">
        <v>63</v>
      </c>
      <c r="D737" s="2" t="s">
        <v>7</v>
      </c>
      <c r="E737" s="2" t="s">
        <v>17</v>
      </c>
      <c r="F737" s="2" t="s">
        <v>19</v>
      </c>
      <c r="G737" s="2" t="s">
        <v>13</v>
      </c>
      <c r="H737" s="2">
        <v>62</v>
      </c>
      <c r="I737" s="8">
        <v>37484</v>
      </c>
      <c r="J737" s="9">
        <v>234594</v>
      </c>
      <c r="K737" s="10">
        <v>0.33</v>
      </c>
      <c r="L737" s="2" t="s">
        <v>27</v>
      </c>
      <c r="M737" s="2" t="s">
        <v>83</v>
      </c>
      <c r="N737" s="8" t="s">
        <v>88</v>
      </c>
      <c r="O737" s="2" t="str">
        <f t="shared" si="4"/>
        <v>United States, Seattle</v>
      </c>
      <c r="P737" s="2" t="e">
        <f t="shared" ca="1" si="5"/>
        <v>#NAME?</v>
      </c>
      <c r="Q737" s="2" t="e">
        <f>NETWORKDAYS(Data!$N737,Data!$I737,)</f>
        <v>#VALUE!</v>
      </c>
      <c r="R737" s="2" t="str">
        <f>CONCATENATE(Data!$C737," ",Data!$B737)</f>
        <v>Vice President Hunter Nunez</v>
      </c>
      <c r="V737" s="34"/>
    </row>
    <row r="738" spans="1:22" ht="15.75" customHeight="1">
      <c r="A738" s="2" t="s">
        <v>1541</v>
      </c>
      <c r="B738" s="2" t="s">
        <v>1542</v>
      </c>
      <c r="C738" s="2" t="s">
        <v>60</v>
      </c>
      <c r="D738" s="2" t="s">
        <v>8</v>
      </c>
      <c r="E738" s="2" t="s">
        <v>22</v>
      </c>
      <c r="F738" s="2" t="s">
        <v>19</v>
      </c>
      <c r="G738" s="2" t="s">
        <v>12</v>
      </c>
      <c r="H738" s="2">
        <v>48</v>
      </c>
      <c r="I738" s="8">
        <v>37298</v>
      </c>
      <c r="J738" s="9">
        <v>43080</v>
      </c>
      <c r="K738" s="10">
        <v>0</v>
      </c>
      <c r="L738" s="2" t="s">
        <v>27</v>
      </c>
      <c r="M738" s="2" t="s">
        <v>109</v>
      </c>
      <c r="N738" s="8" t="s">
        <v>88</v>
      </c>
      <c r="O738" s="2" t="str">
        <f t="shared" si="4"/>
        <v>United States, Austin</v>
      </c>
      <c r="P738" s="2" t="e">
        <f t="shared" ca="1" si="5"/>
        <v>#NAME?</v>
      </c>
      <c r="Q738" s="2" t="e">
        <f>NETWORKDAYS(Data!$N738,Data!$I738,)</f>
        <v>#VALUE!</v>
      </c>
      <c r="R738" s="2" t="str">
        <f>CONCATENATE(Data!$C738," ",Data!$B738)</f>
        <v>Systems Analyst Charles Henderson</v>
      </c>
      <c r="V738" s="34"/>
    </row>
    <row r="739" spans="1:22" ht="15.75" customHeight="1">
      <c r="A739" s="2" t="s">
        <v>1543</v>
      </c>
      <c r="B739" s="2" t="s">
        <v>1544</v>
      </c>
      <c r="C739" s="2" t="s">
        <v>47</v>
      </c>
      <c r="D739" s="2" t="s">
        <v>9</v>
      </c>
      <c r="E739" s="2" t="s">
        <v>20</v>
      </c>
      <c r="F739" s="2" t="s">
        <v>18</v>
      </c>
      <c r="G739" s="2" t="s">
        <v>13</v>
      </c>
      <c r="H739" s="2">
        <v>29</v>
      </c>
      <c r="I739" s="8">
        <v>44325</v>
      </c>
      <c r="J739" s="9">
        <v>129541</v>
      </c>
      <c r="K739" s="10">
        <v>0.08</v>
      </c>
      <c r="L739" s="2" t="s">
        <v>27</v>
      </c>
      <c r="M739" s="2" t="s">
        <v>97</v>
      </c>
      <c r="N739" s="8">
        <v>44340</v>
      </c>
      <c r="O739" s="2" t="str">
        <f t="shared" si="4"/>
        <v>United States, Phoenix</v>
      </c>
      <c r="P739" s="2" t="e">
        <f t="shared" ca="1" si="5"/>
        <v>#NAME?</v>
      </c>
      <c r="Q739" s="2">
        <f>NETWORKDAYS(Data!$N739,Data!$I739,)</f>
        <v>-11</v>
      </c>
      <c r="R739" s="2" t="str">
        <f>CONCATENATE(Data!$C739," ",Data!$B739)</f>
        <v>Manager Camila Cortez</v>
      </c>
      <c r="V739" s="34"/>
    </row>
    <row r="740" spans="1:22" ht="15.75" customHeight="1">
      <c r="A740" s="2" t="s">
        <v>1545</v>
      </c>
      <c r="B740" s="2" t="s">
        <v>1546</v>
      </c>
      <c r="C740" s="2" t="s">
        <v>40</v>
      </c>
      <c r="D740" s="2" t="s">
        <v>10</v>
      </c>
      <c r="E740" s="2" t="s">
        <v>21</v>
      </c>
      <c r="F740" s="2" t="s">
        <v>19</v>
      </c>
      <c r="G740" s="2" t="s">
        <v>13</v>
      </c>
      <c r="H740" s="2">
        <v>39</v>
      </c>
      <c r="I740" s="8">
        <v>41635</v>
      </c>
      <c r="J740" s="9">
        <v>165756</v>
      </c>
      <c r="K740" s="10">
        <v>0.28000000000000003</v>
      </c>
      <c r="L740" s="2" t="s">
        <v>27</v>
      </c>
      <c r="M740" s="2" t="s">
        <v>136</v>
      </c>
      <c r="N740" s="8">
        <v>43991</v>
      </c>
      <c r="O740" s="2" t="str">
        <f t="shared" si="4"/>
        <v>United States, Columbus</v>
      </c>
      <c r="P740" s="2" t="e">
        <f t="shared" ca="1" si="5"/>
        <v>#NAME?</v>
      </c>
      <c r="Q740" s="2">
        <f>NETWORKDAYS(Data!$N740,Data!$I740,)</f>
        <v>-1683</v>
      </c>
      <c r="R740" s="2" t="str">
        <f>CONCATENATE(Data!$C740," ",Data!$B740)</f>
        <v>Director Aaron Garza</v>
      </c>
      <c r="V740" s="34"/>
    </row>
    <row r="741" spans="1:22" ht="15.75" customHeight="1">
      <c r="A741" s="2" t="s">
        <v>1547</v>
      </c>
      <c r="B741" s="2" t="s">
        <v>1548</v>
      </c>
      <c r="C741" s="2" t="s">
        <v>58</v>
      </c>
      <c r="D741" s="2" t="s">
        <v>6</v>
      </c>
      <c r="E741" s="2" t="s">
        <v>22</v>
      </c>
      <c r="F741" s="2" t="s">
        <v>19</v>
      </c>
      <c r="G741" s="2" t="s">
        <v>3</v>
      </c>
      <c r="H741" s="2">
        <v>44</v>
      </c>
      <c r="I741" s="8">
        <v>40274</v>
      </c>
      <c r="J741" s="9">
        <v>142878</v>
      </c>
      <c r="K741" s="10">
        <v>0.12</v>
      </c>
      <c r="L741" s="2" t="s">
        <v>27</v>
      </c>
      <c r="M741" s="2" t="s">
        <v>136</v>
      </c>
      <c r="N741" s="8" t="s">
        <v>88</v>
      </c>
      <c r="O741" s="2" t="str">
        <f t="shared" si="4"/>
        <v>United States, Columbus</v>
      </c>
      <c r="P741" s="2" t="e">
        <f t="shared" ca="1" si="5"/>
        <v>#NAME?</v>
      </c>
      <c r="Q741" s="2" t="e">
        <f>NETWORKDAYS(Data!$N741,Data!$I741,)</f>
        <v>#VALUE!</v>
      </c>
      <c r="R741" s="2" t="str">
        <f>CONCATENATE(Data!$C741," ",Data!$B741)</f>
        <v>Sr. Manger Jose Singh</v>
      </c>
      <c r="V741" s="34"/>
    </row>
    <row r="742" spans="1:22" ht="15.75" customHeight="1">
      <c r="A742" s="2" t="s">
        <v>1549</v>
      </c>
      <c r="B742" s="2" t="s">
        <v>1550</v>
      </c>
      <c r="C742" s="2" t="s">
        <v>40</v>
      </c>
      <c r="D742" s="2" t="s">
        <v>5</v>
      </c>
      <c r="E742" s="2" t="s">
        <v>20</v>
      </c>
      <c r="F742" s="2" t="s">
        <v>19</v>
      </c>
      <c r="G742" s="2" t="s">
        <v>12</v>
      </c>
      <c r="H742" s="2">
        <v>52</v>
      </c>
      <c r="I742" s="8">
        <v>39018</v>
      </c>
      <c r="J742" s="9">
        <v>187992</v>
      </c>
      <c r="K742" s="10">
        <v>0.28000000000000003</v>
      </c>
      <c r="L742" s="2" t="s">
        <v>27</v>
      </c>
      <c r="M742" s="2" t="s">
        <v>106</v>
      </c>
      <c r="N742" s="8" t="s">
        <v>88</v>
      </c>
      <c r="O742" s="2" t="str">
        <f t="shared" si="4"/>
        <v>United States, Miami</v>
      </c>
      <c r="P742" s="2" t="e">
        <f t="shared" ca="1" si="5"/>
        <v>#NAME?</v>
      </c>
      <c r="Q742" s="2" t="e">
        <f>NETWORKDAYS(Data!$N742,Data!$I742,)</f>
        <v>#VALUE!</v>
      </c>
      <c r="R742" s="2" t="str">
        <f>CONCATENATE(Data!$C742," ",Data!$B742)</f>
        <v>Director Gabriel Joseph</v>
      </c>
      <c r="V742" s="34"/>
    </row>
    <row r="743" spans="1:22" ht="15.75" customHeight="1">
      <c r="A743" s="2" t="s">
        <v>1551</v>
      </c>
      <c r="B743" s="2" t="s">
        <v>1552</v>
      </c>
      <c r="C743" s="2" t="s">
        <v>63</v>
      </c>
      <c r="D743" s="2" t="s">
        <v>7</v>
      </c>
      <c r="E743" s="2" t="s">
        <v>22</v>
      </c>
      <c r="F743" s="2" t="s">
        <v>18</v>
      </c>
      <c r="G743" s="2" t="s">
        <v>13</v>
      </c>
      <c r="H743" s="2">
        <v>45</v>
      </c>
      <c r="I743" s="8">
        <v>43521</v>
      </c>
      <c r="J743" s="9">
        <v>249801</v>
      </c>
      <c r="K743" s="10">
        <v>0.39</v>
      </c>
      <c r="L743" s="2" t="s">
        <v>25</v>
      </c>
      <c r="M743" s="2" t="s">
        <v>271</v>
      </c>
      <c r="N743" s="8" t="s">
        <v>88</v>
      </c>
      <c r="O743" s="2" t="str">
        <f t="shared" si="4"/>
        <v>Brazil, Sao Paulo</v>
      </c>
      <c r="P743" s="2" t="e">
        <f t="shared" ca="1" si="5"/>
        <v>#NAME?</v>
      </c>
      <c r="Q743" s="2" t="e">
        <f>NETWORKDAYS(Data!$N743,Data!$I743,)</f>
        <v>#VALUE!</v>
      </c>
      <c r="R743" s="2" t="str">
        <f>CONCATENATE(Data!$C743," ",Data!$B743)</f>
        <v>Vice President Natalia Santos</v>
      </c>
      <c r="V743" s="34"/>
    </row>
    <row r="744" spans="1:22" ht="15.75" customHeight="1">
      <c r="A744" s="2" t="s">
        <v>1553</v>
      </c>
      <c r="B744" s="2" t="s">
        <v>1554</v>
      </c>
      <c r="C744" s="2" t="s">
        <v>48</v>
      </c>
      <c r="D744" s="2" t="s">
        <v>8</v>
      </c>
      <c r="E744" s="2" t="s">
        <v>21</v>
      </c>
      <c r="F744" s="2" t="s">
        <v>19</v>
      </c>
      <c r="G744" s="2" t="s">
        <v>12</v>
      </c>
      <c r="H744" s="2">
        <v>48</v>
      </c>
      <c r="I744" s="8">
        <v>38987</v>
      </c>
      <c r="J744" s="9">
        <v>76505</v>
      </c>
      <c r="K744" s="10">
        <v>0</v>
      </c>
      <c r="L744" s="2" t="s">
        <v>27</v>
      </c>
      <c r="M744" s="2" t="s">
        <v>83</v>
      </c>
      <c r="N744" s="8">
        <v>39180</v>
      </c>
      <c r="O744" s="2" t="str">
        <f t="shared" si="4"/>
        <v>United States, Seattle</v>
      </c>
      <c r="P744" s="2" t="e">
        <f t="shared" ca="1" si="5"/>
        <v>#NAME?</v>
      </c>
      <c r="Q744" s="2">
        <f>NETWORKDAYS(Data!$N744,Data!$I744,)</f>
        <v>-138</v>
      </c>
      <c r="R744" s="2" t="str">
        <f>CONCATENATE(Data!$C744," ",Data!$B744)</f>
        <v>Network Administrator Dylan Wilson</v>
      </c>
      <c r="V744" s="34"/>
    </row>
    <row r="745" spans="1:22" ht="15.75" customHeight="1">
      <c r="A745" s="2" t="s">
        <v>1555</v>
      </c>
      <c r="B745" s="2" t="s">
        <v>1556</v>
      </c>
      <c r="C745" s="2" t="s">
        <v>53</v>
      </c>
      <c r="D745" s="2" t="s">
        <v>8</v>
      </c>
      <c r="E745" s="2" t="s">
        <v>17</v>
      </c>
      <c r="F745" s="2" t="s">
        <v>19</v>
      </c>
      <c r="G745" s="2" t="s">
        <v>13</v>
      </c>
      <c r="H745" s="2">
        <v>39</v>
      </c>
      <c r="I745" s="8">
        <v>42664</v>
      </c>
      <c r="J745" s="9">
        <v>84297</v>
      </c>
      <c r="K745" s="10">
        <v>0</v>
      </c>
      <c r="L745" s="2" t="s">
        <v>25</v>
      </c>
      <c r="M745" s="2" t="s">
        <v>142</v>
      </c>
      <c r="N745" s="8" t="s">
        <v>88</v>
      </c>
      <c r="O745" s="2" t="str">
        <f t="shared" si="4"/>
        <v>Brazil, Manaus</v>
      </c>
      <c r="P745" s="2" t="e">
        <f t="shared" ca="1" si="5"/>
        <v>#NAME?</v>
      </c>
      <c r="Q745" s="2" t="e">
        <f>NETWORKDAYS(Data!$N745,Data!$I745,)</f>
        <v>#VALUE!</v>
      </c>
      <c r="R745" s="2" t="str">
        <f>CONCATENATE(Data!$C745," ",Data!$B745)</f>
        <v>Service Desk Analyst Robert Alvarez</v>
      </c>
      <c r="V745" s="34"/>
    </row>
    <row r="746" spans="1:22" ht="15.75" customHeight="1">
      <c r="A746" s="2" t="s">
        <v>1557</v>
      </c>
      <c r="B746" s="2" t="s">
        <v>1558</v>
      </c>
      <c r="C746" s="2" t="s">
        <v>56</v>
      </c>
      <c r="D746" s="2" t="s">
        <v>10</v>
      </c>
      <c r="E746" s="2" t="s">
        <v>22</v>
      </c>
      <c r="F746" s="2" t="s">
        <v>18</v>
      </c>
      <c r="G746" s="2" t="s">
        <v>13</v>
      </c>
      <c r="H746" s="2">
        <v>53</v>
      </c>
      <c r="I746" s="8">
        <v>42744</v>
      </c>
      <c r="J746" s="9">
        <v>75769</v>
      </c>
      <c r="K746" s="10">
        <v>0</v>
      </c>
      <c r="L746" s="2" t="s">
        <v>25</v>
      </c>
      <c r="M746" s="2" t="s">
        <v>142</v>
      </c>
      <c r="N746" s="8">
        <v>44029</v>
      </c>
      <c r="O746" s="2" t="str">
        <f t="shared" si="4"/>
        <v>Brazil, Manaus</v>
      </c>
      <c r="P746" s="2" t="e">
        <f t="shared" ca="1" si="5"/>
        <v>#NAME?</v>
      </c>
      <c r="Q746" s="2">
        <f>NETWORKDAYS(Data!$N746,Data!$I746,)</f>
        <v>-920</v>
      </c>
      <c r="R746" s="2" t="str">
        <f>CONCATENATE(Data!$C746," ",Data!$B746)</f>
        <v>Sr. Analyst Samantha Chavez</v>
      </c>
      <c r="V746" s="34"/>
    </row>
    <row r="747" spans="1:22" ht="15.75" customHeight="1">
      <c r="A747" s="2" t="s">
        <v>257</v>
      </c>
      <c r="B747" s="2" t="s">
        <v>1559</v>
      </c>
      <c r="C747" s="2" t="s">
        <v>63</v>
      </c>
      <c r="D747" s="2" t="s">
        <v>4</v>
      </c>
      <c r="E747" s="2" t="s">
        <v>22</v>
      </c>
      <c r="F747" s="2" t="s">
        <v>19</v>
      </c>
      <c r="G747" s="2" t="s">
        <v>12</v>
      </c>
      <c r="H747" s="2">
        <v>41</v>
      </c>
      <c r="I747" s="8">
        <v>41503</v>
      </c>
      <c r="J747" s="9">
        <v>235619</v>
      </c>
      <c r="K747" s="10">
        <v>0.3</v>
      </c>
      <c r="L747" s="2" t="s">
        <v>27</v>
      </c>
      <c r="M747" s="2" t="s">
        <v>83</v>
      </c>
      <c r="N747" s="8" t="s">
        <v>88</v>
      </c>
      <c r="O747" s="2" t="str">
        <f t="shared" si="4"/>
        <v>United States, Seattle</v>
      </c>
      <c r="P747" s="2" t="e">
        <f t="shared" ca="1" si="5"/>
        <v>#NAME?</v>
      </c>
      <c r="Q747" s="2" t="e">
        <f>NETWORKDAYS(Data!$N747,Data!$I747,)</f>
        <v>#VALUE!</v>
      </c>
      <c r="R747" s="2" t="str">
        <f>CONCATENATE(Data!$C747," ",Data!$B747)</f>
        <v>Vice President Samuel Bailey</v>
      </c>
      <c r="V747" s="34"/>
    </row>
    <row r="748" spans="1:22" ht="15.75" customHeight="1">
      <c r="A748" s="2" t="s">
        <v>1560</v>
      </c>
      <c r="B748" s="2" t="s">
        <v>1561</v>
      </c>
      <c r="C748" s="2" t="s">
        <v>40</v>
      </c>
      <c r="D748" s="2" t="s">
        <v>5</v>
      </c>
      <c r="E748" s="2" t="s">
        <v>22</v>
      </c>
      <c r="F748" s="2" t="s">
        <v>19</v>
      </c>
      <c r="G748" s="2" t="s">
        <v>13</v>
      </c>
      <c r="H748" s="2">
        <v>40</v>
      </c>
      <c r="I748" s="8">
        <v>43868</v>
      </c>
      <c r="J748" s="9">
        <v>187187</v>
      </c>
      <c r="K748" s="10">
        <v>0.18</v>
      </c>
      <c r="L748" s="2" t="s">
        <v>25</v>
      </c>
      <c r="M748" s="2" t="s">
        <v>142</v>
      </c>
      <c r="N748" s="8" t="s">
        <v>88</v>
      </c>
      <c r="O748" s="2" t="str">
        <f t="shared" si="4"/>
        <v>Brazil, Manaus</v>
      </c>
      <c r="P748" s="2" t="e">
        <f t="shared" ca="1" si="5"/>
        <v>#NAME?</v>
      </c>
      <c r="Q748" s="2" t="e">
        <f>NETWORKDAYS(Data!$N748,Data!$I748,)</f>
        <v>#VALUE!</v>
      </c>
      <c r="R748" s="2" t="str">
        <f>CONCATENATE(Data!$C748," ",Data!$B748)</f>
        <v>Director Ezekiel Delgado</v>
      </c>
      <c r="V748" s="34"/>
    </row>
    <row r="749" spans="1:22" ht="15.75" customHeight="1">
      <c r="A749" s="2" t="s">
        <v>144</v>
      </c>
      <c r="B749" s="2" t="s">
        <v>1562</v>
      </c>
      <c r="C749" s="2" t="s">
        <v>50</v>
      </c>
      <c r="D749" s="2" t="s">
        <v>8</v>
      </c>
      <c r="E749" s="2" t="s">
        <v>21</v>
      </c>
      <c r="F749" s="2" t="s">
        <v>19</v>
      </c>
      <c r="G749" s="2" t="s">
        <v>13</v>
      </c>
      <c r="H749" s="2">
        <v>48</v>
      </c>
      <c r="I749" s="8">
        <v>38560</v>
      </c>
      <c r="J749" s="9">
        <v>68987</v>
      </c>
      <c r="K749" s="10">
        <v>0</v>
      </c>
      <c r="L749" s="2" t="s">
        <v>27</v>
      </c>
      <c r="M749" s="2" t="s">
        <v>91</v>
      </c>
      <c r="N749" s="8">
        <v>38829</v>
      </c>
      <c r="O749" s="2" t="str">
        <f t="shared" si="4"/>
        <v>United States, Chicago</v>
      </c>
      <c r="P749" s="2" t="e">
        <f t="shared" ca="1" si="5"/>
        <v>#NAME?</v>
      </c>
      <c r="Q749" s="2">
        <f>NETWORKDAYS(Data!$N749,Data!$I749,)</f>
        <v>-193</v>
      </c>
      <c r="R749" s="2" t="str">
        <f>CONCATENATE(Data!$C749," ",Data!$B749)</f>
        <v>Network Engineer Benjamin Ramirez</v>
      </c>
      <c r="V749" s="34"/>
    </row>
    <row r="750" spans="1:22" ht="15.75" customHeight="1">
      <c r="A750" s="2" t="s">
        <v>1563</v>
      </c>
      <c r="B750" s="2" t="s">
        <v>1564</v>
      </c>
      <c r="C750" s="2" t="s">
        <v>40</v>
      </c>
      <c r="D750" s="2" t="s">
        <v>5</v>
      </c>
      <c r="E750" s="2" t="s">
        <v>22</v>
      </c>
      <c r="F750" s="2" t="s">
        <v>19</v>
      </c>
      <c r="G750" s="2" t="s">
        <v>12</v>
      </c>
      <c r="H750" s="2">
        <v>41</v>
      </c>
      <c r="I750" s="8">
        <v>39156</v>
      </c>
      <c r="J750" s="9">
        <v>155926</v>
      </c>
      <c r="K750" s="10">
        <v>0.24</v>
      </c>
      <c r="L750" s="2" t="s">
        <v>27</v>
      </c>
      <c r="M750" s="2" t="s">
        <v>136</v>
      </c>
      <c r="N750" s="8">
        <v>39598</v>
      </c>
      <c r="O750" s="2" t="str">
        <f t="shared" si="4"/>
        <v>United States, Columbus</v>
      </c>
      <c r="P750" s="2" t="e">
        <f t="shared" ca="1" si="5"/>
        <v>#NAME?</v>
      </c>
      <c r="Q750" s="2">
        <f>NETWORKDAYS(Data!$N750,Data!$I750,)</f>
        <v>-317</v>
      </c>
      <c r="R750" s="2" t="str">
        <f>CONCATENATE(Data!$C750," ",Data!$B750)</f>
        <v>Director Anthony Carter</v>
      </c>
      <c r="V750" s="34"/>
    </row>
    <row r="751" spans="1:22" ht="15.75" customHeight="1">
      <c r="A751" s="2" t="s">
        <v>1565</v>
      </c>
      <c r="B751" s="2" t="s">
        <v>1566</v>
      </c>
      <c r="C751" s="2" t="s">
        <v>56</v>
      </c>
      <c r="D751" s="2" t="s">
        <v>4</v>
      </c>
      <c r="E751" s="2" t="s">
        <v>22</v>
      </c>
      <c r="F751" s="2" t="s">
        <v>19</v>
      </c>
      <c r="G751" s="2" t="s">
        <v>3</v>
      </c>
      <c r="H751" s="2">
        <v>54</v>
      </c>
      <c r="I751" s="8">
        <v>42494</v>
      </c>
      <c r="J751" s="9">
        <v>93668</v>
      </c>
      <c r="K751" s="10">
        <v>0</v>
      </c>
      <c r="L751" s="2" t="s">
        <v>27</v>
      </c>
      <c r="M751" s="2" t="s">
        <v>91</v>
      </c>
      <c r="N751" s="8" t="s">
        <v>88</v>
      </c>
      <c r="O751" s="2" t="str">
        <f t="shared" si="4"/>
        <v>United States, Chicago</v>
      </c>
      <c r="P751" s="2" t="e">
        <f t="shared" ca="1" si="5"/>
        <v>#NAME?</v>
      </c>
      <c r="Q751" s="2" t="e">
        <f>NETWORKDAYS(Data!$N751,Data!$I751,)</f>
        <v>#VALUE!</v>
      </c>
      <c r="R751" s="2" t="str">
        <f>CONCATENATE(Data!$C751," ",Data!$B751)</f>
        <v>Sr. Analyst Ethan Tang</v>
      </c>
      <c r="V751" s="34"/>
    </row>
    <row r="752" spans="1:22" ht="15.75" customHeight="1">
      <c r="A752" s="2" t="s">
        <v>1567</v>
      </c>
      <c r="B752" s="2" t="s">
        <v>1568</v>
      </c>
      <c r="C752" s="2" t="s">
        <v>44</v>
      </c>
      <c r="D752" s="2" t="s">
        <v>7</v>
      </c>
      <c r="E752" s="2" t="s">
        <v>21</v>
      </c>
      <c r="F752" s="2" t="s">
        <v>19</v>
      </c>
      <c r="G752" s="2" t="s">
        <v>12</v>
      </c>
      <c r="H752" s="2">
        <v>38</v>
      </c>
      <c r="I752" s="8">
        <v>43798</v>
      </c>
      <c r="J752" s="9">
        <v>69647</v>
      </c>
      <c r="K752" s="10">
        <v>0</v>
      </c>
      <c r="L752" s="2" t="s">
        <v>27</v>
      </c>
      <c r="M752" s="2" t="s">
        <v>106</v>
      </c>
      <c r="N752" s="8">
        <v>44671</v>
      </c>
      <c r="O752" s="2" t="str">
        <f t="shared" si="4"/>
        <v>United States, Miami</v>
      </c>
      <c r="P752" s="2" t="e">
        <f t="shared" ca="1" si="5"/>
        <v>#NAME?</v>
      </c>
      <c r="Q752" s="2">
        <f>NETWORKDAYS(Data!$N752,Data!$I752,)</f>
        <v>-624</v>
      </c>
      <c r="R752" s="2" t="str">
        <f>CONCATENATE(Data!$C752," ",Data!$B752)</f>
        <v>HRIS Analyst Sebastian Rogers</v>
      </c>
      <c r="V752" s="34"/>
    </row>
    <row r="753" spans="1:22" ht="15.75" customHeight="1">
      <c r="A753" s="2" t="s">
        <v>1569</v>
      </c>
      <c r="B753" s="2" t="s">
        <v>1570</v>
      </c>
      <c r="C753" s="2" t="s">
        <v>59</v>
      </c>
      <c r="D753" s="2" t="s">
        <v>8</v>
      </c>
      <c r="E753" s="2" t="s">
        <v>17</v>
      </c>
      <c r="F753" s="2" t="s">
        <v>19</v>
      </c>
      <c r="G753" s="2" t="s">
        <v>3</v>
      </c>
      <c r="H753" s="2">
        <v>57</v>
      </c>
      <c r="I753" s="8">
        <v>37798</v>
      </c>
      <c r="J753" s="9">
        <v>63318</v>
      </c>
      <c r="K753" s="10">
        <v>0</v>
      </c>
      <c r="L753" s="2" t="s">
        <v>27</v>
      </c>
      <c r="M753" s="2" t="s">
        <v>136</v>
      </c>
      <c r="N753" s="8" t="s">
        <v>88</v>
      </c>
      <c r="O753" s="2" t="str">
        <f t="shared" si="4"/>
        <v>United States, Columbus</v>
      </c>
      <c r="P753" s="2" t="e">
        <f t="shared" ca="1" si="5"/>
        <v>#NAME?</v>
      </c>
      <c r="Q753" s="2" t="e">
        <f>NETWORKDAYS(Data!$N753,Data!$I753,)</f>
        <v>#VALUE!</v>
      </c>
      <c r="R753" s="2" t="str">
        <f>CONCATENATE(Data!$C753," ",Data!$B753)</f>
        <v>System Administrator  Miles Thao</v>
      </c>
      <c r="V753" s="34"/>
    </row>
    <row r="754" spans="1:22" ht="15.75" customHeight="1">
      <c r="A754" s="2" t="s">
        <v>1571</v>
      </c>
      <c r="B754" s="2" t="s">
        <v>1572</v>
      </c>
      <c r="C754" s="2" t="s">
        <v>56</v>
      </c>
      <c r="D754" s="2" t="s">
        <v>9</v>
      </c>
      <c r="E754" s="2" t="s">
        <v>20</v>
      </c>
      <c r="F754" s="2" t="s">
        <v>19</v>
      </c>
      <c r="G754" s="2" t="s">
        <v>3</v>
      </c>
      <c r="H754" s="2">
        <v>63</v>
      </c>
      <c r="I754" s="8">
        <v>42778</v>
      </c>
      <c r="J754" s="9">
        <v>77629</v>
      </c>
      <c r="K754" s="10">
        <v>0</v>
      </c>
      <c r="L754" s="2" t="s">
        <v>26</v>
      </c>
      <c r="M754" s="2" t="s">
        <v>162</v>
      </c>
      <c r="N754" s="8" t="s">
        <v>88</v>
      </c>
      <c r="O754" s="2" t="str">
        <f t="shared" si="4"/>
        <v>China, Beijing</v>
      </c>
      <c r="P754" s="2" t="e">
        <f t="shared" ca="1" si="5"/>
        <v>#NAME?</v>
      </c>
      <c r="Q754" s="2" t="e">
        <f>NETWORKDAYS(Data!$N754,Data!$I754,)</f>
        <v>#VALUE!</v>
      </c>
      <c r="R754" s="2" t="str">
        <f>CONCATENATE(Data!$C754," ",Data!$B754)</f>
        <v>Sr. Analyst William Cao</v>
      </c>
      <c r="V754" s="34"/>
    </row>
    <row r="755" spans="1:22" ht="15.75" customHeight="1">
      <c r="A755" s="2" t="s">
        <v>1573</v>
      </c>
      <c r="B755" s="2" t="s">
        <v>1574</v>
      </c>
      <c r="C755" s="2" t="s">
        <v>58</v>
      </c>
      <c r="D755" s="2" t="s">
        <v>7</v>
      </c>
      <c r="E755" s="2" t="s">
        <v>20</v>
      </c>
      <c r="F755" s="2" t="s">
        <v>19</v>
      </c>
      <c r="G755" s="2" t="s">
        <v>3</v>
      </c>
      <c r="H755" s="2">
        <v>62</v>
      </c>
      <c r="I755" s="8">
        <v>43061</v>
      </c>
      <c r="J755" s="9">
        <v>138808</v>
      </c>
      <c r="K755" s="10">
        <v>0.15</v>
      </c>
      <c r="L755" s="2" t="s">
        <v>26</v>
      </c>
      <c r="M755" s="2" t="s">
        <v>87</v>
      </c>
      <c r="N755" s="8" t="s">
        <v>88</v>
      </c>
      <c r="O755" s="2" t="str">
        <f t="shared" si="4"/>
        <v>China, Chongqing</v>
      </c>
      <c r="P755" s="2" t="e">
        <f t="shared" ca="1" si="5"/>
        <v>#NAME?</v>
      </c>
      <c r="Q755" s="2" t="e">
        <f>NETWORKDAYS(Data!$N755,Data!$I755,)</f>
        <v>#VALUE!</v>
      </c>
      <c r="R755" s="2" t="str">
        <f>CONCATENATE(Data!$C755," ",Data!$B755)</f>
        <v>Sr. Manger Leo Hsu</v>
      </c>
      <c r="V755" s="34"/>
    </row>
    <row r="756" spans="1:22" ht="15.75" customHeight="1">
      <c r="A756" s="2" t="s">
        <v>1575</v>
      </c>
      <c r="B756" s="2" t="s">
        <v>1576</v>
      </c>
      <c r="C756" s="2" t="s">
        <v>42</v>
      </c>
      <c r="D756" s="2" t="s">
        <v>8</v>
      </c>
      <c r="E756" s="2" t="s">
        <v>21</v>
      </c>
      <c r="F756" s="2" t="s">
        <v>18</v>
      </c>
      <c r="G756" s="2" t="s">
        <v>12</v>
      </c>
      <c r="H756" s="2">
        <v>49</v>
      </c>
      <c r="I756" s="8">
        <v>41703</v>
      </c>
      <c r="J756" s="9">
        <v>88777</v>
      </c>
      <c r="K756" s="10">
        <v>0</v>
      </c>
      <c r="L756" s="2" t="s">
        <v>27</v>
      </c>
      <c r="M756" s="2" t="s">
        <v>91</v>
      </c>
      <c r="N756" s="8" t="s">
        <v>88</v>
      </c>
      <c r="O756" s="2" t="str">
        <f t="shared" si="4"/>
        <v>United States, Chicago</v>
      </c>
      <c r="P756" s="2" t="e">
        <f t="shared" ca="1" si="5"/>
        <v>#NAME?</v>
      </c>
      <c r="Q756" s="2" t="e">
        <f>NETWORKDAYS(Data!$N756,Data!$I756,)</f>
        <v>#VALUE!</v>
      </c>
      <c r="R756" s="2" t="str">
        <f>CONCATENATE(Data!$C756," ",Data!$B756)</f>
        <v>Enterprise Architect Avery Grant</v>
      </c>
      <c r="V756" s="34"/>
    </row>
    <row r="757" spans="1:22" ht="15.75" customHeight="1">
      <c r="A757" s="2" t="s">
        <v>1577</v>
      </c>
      <c r="B757" s="2" t="s">
        <v>1578</v>
      </c>
      <c r="C757" s="2" t="s">
        <v>40</v>
      </c>
      <c r="D757" s="2" t="s">
        <v>4</v>
      </c>
      <c r="E757" s="2" t="s">
        <v>17</v>
      </c>
      <c r="F757" s="2" t="s">
        <v>18</v>
      </c>
      <c r="G757" s="2" t="s">
        <v>3</v>
      </c>
      <c r="H757" s="2">
        <v>60</v>
      </c>
      <c r="I757" s="8">
        <v>38121</v>
      </c>
      <c r="J757" s="9">
        <v>186378</v>
      </c>
      <c r="K757" s="10">
        <v>0.26</v>
      </c>
      <c r="L757" s="2" t="s">
        <v>26</v>
      </c>
      <c r="M757" s="2" t="s">
        <v>87</v>
      </c>
      <c r="N757" s="8" t="s">
        <v>88</v>
      </c>
      <c r="O757" s="2" t="str">
        <f t="shared" si="4"/>
        <v>China, Chongqing</v>
      </c>
      <c r="P757" s="2" t="e">
        <f t="shared" ca="1" si="5"/>
        <v>#NAME?</v>
      </c>
      <c r="Q757" s="2" t="e">
        <f>NETWORKDAYS(Data!$N757,Data!$I757,)</f>
        <v>#VALUE!</v>
      </c>
      <c r="R757" s="2" t="str">
        <f>CONCATENATE(Data!$C757," ",Data!$B757)</f>
        <v>Director Penelope Fong</v>
      </c>
      <c r="V757" s="34"/>
    </row>
    <row r="758" spans="1:22" ht="15.75" customHeight="1">
      <c r="A758" s="2" t="s">
        <v>1579</v>
      </c>
      <c r="B758" s="2" t="s">
        <v>1580</v>
      </c>
      <c r="C758" s="2" t="s">
        <v>52</v>
      </c>
      <c r="D758" s="2" t="s">
        <v>5</v>
      </c>
      <c r="E758" s="2" t="s">
        <v>21</v>
      </c>
      <c r="F758" s="2" t="s">
        <v>18</v>
      </c>
      <c r="G758" s="2" t="s">
        <v>3</v>
      </c>
      <c r="H758" s="2">
        <v>45</v>
      </c>
      <c r="I758" s="8">
        <v>42117</v>
      </c>
      <c r="J758" s="9">
        <v>60017</v>
      </c>
      <c r="K758" s="10">
        <v>0</v>
      </c>
      <c r="L758" s="2" t="s">
        <v>27</v>
      </c>
      <c r="M758" s="2" t="s">
        <v>91</v>
      </c>
      <c r="N758" s="8" t="s">
        <v>88</v>
      </c>
      <c r="O758" s="2" t="str">
        <f t="shared" si="4"/>
        <v>United States, Chicago</v>
      </c>
      <c r="P758" s="2" t="e">
        <f t="shared" ca="1" si="5"/>
        <v>#NAME?</v>
      </c>
      <c r="Q758" s="2" t="e">
        <f>NETWORKDAYS(Data!$N758,Data!$I758,)</f>
        <v>#VALUE!</v>
      </c>
      <c r="R758" s="2" t="str">
        <f>CONCATENATE(Data!$C758," ",Data!$B758)</f>
        <v>Quality Engineer Vivian Thao</v>
      </c>
      <c r="V758" s="34"/>
    </row>
    <row r="759" spans="1:22" ht="15.75" customHeight="1">
      <c r="A759" s="2" t="s">
        <v>1581</v>
      </c>
      <c r="B759" s="2" t="s">
        <v>1582</v>
      </c>
      <c r="C759" s="2" t="s">
        <v>58</v>
      </c>
      <c r="D759" s="2" t="s">
        <v>10</v>
      </c>
      <c r="E759" s="2" t="s">
        <v>22</v>
      </c>
      <c r="F759" s="2" t="s">
        <v>18</v>
      </c>
      <c r="G759" s="2" t="s">
        <v>13</v>
      </c>
      <c r="H759" s="2">
        <v>45</v>
      </c>
      <c r="I759" s="8">
        <v>43305</v>
      </c>
      <c r="J759" s="9">
        <v>148991</v>
      </c>
      <c r="K759" s="10">
        <v>0.12</v>
      </c>
      <c r="L759" s="2" t="s">
        <v>25</v>
      </c>
      <c r="M759" s="2" t="s">
        <v>271</v>
      </c>
      <c r="N759" s="8" t="s">
        <v>88</v>
      </c>
      <c r="O759" s="2" t="str">
        <f t="shared" si="4"/>
        <v>Brazil, Sao Paulo</v>
      </c>
      <c r="P759" s="2" t="e">
        <f t="shared" ca="1" si="5"/>
        <v>#NAME?</v>
      </c>
      <c r="Q759" s="2" t="e">
        <f>NETWORKDAYS(Data!$N759,Data!$I759,)</f>
        <v>#VALUE!</v>
      </c>
      <c r="R759" s="2" t="str">
        <f>CONCATENATE(Data!$C759," ",Data!$B759)</f>
        <v>Sr. Manger Eva Estrada</v>
      </c>
      <c r="V759" s="34"/>
    </row>
    <row r="760" spans="1:22" ht="15.75" customHeight="1">
      <c r="A760" s="2" t="s">
        <v>1583</v>
      </c>
      <c r="B760" s="2" t="s">
        <v>1584</v>
      </c>
      <c r="C760" s="2" t="s">
        <v>43</v>
      </c>
      <c r="D760" s="2" t="s">
        <v>5</v>
      </c>
      <c r="E760" s="2" t="s">
        <v>22</v>
      </c>
      <c r="F760" s="2" t="s">
        <v>18</v>
      </c>
      <c r="G760" s="2" t="s">
        <v>13</v>
      </c>
      <c r="H760" s="2">
        <v>52</v>
      </c>
      <c r="I760" s="8">
        <v>39532</v>
      </c>
      <c r="J760" s="9">
        <v>97398</v>
      </c>
      <c r="K760" s="10">
        <v>0</v>
      </c>
      <c r="L760" s="2" t="s">
        <v>25</v>
      </c>
      <c r="M760" s="2" t="s">
        <v>142</v>
      </c>
      <c r="N760" s="8" t="s">
        <v>88</v>
      </c>
      <c r="O760" s="2" t="str">
        <f t="shared" si="4"/>
        <v>Brazil, Manaus</v>
      </c>
      <c r="P760" s="2" t="e">
        <f t="shared" ca="1" si="5"/>
        <v>#NAME?</v>
      </c>
      <c r="Q760" s="2" t="e">
        <f>NETWORKDAYS(Data!$N760,Data!$I760,)</f>
        <v>#VALUE!</v>
      </c>
      <c r="R760" s="2" t="str">
        <f>CONCATENATE(Data!$C760," ",Data!$B760)</f>
        <v>Field Engineer Emma Luna</v>
      </c>
      <c r="V760" s="34"/>
    </row>
    <row r="761" spans="1:22" ht="15.75" customHeight="1">
      <c r="A761" s="2" t="s">
        <v>1585</v>
      </c>
      <c r="B761" s="2" t="s">
        <v>1586</v>
      </c>
      <c r="C761" s="2" t="s">
        <v>57</v>
      </c>
      <c r="D761" s="2" t="s">
        <v>7</v>
      </c>
      <c r="E761" s="2" t="s">
        <v>20</v>
      </c>
      <c r="F761" s="2" t="s">
        <v>18</v>
      </c>
      <c r="G761" s="2" t="s">
        <v>3</v>
      </c>
      <c r="H761" s="2">
        <v>63</v>
      </c>
      <c r="I761" s="8">
        <v>39204</v>
      </c>
      <c r="J761" s="9">
        <v>72805</v>
      </c>
      <c r="K761" s="10">
        <v>0</v>
      </c>
      <c r="L761" s="2" t="s">
        <v>26</v>
      </c>
      <c r="M761" s="2" t="s">
        <v>123</v>
      </c>
      <c r="N761" s="8" t="s">
        <v>88</v>
      </c>
      <c r="O761" s="2" t="str">
        <f t="shared" si="4"/>
        <v>China, Shanghai</v>
      </c>
      <c r="P761" s="2" t="e">
        <f t="shared" ca="1" si="5"/>
        <v>#NAME?</v>
      </c>
      <c r="Q761" s="2" t="e">
        <f>NETWORKDAYS(Data!$N761,Data!$I761,)</f>
        <v>#VALUE!</v>
      </c>
      <c r="R761" s="2" t="str">
        <f>CONCATENATE(Data!$C761," ",Data!$B761)</f>
        <v>Sr. Business Partner Charlotte Wu</v>
      </c>
      <c r="V761" s="34"/>
    </row>
    <row r="762" spans="1:22" ht="15.75" customHeight="1">
      <c r="A762" s="2" t="s">
        <v>1587</v>
      </c>
      <c r="B762" s="2" t="s">
        <v>1588</v>
      </c>
      <c r="C762" s="2" t="s">
        <v>55</v>
      </c>
      <c r="D762" s="2" t="s">
        <v>10</v>
      </c>
      <c r="E762" s="2" t="s">
        <v>21</v>
      </c>
      <c r="F762" s="2" t="s">
        <v>18</v>
      </c>
      <c r="G762" s="2" t="s">
        <v>3</v>
      </c>
      <c r="H762" s="2">
        <v>46</v>
      </c>
      <c r="I762" s="8">
        <v>44213</v>
      </c>
      <c r="J762" s="9">
        <v>72131</v>
      </c>
      <c r="K762" s="10">
        <v>0</v>
      </c>
      <c r="L762" s="2" t="s">
        <v>26</v>
      </c>
      <c r="M762" s="2" t="s">
        <v>123</v>
      </c>
      <c r="N762" s="8" t="s">
        <v>88</v>
      </c>
      <c r="O762" s="2" t="str">
        <f t="shared" si="4"/>
        <v>China, Shanghai</v>
      </c>
      <c r="P762" s="2" t="e">
        <f t="shared" ca="1" si="5"/>
        <v>#NAME?</v>
      </c>
      <c r="Q762" s="2" t="e">
        <f>NETWORKDAYS(Data!$N762,Data!$I762,)</f>
        <v>#VALUE!</v>
      </c>
      <c r="R762" s="2" t="str">
        <f>CONCATENATE(Data!$C762," ",Data!$B762)</f>
        <v>Sr. Account Representative Vivian Chu</v>
      </c>
      <c r="V762" s="34"/>
    </row>
    <row r="763" spans="1:22" ht="15.75" customHeight="1">
      <c r="A763" s="2" t="s">
        <v>1589</v>
      </c>
      <c r="B763" s="2" t="s">
        <v>1590</v>
      </c>
      <c r="C763" s="2" t="s">
        <v>47</v>
      </c>
      <c r="D763" s="2" t="s">
        <v>7</v>
      </c>
      <c r="E763" s="2" t="s">
        <v>20</v>
      </c>
      <c r="F763" s="2" t="s">
        <v>19</v>
      </c>
      <c r="G763" s="2" t="s">
        <v>12</v>
      </c>
      <c r="H763" s="2">
        <v>64</v>
      </c>
      <c r="I763" s="8">
        <v>33964</v>
      </c>
      <c r="J763" s="9">
        <v>104668</v>
      </c>
      <c r="K763" s="10">
        <v>0.08</v>
      </c>
      <c r="L763" s="2" t="s">
        <v>27</v>
      </c>
      <c r="M763" s="2" t="s">
        <v>136</v>
      </c>
      <c r="N763" s="8" t="s">
        <v>88</v>
      </c>
      <c r="O763" s="2" t="str">
        <f t="shared" si="4"/>
        <v>United States, Columbus</v>
      </c>
      <c r="P763" s="2" t="e">
        <f t="shared" ca="1" si="5"/>
        <v>#NAME?</v>
      </c>
      <c r="Q763" s="2" t="e">
        <f>NETWORKDAYS(Data!$N763,Data!$I763,)</f>
        <v>#VALUE!</v>
      </c>
      <c r="R763" s="2" t="str">
        <f>CONCATENATE(Data!$C763," ",Data!$B763)</f>
        <v>Manager Jayden Williams</v>
      </c>
      <c r="V763" s="34"/>
    </row>
    <row r="764" spans="1:22" ht="15.75" customHeight="1">
      <c r="A764" s="2" t="s">
        <v>1591</v>
      </c>
      <c r="B764" s="2" t="s">
        <v>1592</v>
      </c>
      <c r="C764" s="2" t="s">
        <v>56</v>
      </c>
      <c r="D764" s="2" t="s">
        <v>10</v>
      </c>
      <c r="E764" s="2" t="s">
        <v>20</v>
      </c>
      <c r="F764" s="2" t="s">
        <v>18</v>
      </c>
      <c r="G764" s="2" t="s">
        <v>12</v>
      </c>
      <c r="H764" s="2">
        <v>53</v>
      </c>
      <c r="I764" s="8">
        <v>42952</v>
      </c>
      <c r="J764" s="9">
        <v>89769</v>
      </c>
      <c r="K764" s="10">
        <v>0</v>
      </c>
      <c r="L764" s="2" t="s">
        <v>27</v>
      </c>
      <c r="M764" s="2" t="s">
        <v>83</v>
      </c>
      <c r="N764" s="8" t="s">
        <v>88</v>
      </c>
      <c r="O764" s="2" t="str">
        <f t="shared" ref="O764:O1001" si="6">CONCATENATE(L764,", ",M764)</f>
        <v>United States, Seattle</v>
      </c>
      <c r="P764" s="2" t="e">
        <f t="shared" ref="P764:P1001" ca="1" si="7">_xludf.DAYS(N764,I764)</f>
        <v>#NAME?</v>
      </c>
      <c r="Q764" s="2" t="e">
        <f>NETWORKDAYS(Data!$N764,Data!$I764,)</f>
        <v>#VALUE!</v>
      </c>
      <c r="R764" s="2" t="str">
        <f>CONCATENATE(Data!$C764," ",Data!$B764)</f>
        <v>Sr. Analyst Amelia Bell</v>
      </c>
      <c r="V764" s="34"/>
    </row>
    <row r="765" spans="1:22" ht="15.75" customHeight="1">
      <c r="A765" s="2" t="s">
        <v>1593</v>
      </c>
      <c r="B765" s="2" t="s">
        <v>1594</v>
      </c>
      <c r="C765" s="2" t="s">
        <v>47</v>
      </c>
      <c r="D765" s="2" t="s">
        <v>10</v>
      </c>
      <c r="E765" s="2" t="s">
        <v>17</v>
      </c>
      <c r="F765" s="2" t="s">
        <v>18</v>
      </c>
      <c r="G765" s="2" t="s">
        <v>3</v>
      </c>
      <c r="H765" s="2">
        <v>27</v>
      </c>
      <c r="I765" s="8">
        <v>43358</v>
      </c>
      <c r="J765" s="9">
        <v>127616</v>
      </c>
      <c r="K765" s="10">
        <v>7.0000000000000007E-2</v>
      </c>
      <c r="L765" s="2" t="s">
        <v>27</v>
      </c>
      <c r="M765" s="2" t="s">
        <v>136</v>
      </c>
      <c r="N765" s="8" t="s">
        <v>88</v>
      </c>
      <c r="O765" s="2" t="str">
        <f t="shared" si="6"/>
        <v>United States, Columbus</v>
      </c>
      <c r="P765" s="2" t="e">
        <f t="shared" ca="1" si="7"/>
        <v>#NAME?</v>
      </c>
      <c r="Q765" s="2" t="e">
        <f>NETWORKDAYS(Data!$N765,Data!$I765,)</f>
        <v>#VALUE!</v>
      </c>
      <c r="R765" s="2" t="str">
        <f>CONCATENATE(Data!$C765," ",Data!$B765)</f>
        <v>Manager Addison Mehta</v>
      </c>
      <c r="V765" s="34"/>
    </row>
    <row r="766" spans="1:22" ht="15.75" customHeight="1">
      <c r="A766" s="2" t="s">
        <v>592</v>
      </c>
      <c r="B766" s="2" t="s">
        <v>1595</v>
      </c>
      <c r="C766" s="2" t="s">
        <v>47</v>
      </c>
      <c r="D766" s="2" t="s">
        <v>7</v>
      </c>
      <c r="E766" s="2" t="s">
        <v>17</v>
      </c>
      <c r="F766" s="2" t="s">
        <v>19</v>
      </c>
      <c r="G766" s="2" t="s">
        <v>12</v>
      </c>
      <c r="H766" s="2">
        <v>45</v>
      </c>
      <c r="I766" s="8">
        <v>41099</v>
      </c>
      <c r="J766" s="9">
        <v>109883</v>
      </c>
      <c r="K766" s="10">
        <v>7.0000000000000007E-2</v>
      </c>
      <c r="L766" s="2" t="s">
        <v>27</v>
      </c>
      <c r="M766" s="2" t="s">
        <v>136</v>
      </c>
      <c r="N766" s="8" t="s">
        <v>88</v>
      </c>
      <c r="O766" s="2" t="str">
        <f t="shared" si="6"/>
        <v>United States, Columbus</v>
      </c>
      <c r="P766" s="2" t="e">
        <f t="shared" ca="1" si="7"/>
        <v>#NAME?</v>
      </c>
      <c r="Q766" s="2" t="e">
        <f>NETWORKDAYS(Data!$N766,Data!$I766,)</f>
        <v>#VALUE!</v>
      </c>
      <c r="R766" s="2" t="str">
        <f>CONCATENATE(Data!$C766," ",Data!$B766)</f>
        <v>Manager Alexander Jackson</v>
      </c>
      <c r="V766" s="34"/>
    </row>
    <row r="767" spans="1:22" ht="15.75" customHeight="1">
      <c r="A767" s="2" t="s">
        <v>1596</v>
      </c>
      <c r="B767" s="2" t="s">
        <v>1597</v>
      </c>
      <c r="C767" s="2" t="s">
        <v>35</v>
      </c>
      <c r="D767" s="2" t="s">
        <v>7</v>
      </c>
      <c r="E767" s="2" t="s">
        <v>20</v>
      </c>
      <c r="F767" s="2" t="s">
        <v>18</v>
      </c>
      <c r="G767" s="2" t="s">
        <v>3</v>
      </c>
      <c r="H767" s="2">
        <v>25</v>
      </c>
      <c r="I767" s="8">
        <v>44270</v>
      </c>
      <c r="J767" s="9">
        <v>47974</v>
      </c>
      <c r="K767" s="10">
        <v>0</v>
      </c>
      <c r="L767" s="2" t="s">
        <v>26</v>
      </c>
      <c r="M767" s="2" t="s">
        <v>87</v>
      </c>
      <c r="N767" s="8" t="s">
        <v>88</v>
      </c>
      <c r="O767" s="2" t="str">
        <f t="shared" si="6"/>
        <v>China, Chongqing</v>
      </c>
      <c r="P767" s="2" t="e">
        <f t="shared" ca="1" si="7"/>
        <v>#NAME?</v>
      </c>
      <c r="Q767" s="2" t="e">
        <f>NETWORKDAYS(Data!$N767,Data!$I767,)</f>
        <v>#VALUE!</v>
      </c>
      <c r="R767" s="2" t="str">
        <f>CONCATENATE(Data!$C767," ",Data!$B767)</f>
        <v>Business Partner Everly Lin</v>
      </c>
      <c r="V767" s="34"/>
    </row>
    <row r="768" spans="1:22" ht="15.75" customHeight="1">
      <c r="A768" s="2" t="s">
        <v>1598</v>
      </c>
      <c r="B768" s="2" t="s">
        <v>1599</v>
      </c>
      <c r="C768" s="2" t="s">
        <v>58</v>
      </c>
      <c r="D768" s="2" t="s">
        <v>8</v>
      </c>
      <c r="E768" s="2" t="s">
        <v>22</v>
      </c>
      <c r="F768" s="2" t="s">
        <v>18</v>
      </c>
      <c r="G768" s="2" t="s">
        <v>12</v>
      </c>
      <c r="H768" s="2">
        <v>43</v>
      </c>
      <c r="I768" s="8">
        <v>42090</v>
      </c>
      <c r="J768" s="9">
        <v>120321</v>
      </c>
      <c r="K768" s="10">
        <v>0.12</v>
      </c>
      <c r="L768" s="2" t="s">
        <v>27</v>
      </c>
      <c r="M768" s="2" t="s">
        <v>109</v>
      </c>
      <c r="N768" s="8" t="s">
        <v>88</v>
      </c>
      <c r="O768" s="2" t="str">
        <f t="shared" si="6"/>
        <v>United States, Austin</v>
      </c>
      <c r="P768" s="2" t="e">
        <f t="shared" ca="1" si="7"/>
        <v>#NAME?</v>
      </c>
      <c r="Q768" s="2" t="e">
        <f>NETWORKDAYS(Data!$N768,Data!$I768,)</f>
        <v>#VALUE!</v>
      </c>
      <c r="R768" s="2" t="str">
        <f>CONCATENATE(Data!$C768," ",Data!$B768)</f>
        <v>Sr. Manger Lyla Stewart</v>
      </c>
      <c r="V768" s="34"/>
    </row>
    <row r="769" spans="1:22" ht="15.75" customHeight="1">
      <c r="A769" s="2" t="s">
        <v>1600</v>
      </c>
      <c r="B769" s="2" t="s">
        <v>1601</v>
      </c>
      <c r="C769" s="2" t="s">
        <v>45</v>
      </c>
      <c r="D769" s="2" t="s">
        <v>8</v>
      </c>
      <c r="E769" s="2" t="s">
        <v>20</v>
      </c>
      <c r="F769" s="2" t="s">
        <v>18</v>
      </c>
      <c r="G769" s="2" t="s">
        <v>13</v>
      </c>
      <c r="H769" s="2">
        <v>61</v>
      </c>
      <c r="I769" s="8">
        <v>41861</v>
      </c>
      <c r="J769" s="9">
        <v>57446</v>
      </c>
      <c r="K769" s="10">
        <v>0</v>
      </c>
      <c r="L769" s="2" t="s">
        <v>27</v>
      </c>
      <c r="M769" s="2" t="s">
        <v>97</v>
      </c>
      <c r="N769" s="8" t="s">
        <v>88</v>
      </c>
      <c r="O769" s="2" t="str">
        <f t="shared" si="6"/>
        <v>United States, Phoenix</v>
      </c>
      <c r="P769" s="2" t="e">
        <f t="shared" ca="1" si="7"/>
        <v>#NAME?</v>
      </c>
      <c r="Q769" s="2" t="e">
        <f>NETWORKDAYS(Data!$N769,Data!$I769,)</f>
        <v>#VALUE!</v>
      </c>
      <c r="R769" s="2" t="str">
        <f>CONCATENATE(Data!$C769," ",Data!$B769)</f>
        <v>IT Coordinator Brooklyn Ruiz</v>
      </c>
      <c r="V769" s="34"/>
    </row>
    <row r="770" spans="1:22" ht="15.75" customHeight="1">
      <c r="A770" s="2" t="s">
        <v>1602</v>
      </c>
      <c r="B770" s="2" t="s">
        <v>1603</v>
      </c>
      <c r="C770" s="2" t="s">
        <v>40</v>
      </c>
      <c r="D770" s="2" t="s">
        <v>4</v>
      </c>
      <c r="E770" s="2" t="s">
        <v>21</v>
      </c>
      <c r="F770" s="2" t="s">
        <v>18</v>
      </c>
      <c r="G770" s="2" t="s">
        <v>12</v>
      </c>
      <c r="H770" s="2">
        <v>42</v>
      </c>
      <c r="I770" s="8">
        <v>39968</v>
      </c>
      <c r="J770" s="9">
        <v>174099</v>
      </c>
      <c r="K770" s="10">
        <v>0.26</v>
      </c>
      <c r="L770" s="2" t="s">
        <v>27</v>
      </c>
      <c r="M770" s="2" t="s">
        <v>109</v>
      </c>
      <c r="N770" s="8" t="s">
        <v>88</v>
      </c>
      <c r="O770" s="2" t="str">
        <f t="shared" si="6"/>
        <v>United States, Austin</v>
      </c>
      <c r="P770" s="2" t="e">
        <f t="shared" ca="1" si="7"/>
        <v>#NAME?</v>
      </c>
      <c r="Q770" s="2" t="e">
        <f>NETWORKDAYS(Data!$N770,Data!$I770,)</f>
        <v>#VALUE!</v>
      </c>
      <c r="R770" s="2" t="str">
        <f>CONCATENATE(Data!$C770," ",Data!$B770)</f>
        <v>Director Skylar Evans</v>
      </c>
      <c r="V770" s="34"/>
    </row>
    <row r="771" spans="1:22" ht="15.75" customHeight="1">
      <c r="A771" s="2" t="s">
        <v>1604</v>
      </c>
      <c r="B771" s="2" t="s">
        <v>1605</v>
      </c>
      <c r="C771" s="2" t="s">
        <v>58</v>
      </c>
      <c r="D771" s="2" t="s">
        <v>6</v>
      </c>
      <c r="E771" s="2" t="s">
        <v>20</v>
      </c>
      <c r="F771" s="2" t="s">
        <v>19</v>
      </c>
      <c r="G771" s="2" t="s">
        <v>3</v>
      </c>
      <c r="H771" s="2">
        <v>63</v>
      </c>
      <c r="I771" s="8">
        <v>37295</v>
      </c>
      <c r="J771" s="9">
        <v>128703</v>
      </c>
      <c r="K771" s="10">
        <v>0.13</v>
      </c>
      <c r="L771" s="2" t="s">
        <v>27</v>
      </c>
      <c r="M771" s="2" t="s">
        <v>109</v>
      </c>
      <c r="N771" s="8" t="s">
        <v>88</v>
      </c>
      <c r="O771" s="2" t="str">
        <f t="shared" si="6"/>
        <v>United States, Austin</v>
      </c>
      <c r="P771" s="2" t="e">
        <f t="shared" ca="1" si="7"/>
        <v>#NAME?</v>
      </c>
      <c r="Q771" s="2" t="e">
        <f>NETWORKDAYS(Data!$N771,Data!$I771,)</f>
        <v>#VALUE!</v>
      </c>
      <c r="R771" s="2" t="str">
        <f>CONCATENATE(Data!$C771," ",Data!$B771)</f>
        <v>Sr. Manger Lincoln Huynh</v>
      </c>
      <c r="V771" s="34"/>
    </row>
    <row r="772" spans="1:22" ht="15.75" customHeight="1">
      <c r="A772" s="2" t="s">
        <v>1606</v>
      </c>
      <c r="B772" s="2" t="s">
        <v>1607</v>
      </c>
      <c r="C772" s="2" t="s">
        <v>43</v>
      </c>
      <c r="D772" s="2" t="s">
        <v>5</v>
      </c>
      <c r="E772" s="2" t="s">
        <v>17</v>
      </c>
      <c r="F772" s="2" t="s">
        <v>18</v>
      </c>
      <c r="G772" s="2" t="s">
        <v>12</v>
      </c>
      <c r="H772" s="2">
        <v>32</v>
      </c>
      <c r="I772" s="8">
        <v>42317</v>
      </c>
      <c r="J772" s="9">
        <v>65247</v>
      </c>
      <c r="K772" s="10">
        <v>0</v>
      </c>
      <c r="L772" s="2" t="s">
        <v>27</v>
      </c>
      <c r="M772" s="2" t="s">
        <v>97</v>
      </c>
      <c r="N772" s="8" t="s">
        <v>88</v>
      </c>
      <c r="O772" s="2" t="str">
        <f t="shared" si="6"/>
        <v>United States, Phoenix</v>
      </c>
      <c r="P772" s="2" t="e">
        <f t="shared" ca="1" si="7"/>
        <v>#NAME?</v>
      </c>
      <c r="Q772" s="2" t="e">
        <f>NETWORKDAYS(Data!$N772,Data!$I772,)</f>
        <v>#VALUE!</v>
      </c>
      <c r="R772" s="2" t="str">
        <f>CONCATENATE(Data!$C772," ",Data!$B772)</f>
        <v>Field Engineer Hazel Griffin</v>
      </c>
      <c r="V772" s="34"/>
    </row>
    <row r="773" spans="1:22" ht="15.75" customHeight="1">
      <c r="A773" s="2" t="s">
        <v>1608</v>
      </c>
      <c r="B773" s="2" t="s">
        <v>1609</v>
      </c>
      <c r="C773" s="2" t="s">
        <v>52</v>
      </c>
      <c r="D773" s="2" t="s">
        <v>5</v>
      </c>
      <c r="E773" s="2" t="s">
        <v>21</v>
      </c>
      <c r="F773" s="2" t="s">
        <v>19</v>
      </c>
      <c r="G773" s="2" t="s">
        <v>13</v>
      </c>
      <c r="H773" s="2">
        <v>27</v>
      </c>
      <c r="I773" s="8">
        <v>43371</v>
      </c>
      <c r="J773" s="9">
        <v>64247</v>
      </c>
      <c r="K773" s="10">
        <v>0</v>
      </c>
      <c r="L773" s="2" t="s">
        <v>25</v>
      </c>
      <c r="M773" s="2" t="s">
        <v>148</v>
      </c>
      <c r="N773" s="8" t="s">
        <v>88</v>
      </c>
      <c r="O773" s="2" t="str">
        <f t="shared" si="6"/>
        <v>Brazil, Rio de Janerio</v>
      </c>
      <c r="P773" s="2" t="e">
        <f t="shared" ca="1" si="7"/>
        <v>#NAME?</v>
      </c>
      <c r="Q773" s="2" t="e">
        <f>NETWORKDAYS(Data!$N773,Data!$I773,)</f>
        <v>#VALUE!</v>
      </c>
      <c r="R773" s="2" t="str">
        <f>CONCATENATE(Data!$C773," ",Data!$B773)</f>
        <v>Quality Engineer Charles Gonzalez</v>
      </c>
      <c r="V773" s="34"/>
    </row>
    <row r="774" spans="1:22" ht="15.75" customHeight="1">
      <c r="A774" s="2" t="s">
        <v>1610</v>
      </c>
      <c r="B774" s="2" t="s">
        <v>1611</v>
      </c>
      <c r="C774" s="2" t="s">
        <v>47</v>
      </c>
      <c r="D774" s="2" t="s">
        <v>7</v>
      </c>
      <c r="E774" s="2" t="s">
        <v>21</v>
      </c>
      <c r="F774" s="2" t="s">
        <v>18</v>
      </c>
      <c r="G774" s="2" t="s">
        <v>12</v>
      </c>
      <c r="H774" s="2">
        <v>33</v>
      </c>
      <c r="I774" s="8">
        <v>41071</v>
      </c>
      <c r="J774" s="9">
        <v>118253</v>
      </c>
      <c r="K774" s="10">
        <v>0.08</v>
      </c>
      <c r="L774" s="2" t="s">
        <v>27</v>
      </c>
      <c r="M774" s="2" t="s">
        <v>109</v>
      </c>
      <c r="N774" s="8" t="s">
        <v>88</v>
      </c>
      <c r="O774" s="2" t="str">
        <f t="shared" si="6"/>
        <v>United States, Austin</v>
      </c>
      <c r="P774" s="2" t="e">
        <f t="shared" ca="1" si="7"/>
        <v>#NAME?</v>
      </c>
      <c r="Q774" s="2" t="e">
        <f>NETWORKDAYS(Data!$N774,Data!$I774,)</f>
        <v>#VALUE!</v>
      </c>
      <c r="R774" s="2" t="str">
        <f>CONCATENATE(Data!$C774," ",Data!$B774)</f>
        <v>Manager Leah Patterson</v>
      </c>
      <c r="V774" s="34"/>
    </row>
    <row r="775" spans="1:22" ht="15.75" customHeight="1">
      <c r="A775" s="2" t="s">
        <v>1612</v>
      </c>
      <c r="B775" s="2" t="s">
        <v>1613</v>
      </c>
      <c r="C775" s="2" t="s">
        <v>51</v>
      </c>
      <c r="D775" s="2" t="s">
        <v>5</v>
      </c>
      <c r="E775" s="2" t="s">
        <v>20</v>
      </c>
      <c r="F775" s="2" t="s">
        <v>18</v>
      </c>
      <c r="G775" s="2" t="s">
        <v>3</v>
      </c>
      <c r="H775" s="2">
        <v>45</v>
      </c>
      <c r="I775" s="8">
        <v>38057</v>
      </c>
      <c r="J775" s="9">
        <v>109422</v>
      </c>
      <c r="K775" s="10">
        <v>0</v>
      </c>
      <c r="L775" s="2" t="s">
        <v>26</v>
      </c>
      <c r="M775" s="2" t="s">
        <v>87</v>
      </c>
      <c r="N775" s="8" t="s">
        <v>88</v>
      </c>
      <c r="O775" s="2" t="str">
        <f t="shared" si="6"/>
        <v>China, Chongqing</v>
      </c>
      <c r="P775" s="2" t="e">
        <f t="shared" ca="1" si="7"/>
        <v>#NAME?</v>
      </c>
      <c r="Q775" s="2" t="e">
        <f>NETWORKDAYS(Data!$N775,Data!$I775,)</f>
        <v>#VALUE!</v>
      </c>
      <c r="R775" s="2" t="str">
        <f>CONCATENATE(Data!$C775," ",Data!$B775)</f>
        <v>Operations Engineer Avery Sun</v>
      </c>
      <c r="V775" s="34"/>
    </row>
    <row r="776" spans="1:22" ht="15.75" customHeight="1">
      <c r="A776" s="2" t="s">
        <v>1614</v>
      </c>
      <c r="B776" s="2" t="s">
        <v>1615</v>
      </c>
      <c r="C776" s="2" t="s">
        <v>47</v>
      </c>
      <c r="D776" s="2" t="s">
        <v>7</v>
      </c>
      <c r="E776" s="2" t="s">
        <v>17</v>
      </c>
      <c r="F776" s="2" t="s">
        <v>19</v>
      </c>
      <c r="G776" s="2" t="s">
        <v>3</v>
      </c>
      <c r="H776" s="2">
        <v>41</v>
      </c>
      <c r="I776" s="8">
        <v>43502</v>
      </c>
      <c r="J776" s="9">
        <v>126950</v>
      </c>
      <c r="K776" s="10">
        <v>0.1</v>
      </c>
      <c r="L776" s="2" t="s">
        <v>27</v>
      </c>
      <c r="M776" s="2" t="s">
        <v>91</v>
      </c>
      <c r="N776" s="8" t="s">
        <v>88</v>
      </c>
      <c r="O776" s="2" t="str">
        <f t="shared" si="6"/>
        <v>United States, Chicago</v>
      </c>
      <c r="P776" s="2" t="e">
        <f t="shared" ca="1" si="7"/>
        <v>#NAME?</v>
      </c>
      <c r="Q776" s="2" t="e">
        <f>NETWORKDAYS(Data!$N776,Data!$I776,)</f>
        <v>#VALUE!</v>
      </c>
      <c r="R776" s="2" t="str">
        <f>CONCATENATE(Data!$C776," ",Data!$B776)</f>
        <v>Manager Isaac Yoon</v>
      </c>
      <c r="V776" s="34"/>
    </row>
    <row r="777" spans="1:22" ht="15.75" customHeight="1">
      <c r="A777" s="2" t="s">
        <v>1616</v>
      </c>
      <c r="B777" s="2" t="s">
        <v>1617</v>
      </c>
      <c r="C777" s="2" t="s">
        <v>42</v>
      </c>
      <c r="D777" s="2" t="s">
        <v>8</v>
      </c>
      <c r="E777" s="2" t="s">
        <v>20</v>
      </c>
      <c r="F777" s="2" t="s">
        <v>18</v>
      </c>
      <c r="G777" s="2" t="s">
        <v>3</v>
      </c>
      <c r="H777" s="2">
        <v>36</v>
      </c>
      <c r="I777" s="8">
        <v>41964</v>
      </c>
      <c r="J777" s="9">
        <v>97500</v>
      </c>
      <c r="K777" s="10">
        <v>0</v>
      </c>
      <c r="L777" s="2" t="s">
        <v>27</v>
      </c>
      <c r="M777" s="2" t="s">
        <v>106</v>
      </c>
      <c r="N777" s="8" t="s">
        <v>88</v>
      </c>
      <c r="O777" s="2" t="str">
        <f t="shared" si="6"/>
        <v>United States, Miami</v>
      </c>
      <c r="P777" s="2" t="e">
        <f t="shared" ca="1" si="7"/>
        <v>#NAME?</v>
      </c>
      <c r="Q777" s="2" t="e">
        <f>NETWORKDAYS(Data!$N777,Data!$I777,)</f>
        <v>#VALUE!</v>
      </c>
      <c r="R777" s="2" t="str">
        <f>CONCATENATE(Data!$C777," ",Data!$B777)</f>
        <v>Enterprise Architect Isabella Bui</v>
      </c>
      <c r="V777" s="34"/>
    </row>
    <row r="778" spans="1:22" ht="15.75" customHeight="1">
      <c r="A778" s="2" t="s">
        <v>1618</v>
      </c>
      <c r="B778" s="2" t="s">
        <v>1619</v>
      </c>
      <c r="C778" s="2" t="s">
        <v>45</v>
      </c>
      <c r="D778" s="2" t="s">
        <v>8</v>
      </c>
      <c r="E778" s="2" t="s">
        <v>20</v>
      </c>
      <c r="F778" s="2" t="s">
        <v>19</v>
      </c>
      <c r="G778" s="2" t="s">
        <v>3</v>
      </c>
      <c r="H778" s="2">
        <v>25</v>
      </c>
      <c r="I778" s="8">
        <v>44213</v>
      </c>
      <c r="J778" s="9">
        <v>41844</v>
      </c>
      <c r="K778" s="10">
        <v>0</v>
      </c>
      <c r="L778" s="2" t="s">
        <v>26</v>
      </c>
      <c r="M778" s="2" t="s">
        <v>87</v>
      </c>
      <c r="N778" s="8" t="s">
        <v>88</v>
      </c>
      <c r="O778" s="2" t="str">
        <f t="shared" si="6"/>
        <v>China, Chongqing</v>
      </c>
      <c r="P778" s="2" t="e">
        <f t="shared" ca="1" si="7"/>
        <v>#NAME?</v>
      </c>
      <c r="Q778" s="2" t="e">
        <f>NETWORKDAYS(Data!$N778,Data!$I778,)</f>
        <v>#VALUE!</v>
      </c>
      <c r="R778" s="2" t="str">
        <f>CONCATENATE(Data!$C778," ",Data!$B778)</f>
        <v>IT Coordinator Gabriel Zhou</v>
      </c>
      <c r="V778" s="34"/>
    </row>
    <row r="779" spans="1:22" ht="15.75" customHeight="1">
      <c r="A779" s="2" t="s">
        <v>1620</v>
      </c>
      <c r="B779" s="2" t="s">
        <v>1621</v>
      </c>
      <c r="C779" s="2" t="s">
        <v>33</v>
      </c>
      <c r="D779" s="2" t="s">
        <v>4</v>
      </c>
      <c r="E779" s="2" t="s">
        <v>21</v>
      </c>
      <c r="F779" s="2" t="s">
        <v>19</v>
      </c>
      <c r="G779" s="2" t="s">
        <v>3</v>
      </c>
      <c r="H779" s="2">
        <v>43</v>
      </c>
      <c r="I779" s="8">
        <v>41680</v>
      </c>
      <c r="J779" s="9">
        <v>58875</v>
      </c>
      <c r="K779" s="10">
        <v>0</v>
      </c>
      <c r="L779" s="2" t="s">
        <v>26</v>
      </c>
      <c r="M779" s="2" t="s">
        <v>180</v>
      </c>
      <c r="N779" s="8" t="s">
        <v>88</v>
      </c>
      <c r="O779" s="2" t="str">
        <f t="shared" si="6"/>
        <v>China, Chengdu</v>
      </c>
      <c r="P779" s="2" t="e">
        <f t="shared" ca="1" si="7"/>
        <v>#NAME?</v>
      </c>
      <c r="Q779" s="2" t="e">
        <f>NETWORKDAYS(Data!$N779,Data!$I779,)</f>
        <v>#VALUE!</v>
      </c>
      <c r="R779" s="2" t="str">
        <f>CONCATENATE(Data!$C779," ",Data!$B779)</f>
        <v>Analyst II Jack Vu</v>
      </c>
      <c r="V779" s="34"/>
    </row>
    <row r="780" spans="1:22" ht="15.75" customHeight="1">
      <c r="A780" s="2" t="s">
        <v>1622</v>
      </c>
      <c r="B780" s="2" t="s">
        <v>1623</v>
      </c>
      <c r="C780" s="2" t="s">
        <v>31</v>
      </c>
      <c r="D780" s="2" t="s">
        <v>10</v>
      </c>
      <c r="E780" s="2" t="s">
        <v>20</v>
      </c>
      <c r="F780" s="2" t="s">
        <v>18</v>
      </c>
      <c r="G780" s="2" t="s">
        <v>3</v>
      </c>
      <c r="H780" s="2">
        <v>37</v>
      </c>
      <c r="I780" s="8">
        <v>42318</v>
      </c>
      <c r="J780" s="9">
        <v>64204</v>
      </c>
      <c r="K780" s="10">
        <v>0</v>
      </c>
      <c r="L780" s="2" t="s">
        <v>27</v>
      </c>
      <c r="M780" s="2" t="s">
        <v>136</v>
      </c>
      <c r="N780" s="8">
        <v>44306</v>
      </c>
      <c r="O780" s="2" t="str">
        <f t="shared" si="6"/>
        <v>United States, Columbus</v>
      </c>
      <c r="P780" s="2" t="e">
        <f t="shared" ca="1" si="7"/>
        <v>#NAME?</v>
      </c>
      <c r="Q780" s="2">
        <f>NETWORKDAYS(Data!$N780,Data!$I780,)</f>
        <v>-1421</v>
      </c>
      <c r="R780" s="2" t="str">
        <f>CONCATENATE(Data!$C780," ",Data!$B780)</f>
        <v>Account Representative Valentina Moua</v>
      </c>
      <c r="V780" s="34"/>
    </row>
    <row r="781" spans="1:22" ht="15.75" customHeight="1">
      <c r="A781" s="2" t="s">
        <v>1624</v>
      </c>
      <c r="B781" s="2" t="s">
        <v>1625</v>
      </c>
      <c r="C781" s="2" t="s">
        <v>33</v>
      </c>
      <c r="D781" s="2" t="s">
        <v>10</v>
      </c>
      <c r="E781" s="2" t="s">
        <v>17</v>
      </c>
      <c r="F781" s="2" t="s">
        <v>18</v>
      </c>
      <c r="G781" s="2" t="s">
        <v>3</v>
      </c>
      <c r="H781" s="2">
        <v>42</v>
      </c>
      <c r="I781" s="8">
        <v>40307</v>
      </c>
      <c r="J781" s="9">
        <v>67743</v>
      </c>
      <c r="K781" s="10">
        <v>0</v>
      </c>
      <c r="L781" s="2" t="s">
        <v>26</v>
      </c>
      <c r="M781" s="2" t="s">
        <v>162</v>
      </c>
      <c r="N781" s="8">
        <v>41998</v>
      </c>
      <c r="O781" s="2" t="str">
        <f t="shared" si="6"/>
        <v>China, Beijing</v>
      </c>
      <c r="P781" s="2" t="e">
        <f t="shared" ca="1" si="7"/>
        <v>#NAME?</v>
      </c>
      <c r="Q781" s="2">
        <f>NETWORKDAYS(Data!$N781,Data!$I781,)</f>
        <v>-1209</v>
      </c>
      <c r="R781" s="2" t="str">
        <f>CONCATENATE(Data!$C781," ",Data!$B781)</f>
        <v>Analyst II Quinn Trinh</v>
      </c>
      <c r="V781" s="34"/>
    </row>
    <row r="782" spans="1:22" ht="15.75" customHeight="1">
      <c r="A782" s="2" t="s">
        <v>1626</v>
      </c>
      <c r="B782" s="2" t="s">
        <v>1271</v>
      </c>
      <c r="C782" s="2" t="s">
        <v>55</v>
      </c>
      <c r="D782" s="2" t="s">
        <v>10</v>
      </c>
      <c r="E782" s="2" t="s">
        <v>22</v>
      </c>
      <c r="F782" s="2" t="s">
        <v>18</v>
      </c>
      <c r="G782" s="2" t="s">
        <v>11</v>
      </c>
      <c r="H782" s="2">
        <v>60</v>
      </c>
      <c r="I782" s="8">
        <v>35641</v>
      </c>
      <c r="J782" s="9">
        <v>71677</v>
      </c>
      <c r="K782" s="10">
        <v>0</v>
      </c>
      <c r="L782" s="2" t="s">
        <v>27</v>
      </c>
      <c r="M782" s="2" t="s">
        <v>136</v>
      </c>
      <c r="N782" s="8" t="s">
        <v>88</v>
      </c>
      <c r="O782" s="2" t="str">
        <f t="shared" si="6"/>
        <v>United States, Columbus</v>
      </c>
      <c r="P782" s="2" t="e">
        <f t="shared" ca="1" si="7"/>
        <v>#NAME?</v>
      </c>
      <c r="Q782" s="2" t="e">
        <f>NETWORKDAYS(Data!$N782,Data!$I782,)</f>
        <v>#VALUE!</v>
      </c>
      <c r="R782" s="2" t="str">
        <f>CONCATENATE(Data!$C782," ",Data!$B782)</f>
        <v>Sr. Account Representative Caroline Nelson</v>
      </c>
      <c r="V782" s="34"/>
    </row>
    <row r="783" spans="1:22" ht="15.75" customHeight="1">
      <c r="A783" s="2" t="s">
        <v>1627</v>
      </c>
      <c r="B783" s="2" t="s">
        <v>1628</v>
      </c>
      <c r="C783" s="2" t="s">
        <v>45</v>
      </c>
      <c r="D783" s="2" t="s">
        <v>8</v>
      </c>
      <c r="E783" s="2" t="s">
        <v>22</v>
      </c>
      <c r="F783" s="2" t="s">
        <v>19</v>
      </c>
      <c r="G783" s="2" t="s">
        <v>3</v>
      </c>
      <c r="H783" s="2">
        <v>61</v>
      </c>
      <c r="I783" s="8">
        <v>36793</v>
      </c>
      <c r="J783" s="9">
        <v>40063</v>
      </c>
      <c r="K783" s="10">
        <v>0</v>
      </c>
      <c r="L783" s="2" t="s">
        <v>27</v>
      </c>
      <c r="M783" s="2" t="s">
        <v>106</v>
      </c>
      <c r="N783" s="8" t="s">
        <v>88</v>
      </c>
      <c r="O783" s="2" t="str">
        <f t="shared" si="6"/>
        <v>United States, Miami</v>
      </c>
      <c r="P783" s="2" t="e">
        <f t="shared" ca="1" si="7"/>
        <v>#NAME?</v>
      </c>
      <c r="Q783" s="2" t="e">
        <f>NETWORKDAYS(Data!$N783,Data!$I783,)</f>
        <v>#VALUE!</v>
      </c>
      <c r="R783" s="2" t="str">
        <f>CONCATENATE(Data!$C783," ",Data!$B783)</f>
        <v>IT Coordinator Miles Dang</v>
      </c>
      <c r="V783" s="34"/>
    </row>
    <row r="784" spans="1:22" ht="15.75" customHeight="1">
      <c r="A784" s="2" t="s">
        <v>1629</v>
      </c>
      <c r="B784" s="2" t="s">
        <v>1630</v>
      </c>
      <c r="C784" s="2" t="s">
        <v>45</v>
      </c>
      <c r="D784" s="2" t="s">
        <v>8</v>
      </c>
      <c r="E784" s="2" t="s">
        <v>20</v>
      </c>
      <c r="F784" s="2" t="s">
        <v>18</v>
      </c>
      <c r="G784" s="2" t="s">
        <v>12</v>
      </c>
      <c r="H784" s="2">
        <v>55</v>
      </c>
      <c r="I784" s="8">
        <v>38107</v>
      </c>
      <c r="J784" s="9">
        <v>40124</v>
      </c>
      <c r="K784" s="10">
        <v>0</v>
      </c>
      <c r="L784" s="2" t="s">
        <v>27</v>
      </c>
      <c r="M784" s="2" t="s">
        <v>109</v>
      </c>
      <c r="N784" s="8" t="s">
        <v>88</v>
      </c>
      <c r="O784" s="2" t="str">
        <f t="shared" si="6"/>
        <v>United States, Austin</v>
      </c>
      <c r="P784" s="2" t="e">
        <f t="shared" ca="1" si="7"/>
        <v>#NAME?</v>
      </c>
      <c r="Q784" s="2" t="e">
        <f>NETWORKDAYS(Data!$N784,Data!$I784,)</f>
        <v>#VALUE!</v>
      </c>
      <c r="R784" s="2" t="str">
        <f>CONCATENATE(Data!$C784," ",Data!$B784)</f>
        <v>IT Coordinator Leah Bryant</v>
      </c>
      <c r="V784" s="34"/>
    </row>
    <row r="785" spans="1:22" ht="15.75" customHeight="1">
      <c r="A785" s="2" t="s">
        <v>1631</v>
      </c>
      <c r="B785" s="2" t="s">
        <v>1632</v>
      </c>
      <c r="C785" s="2" t="s">
        <v>34</v>
      </c>
      <c r="D785" s="2" t="s">
        <v>5</v>
      </c>
      <c r="E785" s="2" t="s">
        <v>20</v>
      </c>
      <c r="F785" s="2" t="s">
        <v>19</v>
      </c>
      <c r="G785" s="2" t="s">
        <v>3</v>
      </c>
      <c r="H785" s="2">
        <v>57</v>
      </c>
      <c r="I785" s="8">
        <v>43157</v>
      </c>
      <c r="J785" s="9">
        <v>103183</v>
      </c>
      <c r="K785" s="10">
        <v>0</v>
      </c>
      <c r="L785" s="2" t="s">
        <v>27</v>
      </c>
      <c r="M785" s="2" t="s">
        <v>109</v>
      </c>
      <c r="N785" s="8">
        <v>44386</v>
      </c>
      <c r="O785" s="2" t="str">
        <f t="shared" si="6"/>
        <v>United States, Austin</v>
      </c>
      <c r="P785" s="2" t="e">
        <f t="shared" ca="1" si="7"/>
        <v>#NAME?</v>
      </c>
      <c r="Q785" s="2">
        <f>NETWORKDAYS(Data!$N785,Data!$I785,)</f>
        <v>-880</v>
      </c>
      <c r="R785" s="2" t="str">
        <f>CONCATENATE(Data!$C785," ",Data!$B785)</f>
        <v>Automation Engineer Henry Jung</v>
      </c>
      <c r="V785" s="34"/>
    </row>
    <row r="786" spans="1:22" ht="15.75" customHeight="1">
      <c r="A786" s="2" t="s">
        <v>1633</v>
      </c>
      <c r="B786" s="2" t="s">
        <v>1634</v>
      </c>
      <c r="C786" s="2" t="s">
        <v>59</v>
      </c>
      <c r="D786" s="2" t="s">
        <v>8</v>
      </c>
      <c r="E786" s="2" t="s">
        <v>17</v>
      </c>
      <c r="F786" s="2" t="s">
        <v>19</v>
      </c>
      <c r="G786" s="2" t="s">
        <v>3</v>
      </c>
      <c r="H786" s="2">
        <v>54</v>
      </c>
      <c r="I786" s="8">
        <v>35961</v>
      </c>
      <c r="J786" s="9">
        <v>95239</v>
      </c>
      <c r="K786" s="10">
        <v>0</v>
      </c>
      <c r="L786" s="2" t="s">
        <v>27</v>
      </c>
      <c r="M786" s="2" t="s">
        <v>97</v>
      </c>
      <c r="N786" s="8" t="s">
        <v>88</v>
      </c>
      <c r="O786" s="2" t="str">
        <f t="shared" si="6"/>
        <v>United States, Phoenix</v>
      </c>
      <c r="P786" s="2" t="e">
        <f t="shared" ca="1" si="7"/>
        <v>#NAME?</v>
      </c>
      <c r="Q786" s="2" t="e">
        <f>NETWORKDAYS(Data!$N786,Data!$I786,)</f>
        <v>#VALUE!</v>
      </c>
      <c r="R786" s="2" t="str">
        <f>CONCATENATE(Data!$C786," ",Data!$B786)</f>
        <v>System Administrator  Benjamin Mai</v>
      </c>
      <c r="V786" s="34"/>
    </row>
    <row r="787" spans="1:22" ht="15.75" customHeight="1">
      <c r="A787" s="2" t="s">
        <v>1635</v>
      </c>
      <c r="B787" s="2" t="s">
        <v>1351</v>
      </c>
      <c r="C787" s="2" t="s">
        <v>39</v>
      </c>
      <c r="D787" s="2" t="s">
        <v>5</v>
      </c>
      <c r="E787" s="2" t="s">
        <v>20</v>
      </c>
      <c r="F787" s="2" t="s">
        <v>18</v>
      </c>
      <c r="G787" s="2" t="s">
        <v>3</v>
      </c>
      <c r="H787" s="2">
        <v>29</v>
      </c>
      <c r="I787" s="8">
        <v>43778</v>
      </c>
      <c r="J787" s="9">
        <v>75012</v>
      </c>
      <c r="K787" s="10">
        <v>0</v>
      </c>
      <c r="L787" s="2" t="s">
        <v>27</v>
      </c>
      <c r="M787" s="2" t="s">
        <v>91</v>
      </c>
      <c r="N787" s="8" t="s">
        <v>88</v>
      </c>
      <c r="O787" s="2" t="str">
        <f t="shared" si="6"/>
        <v>United States, Chicago</v>
      </c>
      <c r="P787" s="2" t="e">
        <f t="shared" ca="1" si="7"/>
        <v>#NAME?</v>
      </c>
      <c r="Q787" s="2" t="e">
        <f>NETWORKDAYS(Data!$N787,Data!$I787,)</f>
        <v>#VALUE!</v>
      </c>
      <c r="R787" s="2" t="str">
        <f>CONCATENATE(Data!$C787," ",Data!$B787)</f>
        <v>Development Engineer Anna Han</v>
      </c>
      <c r="V787" s="34"/>
    </row>
    <row r="788" spans="1:22" ht="15.75" customHeight="1">
      <c r="A788" s="2" t="s">
        <v>1636</v>
      </c>
      <c r="B788" s="2" t="s">
        <v>1637</v>
      </c>
      <c r="C788" s="2" t="s">
        <v>49</v>
      </c>
      <c r="D788" s="2" t="s">
        <v>8</v>
      </c>
      <c r="E788" s="2" t="s">
        <v>20</v>
      </c>
      <c r="F788" s="2" t="s">
        <v>18</v>
      </c>
      <c r="G788" s="2" t="s">
        <v>3</v>
      </c>
      <c r="H788" s="2">
        <v>33</v>
      </c>
      <c r="I788" s="8">
        <v>41819</v>
      </c>
      <c r="J788" s="9">
        <v>96366</v>
      </c>
      <c r="K788" s="10">
        <v>0</v>
      </c>
      <c r="L788" s="2" t="s">
        <v>26</v>
      </c>
      <c r="M788" s="2" t="s">
        <v>180</v>
      </c>
      <c r="N788" s="8" t="s">
        <v>88</v>
      </c>
      <c r="O788" s="2" t="str">
        <f t="shared" si="6"/>
        <v>China, Chengdu</v>
      </c>
      <c r="P788" s="2" t="e">
        <f t="shared" ca="1" si="7"/>
        <v>#NAME?</v>
      </c>
      <c r="Q788" s="2" t="e">
        <f>NETWORKDAYS(Data!$N788,Data!$I788,)</f>
        <v>#VALUE!</v>
      </c>
      <c r="R788" s="2" t="str">
        <f>CONCATENATE(Data!$C788," ",Data!$B788)</f>
        <v>Network Architect Ariana Kim</v>
      </c>
      <c r="V788" s="34"/>
    </row>
    <row r="789" spans="1:22" ht="15.75" customHeight="1">
      <c r="A789" s="2" t="s">
        <v>1638</v>
      </c>
      <c r="B789" s="2" t="s">
        <v>1639</v>
      </c>
      <c r="C789" s="2" t="s">
        <v>32</v>
      </c>
      <c r="D789" s="2" t="s">
        <v>9</v>
      </c>
      <c r="E789" s="2" t="s">
        <v>17</v>
      </c>
      <c r="F789" s="2" t="s">
        <v>18</v>
      </c>
      <c r="G789" s="2" t="s">
        <v>3</v>
      </c>
      <c r="H789" s="2">
        <v>39</v>
      </c>
      <c r="I789" s="8">
        <v>41849</v>
      </c>
      <c r="J789" s="9">
        <v>40897</v>
      </c>
      <c r="K789" s="10">
        <v>0</v>
      </c>
      <c r="L789" s="2" t="s">
        <v>27</v>
      </c>
      <c r="M789" s="2" t="s">
        <v>83</v>
      </c>
      <c r="N789" s="8" t="s">
        <v>88</v>
      </c>
      <c r="O789" s="2" t="str">
        <f t="shared" si="6"/>
        <v>United States, Seattle</v>
      </c>
      <c r="P789" s="2" t="e">
        <f t="shared" ca="1" si="7"/>
        <v>#NAME?</v>
      </c>
      <c r="Q789" s="2" t="e">
        <f>NETWORKDAYS(Data!$N789,Data!$I789,)</f>
        <v>#VALUE!</v>
      </c>
      <c r="R789" s="2" t="str">
        <f>CONCATENATE(Data!$C789," ",Data!$B789)</f>
        <v>Analyst Alice Tran</v>
      </c>
      <c r="V789" s="34"/>
    </row>
    <row r="790" spans="1:22" ht="15.75" customHeight="1">
      <c r="A790" s="2" t="s">
        <v>1640</v>
      </c>
      <c r="B790" s="2" t="s">
        <v>1641</v>
      </c>
      <c r="C790" s="2" t="s">
        <v>47</v>
      </c>
      <c r="D790" s="2" t="s">
        <v>6</v>
      </c>
      <c r="E790" s="2" t="s">
        <v>21</v>
      </c>
      <c r="F790" s="2" t="s">
        <v>18</v>
      </c>
      <c r="G790" s="2" t="s">
        <v>3</v>
      </c>
      <c r="H790" s="2">
        <v>37</v>
      </c>
      <c r="I790" s="8">
        <v>42605</v>
      </c>
      <c r="J790" s="9">
        <v>124928</v>
      </c>
      <c r="K790" s="10">
        <v>0.06</v>
      </c>
      <c r="L790" s="2" t="s">
        <v>26</v>
      </c>
      <c r="M790" s="2" t="s">
        <v>87</v>
      </c>
      <c r="N790" s="8" t="s">
        <v>88</v>
      </c>
      <c r="O790" s="2" t="str">
        <f t="shared" si="6"/>
        <v>China, Chongqing</v>
      </c>
      <c r="P790" s="2" t="e">
        <f t="shared" ca="1" si="7"/>
        <v>#NAME?</v>
      </c>
      <c r="Q790" s="2" t="e">
        <f>NETWORKDAYS(Data!$N790,Data!$I790,)</f>
        <v>#VALUE!</v>
      </c>
      <c r="R790" s="2" t="str">
        <f>CONCATENATE(Data!$C790," ",Data!$B790)</f>
        <v>Manager Hailey Song</v>
      </c>
      <c r="V790" s="34"/>
    </row>
    <row r="791" spans="1:22" ht="15.75" customHeight="1">
      <c r="A791" s="2" t="s">
        <v>1642</v>
      </c>
      <c r="B791" s="2" t="s">
        <v>1643</v>
      </c>
      <c r="C791" s="2" t="s">
        <v>47</v>
      </c>
      <c r="D791" s="2" t="s">
        <v>6</v>
      </c>
      <c r="E791" s="2" t="s">
        <v>22</v>
      </c>
      <c r="F791" s="2" t="s">
        <v>18</v>
      </c>
      <c r="G791" s="2" t="s">
        <v>13</v>
      </c>
      <c r="H791" s="2">
        <v>51</v>
      </c>
      <c r="I791" s="8">
        <v>41439</v>
      </c>
      <c r="J791" s="9">
        <v>108221</v>
      </c>
      <c r="K791" s="10">
        <v>0.05</v>
      </c>
      <c r="L791" s="2" t="s">
        <v>25</v>
      </c>
      <c r="M791" s="2" t="s">
        <v>142</v>
      </c>
      <c r="N791" s="8" t="s">
        <v>88</v>
      </c>
      <c r="O791" s="2" t="str">
        <f t="shared" si="6"/>
        <v>Brazil, Manaus</v>
      </c>
      <c r="P791" s="2" t="e">
        <f t="shared" ca="1" si="7"/>
        <v>#NAME?</v>
      </c>
      <c r="Q791" s="2" t="e">
        <f>NETWORKDAYS(Data!$N791,Data!$I791,)</f>
        <v>#VALUE!</v>
      </c>
      <c r="R791" s="2" t="str">
        <f>CONCATENATE(Data!$C791," ",Data!$B791)</f>
        <v>Manager Lydia Morales</v>
      </c>
      <c r="V791" s="34"/>
    </row>
    <row r="792" spans="1:22" ht="15.75" customHeight="1">
      <c r="A792" s="2" t="s">
        <v>544</v>
      </c>
      <c r="B792" s="2" t="s">
        <v>1644</v>
      </c>
      <c r="C792" s="2" t="s">
        <v>57</v>
      </c>
      <c r="D792" s="2" t="s">
        <v>7</v>
      </c>
      <c r="E792" s="2" t="s">
        <v>17</v>
      </c>
      <c r="F792" s="2" t="s">
        <v>19</v>
      </c>
      <c r="G792" s="2" t="s">
        <v>12</v>
      </c>
      <c r="H792" s="2">
        <v>46</v>
      </c>
      <c r="I792" s="8">
        <v>39133</v>
      </c>
      <c r="J792" s="9">
        <v>75579</v>
      </c>
      <c r="K792" s="10">
        <v>0</v>
      </c>
      <c r="L792" s="2" t="s">
        <v>27</v>
      </c>
      <c r="M792" s="2" t="s">
        <v>83</v>
      </c>
      <c r="N792" s="8" t="s">
        <v>88</v>
      </c>
      <c r="O792" s="2" t="str">
        <f t="shared" si="6"/>
        <v>United States, Seattle</v>
      </c>
      <c r="P792" s="2" t="e">
        <f t="shared" ca="1" si="7"/>
        <v>#NAME?</v>
      </c>
      <c r="Q792" s="2" t="e">
        <f>NETWORKDAYS(Data!$N792,Data!$I792,)</f>
        <v>#VALUE!</v>
      </c>
      <c r="R792" s="2" t="str">
        <f>CONCATENATE(Data!$C792," ",Data!$B792)</f>
        <v>Sr. Business Partner Liam Sanders</v>
      </c>
      <c r="V792" s="34"/>
    </row>
    <row r="793" spans="1:22" ht="15.75" customHeight="1">
      <c r="A793" s="2" t="s">
        <v>1645</v>
      </c>
      <c r="B793" s="2" t="s">
        <v>1646</v>
      </c>
      <c r="C793" s="2" t="s">
        <v>58</v>
      </c>
      <c r="D793" s="2" t="s">
        <v>7</v>
      </c>
      <c r="E793" s="2" t="s">
        <v>20</v>
      </c>
      <c r="F793" s="2" t="s">
        <v>19</v>
      </c>
      <c r="G793" s="2" t="s">
        <v>13</v>
      </c>
      <c r="H793" s="2">
        <v>41</v>
      </c>
      <c r="I793" s="8">
        <v>42365</v>
      </c>
      <c r="J793" s="9">
        <v>129903</v>
      </c>
      <c r="K793" s="10">
        <v>0.13</v>
      </c>
      <c r="L793" s="2" t="s">
        <v>25</v>
      </c>
      <c r="M793" s="2" t="s">
        <v>271</v>
      </c>
      <c r="N793" s="8" t="s">
        <v>88</v>
      </c>
      <c r="O793" s="2" t="str">
        <f t="shared" si="6"/>
        <v>Brazil, Sao Paulo</v>
      </c>
      <c r="P793" s="2" t="e">
        <f t="shared" ca="1" si="7"/>
        <v>#NAME?</v>
      </c>
      <c r="Q793" s="2" t="e">
        <f>NETWORKDAYS(Data!$N793,Data!$I793,)</f>
        <v>#VALUE!</v>
      </c>
      <c r="R793" s="2" t="str">
        <f>CONCATENATE(Data!$C793," ",Data!$B793)</f>
        <v>Sr. Manger Luke Sanchez</v>
      </c>
      <c r="V793" s="34"/>
    </row>
    <row r="794" spans="1:22" ht="15.75" customHeight="1">
      <c r="A794" s="2" t="s">
        <v>1647</v>
      </c>
      <c r="B794" s="2" t="s">
        <v>1648</v>
      </c>
      <c r="C794" s="2" t="s">
        <v>40</v>
      </c>
      <c r="D794" s="2" t="s">
        <v>6</v>
      </c>
      <c r="E794" s="2" t="s">
        <v>21</v>
      </c>
      <c r="F794" s="2" t="s">
        <v>18</v>
      </c>
      <c r="G794" s="2" t="s">
        <v>3</v>
      </c>
      <c r="H794" s="2">
        <v>25</v>
      </c>
      <c r="I794" s="8">
        <v>44303</v>
      </c>
      <c r="J794" s="9">
        <v>186870</v>
      </c>
      <c r="K794" s="10">
        <v>0.2</v>
      </c>
      <c r="L794" s="2" t="s">
        <v>26</v>
      </c>
      <c r="M794" s="2" t="s">
        <v>123</v>
      </c>
      <c r="N794" s="8" t="s">
        <v>88</v>
      </c>
      <c r="O794" s="2" t="str">
        <f t="shared" si="6"/>
        <v>China, Shanghai</v>
      </c>
      <c r="P794" s="2" t="e">
        <f t="shared" ca="1" si="7"/>
        <v>#NAME?</v>
      </c>
      <c r="Q794" s="2" t="e">
        <f>NETWORKDAYS(Data!$N794,Data!$I794,)</f>
        <v>#VALUE!</v>
      </c>
      <c r="R794" s="2" t="str">
        <f>CONCATENATE(Data!$C794," ",Data!$B794)</f>
        <v>Director Grace Sun</v>
      </c>
      <c r="V794" s="34"/>
    </row>
    <row r="795" spans="1:22" ht="15.75" customHeight="1">
      <c r="A795" s="2" t="s">
        <v>1649</v>
      </c>
      <c r="B795" s="2" t="s">
        <v>1650</v>
      </c>
      <c r="C795" s="2" t="s">
        <v>33</v>
      </c>
      <c r="D795" s="2" t="s">
        <v>10</v>
      </c>
      <c r="E795" s="2" t="s">
        <v>21</v>
      </c>
      <c r="F795" s="2" t="s">
        <v>19</v>
      </c>
      <c r="G795" s="2" t="s">
        <v>12</v>
      </c>
      <c r="H795" s="2">
        <v>37</v>
      </c>
      <c r="I795" s="8">
        <v>40291</v>
      </c>
      <c r="J795" s="9">
        <v>57531</v>
      </c>
      <c r="K795" s="10">
        <v>0</v>
      </c>
      <c r="L795" s="2" t="s">
        <v>27</v>
      </c>
      <c r="M795" s="2" t="s">
        <v>91</v>
      </c>
      <c r="N795" s="8" t="s">
        <v>88</v>
      </c>
      <c r="O795" s="2" t="str">
        <f t="shared" si="6"/>
        <v>United States, Chicago</v>
      </c>
      <c r="P795" s="2" t="e">
        <f t="shared" ca="1" si="7"/>
        <v>#NAME?</v>
      </c>
      <c r="Q795" s="2" t="e">
        <f>NETWORKDAYS(Data!$N795,Data!$I795,)</f>
        <v>#VALUE!</v>
      </c>
      <c r="R795" s="2" t="str">
        <f>CONCATENATE(Data!$C795," ",Data!$B795)</f>
        <v>Analyst II Ezra Banks</v>
      </c>
      <c r="V795" s="34"/>
    </row>
    <row r="796" spans="1:22" ht="15.75" customHeight="1">
      <c r="A796" s="2" t="s">
        <v>1651</v>
      </c>
      <c r="B796" s="2" t="s">
        <v>1652</v>
      </c>
      <c r="C796" s="2" t="s">
        <v>32</v>
      </c>
      <c r="D796" s="2" t="s">
        <v>6</v>
      </c>
      <c r="E796" s="2" t="s">
        <v>21</v>
      </c>
      <c r="F796" s="2" t="s">
        <v>19</v>
      </c>
      <c r="G796" s="2" t="s">
        <v>3</v>
      </c>
      <c r="H796" s="2">
        <v>46</v>
      </c>
      <c r="I796" s="8">
        <v>40657</v>
      </c>
      <c r="J796" s="9">
        <v>55894</v>
      </c>
      <c r="K796" s="10">
        <v>0</v>
      </c>
      <c r="L796" s="2" t="s">
        <v>27</v>
      </c>
      <c r="M796" s="2" t="s">
        <v>83</v>
      </c>
      <c r="N796" s="8" t="s">
        <v>88</v>
      </c>
      <c r="O796" s="2" t="str">
        <f t="shared" si="6"/>
        <v>United States, Seattle</v>
      </c>
      <c r="P796" s="2" t="e">
        <f t="shared" ca="1" si="7"/>
        <v>#NAME?</v>
      </c>
      <c r="Q796" s="2" t="e">
        <f>NETWORKDAYS(Data!$N796,Data!$I796,)</f>
        <v>#VALUE!</v>
      </c>
      <c r="R796" s="2" t="str">
        <f>CONCATENATE(Data!$C796," ",Data!$B796)</f>
        <v>Analyst Jayden Kang</v>
      </c>
      <c r="V796" s="34"/>
    </row>
    <row r="797" spans="1:22" ht="15.75" customHeight="1">
      <c r="A797" s="2" t="s">
        <v>1653</v>
      </c>
      <c r="B797" s="2" t="s">
        <v>1654</v>
      </c>
      <c r="C797" s="2" t="s">
        <v>43</v>
      </c>
      <c r="D797" s="2" t="s">
        <v>5</v>
      </c>
      <c r="E797" s="2" t="s">
        <v>20</v>
      </c>
      <c r="F797" s="2" t="s">
        <v>18</v>
      </c>
      <c r="G797" s="2" t="s">
        <v>3</v>
      </c>
      <c r="H797" s="2">
        <v>42</v>
      </c>
      <c r="I797" s="8">
        <v>41026</v>
      </c>
      <c r="J797" s="9">
        <v>72903</v>
      </c>
      <c r="K797" s="10">
        <v>0</v>
      </c>
      <c r="L797" s="2" t="s">
        <v>27</v>
      </c>
      <c r="M797" s="2" t="s">
        <v>97</v>
      </c>
      <c r="N797" s="8" t="s">
        <v>88</v>
      </c>
      <c r="O797" s="2" t="str">
        <f t="shared" si="6"/>
        <v>United States, Phoenix</v>
      </c>
      <c r="P797" s="2" t="e">
        <f t="shared" ca="1" si="7"/>
        <v>#NAME?</v>
      </c>
      <c r="Q797" s="2" t="e">
        <f>NETWORKDAYS(Data!$N797,Data!$I797,)</f>
        <v>#VALUE!</v>
      </c>
      <c r="R797" s="2" t="str">
        <f>CONCATENATE(Data!$C797," ",Data!$B797)</f>
        <v>Field Engineer Skylar Shah</v>
      </c>
      <c r="V797" s="34"/>
    </row>
    <row r="798" spans="1:22" ht="15.75" customHeight="1">
      <c r="A798" s="2" t="s">
        <v>514</v>
      </c>
      <c r="B798" s="2" t="s">
        <v>1655</v>
      </c>
      <c r="C798" s="2" t="s">
        <v>32</v>
      </c>
      <c r="D798" s="2" t="s">
        <v>6</v>
      </c>
      <c r="E798" s="2" t="s">
        <v>17</v>
      </c>
      <c r="F798" s="2" t="s">
        <v>19</v>
      </c>
      <c r="G798" s="2" t="s">
        <v>3</v>
      </c>
      <c r="H798" s="2">
        <v>37</v>
      </c>
      <c r="I798" s="8">
        <v>42317</v>
      </c>
      <c r="J798" s="9">
        <v>45369</v>
      </c>
      <c r="K798" s="10">
        <v>0</v>
      </c>
      <c r="L798" s="2" t="s">
        <v>26</v>
      </c>
      <c r="M798" s="2" t="s">
        <v>162</v>
      </c>
      <c r="N798" s="8" t="s">
        <v>88</v>
      </c>
      <c r="O798" s="2" t="str">
        <f t="shared" si="6"/>
        <v>China, Beijing</v>
      </c>
      <c r="P798" s="2" t="e">
        <f t="shared" ca="1" si="7"/>
        <v>#NAME?</v>
      </c>
      <c r="Q798" s="2" t="e">
        <f>NETWORKDAYS(Data!$N798,Data!$I798,)</f>
        <v>#VALUE!</v>
      </c>
      <c r="R798" s="2" t="str">
        <f>CONCATENATE(Data!$C798," ",Data!$B798)</f>
        <v>Analyst Sebastian Le</v>
      </c>
      <c r="V798" s="34"/>
    </row>
    <row r="799" spans="1:22" ht="15.75" customHeight="1">
      <c r="A799" s="2" t="s">
        <v>1656</v>
      </c>
      <c r="B799" s="2" t="s">
        <v>1657</v>
      </c>
      <c r="C799" s="2" t="s">
        <v>47</v>
      </c>
      <c r="D799" s="2" t="s">
        <v>6</v>
      </c>
      <c r="E799" s="2" t="s">
        <v>22</v>
      </c>
      <c r="F799" s="2" t="s">
        <v>19</v>
      </c>
      <c r="G799" s="2" t="s">
        <v>12</v>
      </c>
      <c r="H799" s="2">
        <v>60</v>
      </c>
      <c r="I799" s="8">
        <v>40344</v>
      </c>
      <c r="J799" s="9">
        <v>106578</v>
      </c>
      <c r="K799" s="10">
        <v>0.09</v>
      </c>
      <c r="L799" s="2" t="s">
        <v>27</v>
      </c>
      <c r="M799" s="2" t="s">
        <v>106</v>
      </c>
      <c r="N799" s="8" t="s">
        <v>88</v>
      </c>
      <c r="O799" s="2" t="str">
        <f t="shared" si="6"/>
        <v>United States, Miami</v>
      </c>
      <c r="P799" s="2" t="e">
        <f t="shared" ca="1" si="7"/>
        <v>#NAME?</v>
      </c>
      <c r="Q799" s="2" t="e">
        <f>NETWORKDAYS(Data!$N799,Data!$I799,)</f>
        <v>#VALUE!</v>
      </c>
      <c r="R799" s="2" t="str">
        <f>CONCATENATE(Data!$C799," ",Data!$B799)</f>
        <v>Manager Luca Nelson</v>
      </c>
      <c r="V799" s="34"/>
    </row>
    <row r="800" spans="1:22" ht="15.75" customHeight="1">
      <c r="A800" s="2" t="s">
        <v>1658</v>
      </c>
      <c r="B800" s="2" t="s">
        <v>1659</v>
      </c>
      <c r="C800" s="2" t="s">
        <v>57</v>
      </c>
      <c r="D800" s="2" t="s">
        <v>7</v>
      </c>
      <c r="E800" s="2" t="s">
        <v>21</v>
      </c>
      <c r="F800" s="2" t="s">
        <v>18</v>
      </c>
      <c r="G800" s="2" t="s">
        <v>13</v>
      </c>
      <c r="H800" s="2">
        <v>52</v>
      </c>
      <c r="I800" s="8">
        <v>36416</v>
      </c>
      <c r="J800" s="9">
        <v>92994</v>
      </c>
      <c r="K800" s="10">
        <v>0</v>
      </c>
      <c r="L800" s="2" t="s">
        <v>27</v>
      </c>
      <c r="M800" s="2" t="s">
        <v>91</v>
      </c>
      <c r="N800" s="8" t="s">
        <v>88</v>
      </c>
      <c r="O800" s="2" t="str">
        <f t="shared" si="6"/>
        <v>United States, Chicago</v>
      </c>
      <c r="P800" s="2" t="e">
        <f t="shared" ca="1" si="7"/>
        <v>#NAME?</v>
      </c>
      <c r="Q800" s="2" t="e">
        <f>NETWORKDAYS(Data!$N800,Data!$I800,)</f>
        <v>#VALUE!</v>
      </c>
      <c r="R800" s="2" t="str">
        <f>CONCATENATE(Data!$C800," ",Data!$B800)</f>
        <v>Sr. Business Partner Riley Ramirez</v>
      </c>
      <c r="V800" s="34"/>
    </row>
    <row r="801" spans="1:22" ht="15.75" customHeight="1">
      <c r="A801" s="2" t="s">
        <v>1660</v>
      </c>
      <c r="B801" s="2" t="s">
        <v>1661</v>
      </c>
      <c r="C801" s="2" t="s">
        <v>56</v>
      </c>
      <c r="D801" s="2" t="s">
        <v>10</v>
      </c>
      <c r="E801" s="2" t="s">
        <v>22</v>
      </c>
      <c r="F801" s="2" t="s">
        <v>19</v>
      </c>
      <c r="G801" s="2" t="s">
        <v>3</v>
      </c>
      <c r="H801" s="2">
        <v>59</v>
      </c>
      <c r="I801" s="8">
        <v>35502</v>
      </c>
      <c r="J801" s="9">
        <v>83685</v>
      </c>
      <c r="K801" s="10">
        <v>0</v>
      </c>
      <c r="L801" s="2" t="s">
        <v>26</v>
      </c>
      <c r="M801" s="2" t="s">
        <v>162</v>
      </c>
      <c r="N801" s="8" t="s">
        <v>88</v>
      </c>
      <c r="O801" s="2" t="str">
        <f t="shared" si="6"/>
        <v>China, Beijing</v>
      </c>
      <c r="P801" s="2" t="e">
        <f t="shared" ca="1" si="7"/>
        <v>#NAME?</v>
      </c>
      <c r="Q801" s="2" t="e">
        <f>NETWORKDAYS(Data!$N801,Data!$I801,)</f>
        <v>#VALUE!</v>
      </c>
      <c r="R801" s="2" t="str">
        <f>CONCATENATE(Data!$C801," ",Data!$B801)</f>
        <v>Sr. Analyst Jaxon Fong</v>
      </c>
      <c r="V801" s="34"/>
    </row>
    <row r="802" spans="1:22" ht="15.75" customHeight="1">
      <c r="A802" s="2" t="s">
        <v>349</v>
      </c>
      <c r="B802" s="2" t="s">
        <v>1662</v>
      </c>
      <c r="C802" s="2" t="s">
        <v>36</v>
      </c>
      <c r="D802" s="2" t="s">
        <v>8</v>
      </c>
      <c r="E802" s="2" t="s">
        <v>21</v>
      </c>
      <c r="F802" s="2" t="s">
        <v>19</v>
      </c>
      <c r="G802" s="2" t="s">
        <v>12</v>
      </c>
      <c r="H802" s="2">
        <v>48</v>
      </c>
      <c r="I802" s="8">
        <v>40435</v>
      </c>
      <c r="J802" s="9">
        <v>99335</v>
      </c>
      <c r="K802" s="10">
        <v>0</v>
      </c>
      <c r="L802" s="2" t="s">
        <v>27</v>
      </c>
      <c r="M802" s="2" t="s">
        <v>97</v>
      </c>
      <c r="N802" s="8" t="s">
        <v>88</v>
      </c>
      <c r="O802" s="2" t="str">
        <f t="shared" si="6"/>
        <v>United States, Phoenix</v>
      </c>
      <c r="P802" s="2" t="e">
        <f t="shared" ca="1" si="7"/>
        <v>#NAME?</v>
      </c>
      <c r="Q802" s="2" t="e">
        <f>NETWORKDAYS(Data!$N802,Data!$I802,)</f>
        <v>#VALUE!</v>
      </c>
      <c r="R802" s="2" t="str">
        <f>CONCATENATE(Data!$C802," ",Data!$B802)</f>
        <v>Cloud Infrastructure Architect Kayden Jordan</v>
      </c>
      <c r="V802" s="34"/>
    </row>
    <row r="803" spans="1:22" ht="15.75" customHeight="1">
      <c r="A803" s="2" t="s">
        <v>1663</v>
      </c>
      <c r="B803" s="2" t="s">
        <v>1664</v>
      </c>
      <c r="C803" s="2" t="s">
        <v>58</v>
      </c>
      <c r="D803" s="2" t="s">
        <v>7</v>
      </c>
      <c r="E803" s="2" t="s">
        <v>20</v>
      </c>
      <c r="F803" s="2" t="s">
        <v>19</v>
      </c>
      <c r="G803" s="2" t="s">
        <v>12</v>
      </c>
      <c r="H803" s="2">
        <v>42</v>
      </c>
      <c r="I803" s="8">
        <v>41382</v>
      </c>
      <c r="J803" s="9">
        <v>131179</v>
      </c>
      <c r="K803" s="10">
        <v>0.15</v>
      </c>
      <c r="L803" s="2" t="s">
        <v>27</v>
      </c>
      <c r="M803" s="2" t="s">
        <v>136</v>
      </c>
      <c r="N803" s="8" t="s">
        <v>88</v>
      </c>
      <c r="O803" s="2" t="str">
        <f t="shared" si="6"/>
        <v>United States, Columbus</v>
      </c>
      <c r="P803" s="2" t="e">
        <f t="shared" ca="1" si="7"/>
        <v>#NAME?</v>
      </c>
      <c r="Q803" s="2" t="e">
        <f>NETWORKDAYS(Data!$N803,Data!$I803,)</f>
        <v>#VALUE!</v>
      </c>
      <c r="R803" s="2" t="str">
        <f>CONCATENATE(Data!$C803," ",Data!$B803)</f>
        <v>Sr. Manger Alexander James</v>
      </c>
      <c r="V803" s="34"/>
    </row>
    <row r="804" spans="1:22" ht="15.75" customHeight="1">
      <c r="A804" s="2" t="s">
        <v>1665</v>
      </c>
      <c r="B804" s="2" t="s">
        <v>1666</v>
      </c>
      <c r="C804" s="2" t="s">
        <v>37</v>
      </c>
      <c r="D804" s="2" t="s">
        <v>8</v>
      </c>
      <c r="E804" s="2" t="s">
        <v>22</v>
      </c>
      <c r="F804" s="2" t="s">
        <v>19</v>
      </c>
      <c r="G804" s="2" t="s">
        <v>3</v>
      </c>
      <c r="H804" s="2">
        <v>35</v>
      </c>
      <c r="I804" s="8">
        <v>42493</v>
      </c>
      <c r="J804" s="9">
        <v>73899</v>
      </c>
      <c r="K804" s="10">
        <v>0.05</v>
      </c>
      <c r="L804" s="2" t="s">
        <v>26</v>
      </c>
      <c r="M804" s="2" t="s">
        <v>180</v>
      </c>
      <c r="N804" s="8" t="s">
        <v>88</v>
      </c>
      <c r="O804" s="2" t="str">
        <f t="shared" si="6"/>
        <v>China, Chengdu</v>
      </c>
      <c r="P804" s="2" t="e">
        <f t="shared" ca="1" si="7"/>
        <v>#NAME?</v>
      </c>
      <c r="Q804" s="2" t="e">
        <f>NETWORKDAYS(Data!$N804,Data!$I804,)</f>
        <v>#VALUE!</v>
      </c>
      <c r="R804" s="2" t="str">
        <f>CONCATENATE(Data!$C804," ",Data!$B804)</f>
        <v>Computer Systems Manager Connor Luu</v>
      </c>
      <c r="V804" s="34"/>
    </row>
    <row r="805" spans="1:22" ht="15.75" customHeight="1">
      <c r="A805" s="2" t="s">
        <v>1667</v>
      </c>
      <c r="B805" s="2" t="s">
        <v>1668</v>
      </c>
      <c r="C805" s="2" t="s">
        <v>63</v>
      </c>
      <c r="D805" s="2" t="s">
        <v>4</v>
      </c>
      <c r="E805" s="2" t="s">
        <v>20</v>
      </c>
      <c r="F805" s="2" t="s">
        <v>19</v>
      </c>
      <c r="G805" s="2" t="s">
        <v>3</v>
      </c>
      <c r="H805" s="2">
        <v>64</v>
      </c>
      <c r="I805" s="8">
        <v>41362</v>
      </c>
      <c r="J805" s="9">
        <v>252325</v>
      </c>
      <c r="K805" s="10">
        <v>0.4</v>
      </c>
      <c r="L805" s="2" t="s">
        <v>27</v>
      </c>
      <c r="M805" s="2" t="s">
        <v>136</v>
      </c>
      <c r="N805" s="8" t="s">
        <v>88</v>
      </c>
      <c r="O805" s="2" t="str">
        <f t="shared" si="6"/>
        <v>United States, Columbus</v>
      </c>
      <c r="P805" s="2" t="e">
        <f t="shared" ca="1" si="7"/>
        <v>#NAME?</v>
      </c>
      <c r="Q805" s="2" t="e">
        <f>NETWORKDAYS(Data!$N805,Data!$I805,)</f>
        <v>#VALUE!</v>
      </c>
      <c r="R805" s="2" t="str">
        <f>CONCATENATE(Data!$C805," ",Data!$B805)</f>
        <v>Vice President Christopher Lam</v>
      </c>
      <c r="V805" s="34"/>
    </row>
    <row r="806" spans="1:22" ht="15.75" customHeight="1">
      <c r="A806" s="2" t="s">
        <v>1669</v>
      </c>
      <c r="B806" s="2" t="s">
        <v>1670</v>
      </c>
      <c r="C806" s="2" t="s">
        <v>33</v>
      </c>
      <c r="D806" s="2" t="s">
        <v>6</v>
      </c>
      <c r="E806" s="2" t="s">
        <v>21</v>
      </c>
      <c r="F806" s="2" t="s">
        <v>18</v>
      </c>
      <c r="G806" s="2" t="s">
        <v>12</v>
      </c>
      <c r="H806" s="2">
        <v>30</v>
      </c>
      <c r="I806" s="8">
        <v>42068</v>
      </c>
      <c r="J806" s="9">
        <v>52697</v>
      </c>
      <c r="K806" s="10">
        <v>0</v>
      </c>
      <c r="L806" s="2" t="s">
        <v>27</v>
      </c>
      <c r="M806" s="2" t="s">
        <v>83</v>
      </c>
      <c r="N806" s="8" t="s">
        <v>88</v>
      </c>
      <c r="O806" s="2" t="str">
        <f t="shared" si="6"/>
        <v>United States, Seattle</v>
      </c>
      <c r="P806" s="2" t="e">
        <f t="shared" ca="1" si="7"/>
        <v>#NAME?</v>
      </c>
      <c r="Q806" s="2" t="e">
        <f>NETWORKDAYS(Data!$N806,Data!$I806,)</f>
        <v>#VALUE!</v>
      </c>
      <c r="R806" s="2" t="str">
        <f>CONCATENATE(Data!$C806," ",Data!$B806)</f>
        <v>Analyst II Sophie Owens</v>
      </c>
      <c r="V806" s="34"/>
    </row>
    <row r="807" spans="1:22" ht="15.75" customHeight="1">
      <c r="A807" s="2" t="s">
        <v>1591</v>
      </c>
      <c r="B807" s="2" t="s">
        <v>1671</v>
      </c>
      <c r="C807" s="2" t="s">
        <v>51</v>
      </c>
      <c r="D807" s="2" t="s">
        <v>5</v>
      </c>
      <c r="E807" s="2" t="s">
        <v>22</v>
      </c>
      <c r="F807" s="2" t="s">
        <v>18</v>
      </c>
      <c r="G807" s="2" t="s">
        <v>13</v>
      </c>
      <c r="H807" s="2">
        <v>29</v>
      </c>
      <c r="I807" s="8">
        <v>44099</v>
      </c>
      <c r="J807" s="9">
        <v>123588</v>
      </c>
      <c r="K807" s="10">
        <v>0</v>
      </c>
      <c r="L807" s="2" t="s">
        <v>25</v>
      </c>
      <c r="M807" s="2" t="s">
        <v>271</v>
      </c>
      <c r="N807" s="8" t="s">
        <v>88</v>
      </c>
      <c r="O807" s="2" t="str">
        <f t="shared" si="6"/>
        <v>Brazil, Sao Paulo</v>
      </c>
      <c r="P807" s="2" t="e">
        <f t="shared" ca="1" si="7"/>
        <v>#NAME?</v>
      </c>
      <c r="Q807" s="2" t="e">
        <f>NETWORKDAYS(Data!$N807,Data!$I807,)</f>
        <v>#VALUE!</v>
      </c>
      <c r="R807" s="2" t="str">
        <f>CONCATENATE(Data!$C807," ",Data!$B807)</f>
        <v>Operations Engineer Addison Perez</v>
      </c>
      <c r="V807" s="34"/>
    </row>
    <row r="808" spans="1:22" ht="15.75" customHeight="1">
      <c r="A808" s="2" t="s">
        <v>1672</v>
      </c>
      <c r="B808" s="2" t="s">
        <v>1673</v>
      </c>
      <c r="C808" s="2" t="s">
        <v>63</v>
      </c>
      <c r="D808" s="2" t="s">
        <v>4</v>
      </c>
      <c r="E808" s="2" t="s">
        <v>17</v>
      </c>
      <c r="F808" s="2" t="s">
        <v>18</v>
      </c>
      <c r="G808" s="2" t="s">
        <v>3</v>
      </c>
      <c r="H808" s="2">
        <v>47</v>
      </c>
      <c r="I808" s="8">
        <v>44556</v>
      </c>
      <c r="J808" s="9">
        <v>243568</v>
      </c>
      <c r="K808" s="10">
        <v>0.33</v>
      </c>
      <c r="L808" s="2" t="s">
        <v>27</v>
      </c>
      <c r="M808" s="2" t="s">
        <v>109</v>
      </c>
      <c r="N808" s="8" t="s">
        <v>88</v>
      </c>
      <c r="O808" s="2" t="str">
        <f t="shared" si="6"/>
        <v>United States, Austin</v>
      </c>
      <c r="P808" s="2" t="e">
        <f t="shared" ca="1" si="7"/>
        <v>#NAME?</v>
      </c>
      <c r="Q808" s="2" t="e">
        <f>NETWORKDAYS(Data!$N808,Data!$I808,)</f>
        <v>#VALUE!</v>
      </c>
      <c r="R808" s="2" t="str">
        <f>CONCATENATE(Data!$C808," ",Data!$B808)</f>
        <v>Vice President Hadley Dang</v>
      </c>
      <c r="V808" s="34"/>
    </row>
    <row r="809" spans="1:22" ht="15.75" customHeight="1">
      <c r="A809" s="2" t="s">
        <v>1266</v>
      </c>
      <c r="B809" s="2" t="s">
        <v>1674</v>
      </c>
      <c r="C809" s="2" t="s">
        <v>40</v>
      </c>
      <c r="D809" s="2" t="s">
        <v>10</v>
      </c>
      <c r="E809" s="2" t="s">
        <v>21</v>
      </c>
      <c r="F809" s="2" t="s">
        <v>19</v>
      </c>
      <c r="G809" s="2" t="s">
        <v>3</v>
      </c>
      <c r="H809" s="2">
        <v>49</v>
      </c>
      <c r="I809" s="8">
        <v>37092</v>
      </c>
      <c r="J809" s="9">
        <v>199176</v>
      </c>
      <c r="K809" s="10">
        <v>0.24</v>
      </c>
      <c r="L809" s="2" t="s">
        <v>27</v>
      </c>
      <c r="M809" s="2" t="s">
        <v>97</v>
      </c>
      <c r="N809" s="8" t="s">
        <v>88</v>
      </c>
      <c r="O809" s="2" t="str">
        <f t="shared" si="6"/>
        <v>United States, Phoenix</v>
      </c>
      <c r="P809" s="2" t="e">
        <f t="shared" ca="1" si="7"/>
        <v>#NAME?</v>
      </c>
      <c r="Q809" s="2" t="e">
        <f>NETWORKDAYS(Data!$N809,Data!$I809,)</f>
        <v>#VALUE!</v>
      </c>
      <c r="R809" s="2" t="str">
        <f>CONCATENATE(Data!$C809," ",Data!$B809)</f>
        <v>Director Ethan Mehta</v>
      </c>
      <c r="V809" s="34"/>
    </row>
    <row r="810" spans="1:22" ht="15.75" customHeight="1">
      <c r="A810" s="2" t="s">
        <v>211</v>
      </c>
      <c r="B810" s="2" t="s">
        <v>1675</v>
      </c>
      <c r="C810" s="2" t="s">
        <v>61</v>
      </c>
      <c r="D810" s="2" t="s">
        <v>8</v>
      </c>
      <c r="E810" s="2" t="s">
        <v>22</v>
      </c>
      <c r="F810" s="2" t="s">
        <v>18</v>
      </c>
      <c r="G810" s="2" t="s">
        <v>3</v>
      </c>
      <c r="H810" s="2">
        <v>56</v>
      </c>
      <c r="I810" s="8">
        <v>35238</v>
      </c>
      <c r="J810" s="9">
        <v>82806</v>
      </c>
      <c r="K810" s="10">
        <v>0</v>
      </c>
      <c r="L810" s="2" t="s">
        <v>27</v>
      </c>
      <c r="M810" s="2" t="s">
        <v>83</v>
      </c>
      <c r="N810" s="8" t="s">
        <v>88</v>
      </c>
      <c r="O810" s="2" t="str">
        <f t="shared" si="6"/>
        <v>United States, Seattle</v>
      </c>
      <c r="P810" s="2" t="e">
        <f t="shared" ca="1" si="7"/>
        <v>#NAME?</v>
      </c>
      <c r="Q810" s="2" t="e">
        <f>NETWORKDAYS(Data!$N810,Data!$I810,)</f>
        <v>#VALUE!</v>
      </c>
      <c r="R810" s="2" t="str">
        <f>CONCATENATE(Data!$C810," ",Data!$B810)</f>
        <v>Technical Architect Madison Her</v>
      </c>
      <c r="V810" s="34"/>
    </row>
    <row r="811" spans="1:22" ht="15.75" customHeight="1">
      <c r="A811" s="2" t="s">
        <v>1676</v>
      </c>
      <c r="B811" s="2" t="s">
        <v>1677</v>
      </c>
      <c r="C811" s="2" t="s">
        <v>40</v>
      </c>
      <c r="D811" s="2" t="s">
        <v>9</v>
      </c>
      <c r="E811" s="2" t="s">
        <v>22</v>
      </c>
      <c r="F811" s="2" t="s">
        <v>18</v>
      </c>
      <c r="G811" s="2" t="s">
        <v>3</v>
      </c>
      <c r="H811" s="2">
        <v>53</v>
      </c>
      <c r="I811" s="8">
        <v>35601</v>
      </c>
      <c r="J811" s="9">
        <v>164399</v>
      </c>
      <c r="K811" s="10">
        <v>0.25</v>
      </c>
      <c r="L811" s="2" t="s">
        <v>27</v>
      </c>
      <c r="M811" s="2" t="s">
        <v>83</v>
      </c>
      <c r="N811" s="8" t="s">
        <v>88</v>
      </c>
      <c r="O811" s="2" t="str">
        <f t="shared" si="6"/>
        <v>United States, Seattle</v>
      </c>
      <c r="P811" s="2" t="e">
        <f t="shared" ca="1" si="7"/>
        <v>#NAME?</v>
      </c>
      <c r="Q811" s="2" t="e">
        <f>NETWORKDAYS(Data!$N811,Data!$I811,)</f>
        <v>#VALUE!</v>
      </c>
      <c r="R811" s="2" t="str">
        <f>CONCATENATE(Data!$C811," ",Data!$B811)</f>
        <v>Director Savannah Singh</v>
      </c>
      <c r="V811" s="34"/>
    </row>
    <row r="812" spans="1:22" ht="15.75" customHeight="1">
      <c r="A812" s="2" t="s">
        <v>1678</v>
      </c>
      <c r="B812" s="2" t="s">
        <v>1679</v>
      </c>
      <c r="C812" s="2" t="s">
        <v>58</v>
      </c>
      <c r="D812" s="2" t="s">
        <v>7</v>
      </c>
      <c r="E812" s="2" t="s">
        <v>20</v>
      </c>
      <c r="F812" s="2" t="s">
        <v>18</v>
      </c>
      <c r="G812" s="2" t="s">
        <v>3</v>
      </c>
      <c r="H812" s="2">
        <v>32</v>
      </c>
      <c r="I812" s="8">
        <v>42839</v>
      </c>
      <c r="J812" s="9">
        <v>154956</v>
      </c>
      <c r="K812" s="10">
        <v>0.13</v>
      </c>
      <c r="L812" s="2" t="s">
        <v>27</v>
      </c>
      <c r="M812" s="2" t="s">
        <v>97</v>
      </c>
      <c r="N812" s="8" t="s">
        <v>88</v>
      </c>
      <c r="O812" s="2" t="str">
        <f t="shared" si="6"/>
        <v>United States, Phoenix</v>
      </c>
      <c r="P812" s="2" t="e">
        <f t="shared" ca="1" si="7"/>
        <v>#NAME?</v>
      </c>
      <c r="Q812" s="2" t="e">
        <f>NETWORKDAYS(Data!$N812,Data!$I812,)</f>
        <v>#VALUE!</v>
      </c>
      <c r="R812" s="2" t="str">
        <f>CONCATENATE(Data!$C812," ",Data!$B812)</f>
        <v>Sr. Manger Nevaeh Hsu</v>
      </c>
      <c r="V812" s="34"/>
    </row>
    <row r="813" spans="1:22" ht="15.75" customHeight="1">
      <c r="A813" s="2" t="s">
        <v>1680</v>
      </c>
      <c r="B813" s="2" t="s">
        <v>1681</v>
      </c>
      <c r="C813" s="2" t="s">
        <v>58</v>
      </c>
      <c r="D813" s="2" t="s">
        <v>9</v>
      </c>
      <c r="E813" s="2" t="s">
        <v>20</v>
      </c>
      <c r="F813" s="2" t="s">
        <v>19</v>
      </c>
      <c r="G813" s="2" t="s">
        <v>3</v>
      </c>
      <c r="H813" s="2">
        <v>32</v>
      </c>
      <c r="I813" s="8">
        <v>42764</v>
      </c>
      <c r="J813" s="9">
        <v>143970</v>
      </c>
      <c r="K813" s="10">
        <v>0.12</v>
      </c>
      <c r="L813" s="2" t="s">
        <v>27</v>
      </c>
      <c r="M813" s="2" t="s">
        <v>83</v>
      </c>
      <c r="N813" s="8">
        <v>43078</v>
      </c>
      <c r="O813" s="2" t="str">
        <f t="shared" si="6"/>
        <v>United States, Seattle</v>
      </c>
      <c r="P813" s="2" t="e">
        <f t="shared" ca="1" si="7"/>
        <v>#NAME?</v>
      </c>
      <c r="Q813" s="2">
        <f>NETWORKDAYS(Data!$N813,Data!$I813,)</f>
        <v>-225</v>
      </c>
      <c r="R813" s="2" t="str">
        <f>CONCATENATE(Data!$C813," ",Data!$B813)</f>
        <v>Sr. Manger Jordan Zhu</v>
      </c>
      <c r="V813" s="34"/>
    </row>
    <row r="814" spans="1:22" ht="15.75" customHeight="1">
      <c r="A814" s="2" t="s">
        <v>1682</v>
      </c>
      <c r="B814" s="2" t="s">
        <v>1683</v>
      </c>
      <c r="C814" s="2" t="s">
        <v>40</v>
      </c>
      <c r="D814" s="2" t="s">
        <v>10</v>
      </c>
      <c r="E814" s="2" t="s">
        <v>17</v>
      </c>
      <c r="F814" s="2" t="s">
        <v>19</v>
      </c>
      <c r="G814" s="2" t="s">
        <v>13</v>
      </c>
      <c r="H814" s="2">
        <v>52</v>
      </c>
      <c r="I814" s="8">
        <v>44099</v>
      </c>
      <c r="J814" s="9">
        <v>163143</v>
      </c>
      <c r="K814" s="10">
        <v>0.28000000000000003</v>
      </c>
      <c r="L814" s="2" t="s">
        <v>25</v>
      </c>
      <c r="M814" s="2" t="s">
        <v>271</v>
      </c>
      <c r="N814" s="8" t="s">
        <v>88</v>
      </c>
      <c r="O814" s="2" t="str">
        <f t="shared" si="6"/>
        <v>Brazil, Sao Paulo</v>
      </c>
      <c r="P814" s="2" t="e">
        <f t="shared" ca="1" si="7"/>
        <v>#NAME?</v>
      </c>
      <c r="Q814" s="2" t="e">
        <f>NETWORKDAYS(Data!$N814,Data!$I814,)</f>
        <v>#VALUE!</v>
      </c>
      <c r="R814" s="2" t="str">
        <f>CONCATENATE(Data!$C814," ",Data!$B814)</f>
        <v>Director Jackson Navarro</v>
      </c>
      <c r="V814" s="34"/>
    </row>
    <row r="815" spans="1:22" ht="15.75" customHeight="1">
      <c r="A815" s="2" t="s">
        <v>1684</v>
      </c>
      <c r="B815" s="2" t="s">
        <v>1685</v>
      </c>
      <c r="C815" s="2" t="s">
        <v>56</v>
      </c>
      <c r="D815" s="2" t="s">
        <v>4</v>
      </c>
      <c r="E815" s="2" t="s">
        <v>22</v>
      </c>
      <c r="F815" s="2" t="s">
        <v>18</v>
      </c>
      <c r="G815" s="2" t="s">
        <v>12</v>
      </c>
      <c r="H815" s="2">
        <v>38</v>
      </c>
      <c r="I815" s="8">
        <v>44036</v>
      </c>
      <c r="J815" s="9">
        <v>89390</v>
      </c>
      <c r="K815" s="10">
        <v>0</v>
      </c>
      <c r="L815" s="2" t="s">
        <v>27</v>
      </c>
      <c r="M815" s="2" t="s">
        <v>83</v>
      </c>
      <c r="N815" s="8" t="s">
        <v>88</v>
      </c>
      <c r="O815" s="2" t="str">
        <f t="shared" si="6"/>
        <v>United States, Seattle</v>
      </c>
      <c r="P815" s="2" t="e">
        <f t="shared" ca="1" si="7"/>
        <v>#NAME?</v>
      </c>
      <c r="Q815" s="2" t="e">
        <f>NETWORKDAYS(Data!$N815,Data!$I815,)</f>
        <v>#VALUE!</v>
      </c>
      <c r="R815" s="2" t="str">
        <f>CONCATENATE(Data!$C815," ",Data!$B815)</f>
        <v>Sr. Analyst Sadie Patterson</v>
      </c>
      <c r="V815" s="34"/>
    </row>
    <row r="816" spans="1:22" ht="15.75" customHeight="1">
      <c r="A816" s="2" t="s">
        <v>1686</v>
      </c>
      <c r="B816" s="2" t="s">
        <v>1687</v>
      </c>
      <c r="C816" s="2" t="s">
        <v>49</v>
      </c>
      <c r="D816" s="2" t="s">
        <v>8</v>
      </c>
      <c r="E816" s="2" t="s">
        <v>20</v>
      </c>
      <c r="F816" s="2" t="s">
        <v>19</v>
      </c>
      <c r="G816" s="2" t="s">
        <v>12</v>
      </c>
      <c r="H816" s="2">
        <v>41</v>
      </c>
      <c r="I816" s="8">
        <v>43013</v>
      </c>
      <c r="J816" s="9">
        <v>67468</v>
      </c>
      <c r="K816" s="10">
        <v>0</v>
      </c>
      <c r="L816" s="2" t="s">
        <v>27</v>
      </c>
      <c r="M816" s="2" t="s">
        <v>106</v>
      </c>
      <c r="N816" s="8" t="s">
        <v>88</v>
      </c>
      <c r="O816" s="2" t="str">
        <f t="shared" si="6"/>
        <v>United States, Miami</v>
      </c>
      <c r="P816" s="2" t="e">
        <f t="shared" ca="1" si="7"/>
        <v>#NAME?</v>
      </c>
      <c r="Q816" s="2" t="e">
        <f>NETWORKDAYS(Data!$N816,Data!$I816,)</f>
        <v>#VALUE!</v>
      </c>
      <c r="R816" s="2" t="str">
        <f>CONCATENATE(Data!$C816," ",Data!$B816)</f>
        <v>Network Architect Christopher Butler</v>
      </c>
      <c r="V816" s="34"/>
    </row>
    <row r="817" spans="1:22" ht="15.75" customHeight="1">
      <c r="A817" s="2" t="s">
        <v>1688</v>
      </c>
      <c r="B817" s="2" t="s">
        <v>1689</v>
      </c>
      <c r="C817" s="2" t="s">
        <v>41</v>
      </c>
      <c r="D817" s="2" t="s">
        <v>5</v>
      </c>
      <c r="E817" s="2" t="s">
        <v>20</v>
      </c>
      <c r="F817" s="2" t="s">
        <v>18</v>
      </c>
      <c r="G817" s="2" t="s">
        <v>13</v>
      </c>
      <c r="H817" s="2">
        <v>49</v>
      </c>
      <c r="I817" s="8">
        <v>42441</v>
      </c>
      <c r="J817" s="9">
        <v>100810</v>
      </c>
      <c r="K817" s="10">
        <v>0.12</v>
      </c>
      <c r="L817" s="2" t="s">
        <v>25</v>
      </c>
      <c r="M817" s="2" t="s">
        <v>148</v>
      </c>
      <c r="N817" s="8" t="s">
        <v>88</v>
      </c>
      <c r="O817" s="2" t="str">
        <f t="shared" si="6"/>
        <v>Brazil, Rio de Janerio</v>
      </c>
      <c r="P817" s="2" t="e">
        <f t="shared" ca="1" si="7"/>
        <v>#NAME?</v>
      </c>
      <c r="Q817" s="2" t="e">
        <f>NETWORKDAYS(Data!$N817,Data!$I817,)</f>
        <v>#VALUE!</v>
      </c>
      <c r="R817" s="2" t="str">
        <f>CONCATENATE(Data!$C817," ",Data!$B817)</f>
        <v>Engineering Manager Penelope Rodriguez</v>
      </c>
      <c r="V817" s="34"/>
    </row>
    <row r="818" spans="1:22" ht="15.75" customHeight="1">
      <c r="A818" s="2" t="s">
        <v>1690</v>
      </c>
      <c r="B818" s="2" t="s">
        <v>1691</v>
      </c>
      <c r="C818" s="2" t="s">
        <v>56</v>
      </c>
      <c r="D818" s="2" t="s">
        <v>6</v>
      </c>
      <c r="E818" s="2" t="s">
        <v>20</v>
      </c>
      <c r="F818" s="2" t="s">
        <v>18</v>
      </c>
      <c r="G818" s="2" t="s">
        <v>3</v>
      </c>
      <c r="H818" s="2">
        <v>35</v>
      </c>
      <c r="I818" s="8">
        <v>43542</v>
      </c>
      <c r="J818" s="9">
        <v>74779</v>
      </c>
      <c r="K818" s="10">
        <v>0</v>
      </c>
      <c r="L818" s="2" t="s">
        <v>27</v>
      </c>
      <c r="M818" s="2" t="s">
        <v>97</v>
      </c>
      <c r="N818" s="8" t="s">
        <v>88</v>
      </c>
      <c r="O818" s="2" t="str">
        <f t="shared" si="6"/>
        <v>United States, Phoenix</v>
      </c>
      <c r="P818" s="2" t="e">
        <f t="shared" ca="1" si="7"/>
        <v>#NAME?</v>
      </c>
      <c r="Q818" s="2" t="e">
        <f>NETWORKDAYS(Data!$N818,Data!$I818,)</f>
        <v>#VALUE!</v>
      </c>
      <c r="R818" s="2" t="str">
        <f>CONCATENATE(Data!$C818," ",Data!$B818)</f>
        <v>Sr. Analyst Emily Lau</v>
      </c>
      <c r="V818" s="34"/>
    </row>
    <row r="819" spans="1:22" ht="15.75" customHeight="1">
      <c r="A819" s="2" t="s">
        <v>689</v>
      </c>
      <c r="B819" s="2" t="s">
        <v>1692</v>
      </c>
      <c r="C819" s="2" t="s">
        <v>50</v>
      </c>
      <c r="D819" s="2" t="s">
        <v>8</v>
      </c>
      <c r="E819" s="2" t="s">
        <v>17</v>
      </c>
      <c r="F819" s="2" t="s">
        <v>18</v>
      </c>
      <c r="G819" s="2" t="s">
        <v>3</v>
      </c>
      <c r="H819" s="2">
        <v>29</v>
      </c>
      <c r="I819" s="8">
        <v>43048</v>
      </c>
      <c r="J819" s="9">
        <v>63985</v>
      </c>
      <c r="K819" s="10">
        <v>0</v>
      </c>
      <c r="L819" s="2" t="s">
        <v>27</v>
      </c>
      <c r="M819" s="2" t="s">
        <v>106</v>
      </c>
      <c r="N819" s="8" t="s">
        <v>88</v>
      </c>
      <c r="O819" s="2" t="str">
        <f t="shared" si="6"/>
        <v>United States, Miami</v>
      </c>
      <c r="P819" s="2" t="e">
        <f t="shared" ca="1" si="7"/>
        <v>#NAME?</v>
      </c>
      <c r="Q819" s="2" t="e">
        <f>NETWORKDAYS(Data!$N819,Data!$I819,)</f>
        <v>#VALUE!</v>
      </c>
      <c r="R819" s="2" t="str">
        <f>CONCATENATE(Data!$C819," ",Data!$B819)</f>
        <v>Network Engineer Sophie Oh</v>
      </c>
      <c r="V819" s="34"/>
    </row>
    <row r="820" spans="1:22" ht="15.75" customHeight="1">
      <c r="A820" s="2" t="s">
        <v>1693</v>
      </c>
      <c r="B820" s="2" t="s">
        <v>1694</v>
      </c>
      <c r="C820" s="2" t="s">
        <v>54</v>
      </c>
      <c r="D820" s="2" t="s">
        <v>8</v>
      </c>
      <c r="E820" s="2" t="s">
        <v>20</v>
      </c>
      <c r="F820" s="2" t="s">
        <v>18</v>
      </c>
      <c r="G820" s="2" t="s">
        <v>12</v>
      </c>
      <c r="H820" s="2">
        <v>64</v>
      </c>
      <c r="I820" s="8">
        <v>38176</v>
      </c>
      <c r="J820" s="9">
        <v>77903</v>
      </c>
      <c r="K820" s="10">
        <v>0</v>
      </c>
      <c r="L820" s="2" t="s">
        <v>27</v>
      </c>
      <c r="M820" s="2" t="s">
        <v>83</v>
      </c>
      <c r="N820" s="8" t="s">
        <v>88</v>
      </c>
      <c r="O820" s="2" t="str">
        <f t="shared" si="6"/>
        <v>United States, Seattle</v>
      </c>
      <c r="P820" s="2" t="e">
        <f t="shared" ca="1" si="7"/>
        <v>#NAME?</v>
      </c>
      <c r="Q820" s="2" t="e">
        <f>NETWORKDAYS(Data!$N820,Data!$I820,)</f>
        <v>#VALUE!</v>
      </c>
      <c r="R820" s="2" t="str">
        <f>CONCATENATE(Data!$C820," ",Data!$B820)</f>
        <v>Solutions Architect Chloe Allen</v>
      </c>
      <c r="V820" s="34"/>
    </row>
    <row r="821" spans="1:22" ht="15.75" customHeight="1">
      <c r="A821" s="2" t="s">
        <v>1695</v>
      </c>
      <c r="B821" s="2" t="s">
        <v>1696</v>
      </c>
      <c r="C821" s="2" t="s">
        <v>40</v>
      </c>
      <c r="D821" s="2" t="s">
        <v>9</v>
      </c>
      <c r="E821" s="2" t="s">
        <v>17</v>
      </c>
      <c r="F821" s="2" t="s">
        <v>19</v>
      </c>
      <c r="G821" s="2" t="s">
        <v>12</v>
      </c>
      <c r="H821" s="2">
        <v>33</v>
      </c>
      <c r="I821" s="8">
        <v>42898</v>
      </c>
      <c r="J821" s="9">
        <v>164396</v>
      </c>
      <c r="K821" s="10">
        <v>0.28999999999999998</v>
      </c>
      <c r="L821" s="2" t="s">
        <v>27</v>
      </c>
      <c r="M821" s="2" t="s">
        <v>136</v>
      </c>
      <c r="N821" s="8" t="s">
        <v>88</v>
      </c>
      <c r="O821" s="2" t="str">
        <f t="shared" si="6"/>
        <v>United States, Columbus</v>
      </c>
      <c r="P821" s="2" t="e">
        <f t="shared" ca="1" si="7"/>
        <v>#NAME?</v>
      </c>
      <c r="Q821" s="2" t="e">
        <f>NETWORKDAYS(Data!$N821,Data!$I821,)</f>
        <v>#VALUE!</v>
      </c>
      <c r="R821" s="2" t="str">
        <f>CONCATENATE(Data!$C821," ",Data!$B821)</f>
        <v>Director Caleb Nelson</v>
      </c>
      <c r="V821" s="34"/>
    </row>
    <row r="822" spans="1:22" ht="15.75" customHeight="1">
      <c r="A822" s="2" t="s">
        <v>1697</v>
      </c>
      <c r="B822" s="2" t="s">
        <v>1698</v>
      </c>
      <c r="C822" s="2" t="s">
        <v>46</v>
      </c>
      <c r="D822" s="2" t="s">
        <v>8</v>
      </c>
      <c r="E822" s="2" t="s">
        <v>17</v>
      </c>
      <c r="F822" s="2" t="s">
        <v>19</v>
      </c>
      <c r="G822" s="2" t="s">
        <v>3</v>
      </c>
      <c r="H822" s="2">
        <v>29</v>
      </c>
      <c r="I822" s="8">
        <v>44375</v>
      </c>
      <c r="J822" s="9">
        <v>71234</v>
      </c>
      <c r="K822" s="10">
        <v>0</v>
      </c>
      <c r="L822" s="2" t="s">
        <v>27</v>
      </c>
      <c r="M822" s="2" t="s">
        <v>83</v>
      </c>
      <c r="N822" s="8" t="s">
        <v>88</v>
      </c>
      <c r="O822" s="2" t="str">
        <f t="shared" si="6"/>
        <v>United States, Seattle</v>
      </c>
      <c r="P822" s="2" t="e">
        <f t="shared" ca="1" si="7"/>
        <v>#NAME?</v>
      </c>
      <c r="Q822" s="2" t="e">
        <f>NETWORKDAYS(Data!$N822,Data!$I822,)</f>
        <v>#VALUE!</v>
      </c>
      <c r="R822" s="2" t="str">
        <f>CONCATENATE(Data!$C822," ",Data!$B822)</f>
        <v>IT Systems Architect Oliver Moua</v>
      </c>
      <c r="V822" s="34"/>
    </row>
    <row r="823" spans="1:22" ht="15.75" customHeight="1">
      <c r="A823" s="2" t="s">
        <v>1699</v>
      </c>
      <c r="B823" s="2" t="s">
        <v>1700</v>
      </c>
      <c r="C823" s="2" t="s">
        <v>47</v>
      </c>
      <c r="D823" s="2" t="s">
        <v>6</v>
      </c>
      <c r="E823" s="2" t="s">
        <v>17</v>
      </c>
      <c r="F823" s="2" t="s">
        <v>19</v>
      </c>
      <c r="G823" s="2" t="s">
        <v>3</v>
      </c>
      <c r="H823" s="2">
        <v>63</v>
      </c>
      <c r="I823" s="8">
        <v>38096</v>
      </c>
      <c r="J823" s="9">
        <v>122487</v>
      </c>
      <c r="K823" s="10">
        <v>0.08</v>
      </c>
      <c r="L823" s="2" t="s">
        <v>26</v>
      </c>
      <c r="M823" s="2" t="s">
        <v>123</v>
      </c>
      <c r="N823" s="8" t="s">
        <v>88</v>
      </c>
      <c r="O823" s="2" t="str">
        <f t="shared" si="6"/>
        <v>China, Shanghai</v>
      </c>
      <c r="P823" s="2" t="e">
        <f t="shared" ca="1" si="7"/>
        <v>#NAME?</v>
      </c>
      <c r="Q823" s="2" t="e">
        <f>NETWORKDAYS(Data!$N823,Data!$I823,)</f>
        <v>#VALUE!</v>
      </c>
      <c r="R823" s="2" t="str">
        <f>CONCATENATE(Data!$C823," ",Data!$B823)</f>
        <v>Manager Wesley Doan</v>
      </c>
      <c r="V823" s="34"/>
    </row>
    <row r="824" spans="1:22" ht="15.75" customHeight="1">
      <c r="A824" s="2" t="s">
        <v>1701</v>
      </c>
      <c r="B824" s="2" t="s">
        <v>1702</v>
      </c>
      <c r="C824" s="2" t="s">
        <v>47</v>
      </c>
      <c r="D824" s="2" t="s">
        <v>7</v>
      </c>
      <c r="E824" s="2" t="s">
        <v>22</v>
      </c>
      <c r="F824" s="2" t="s">
        <v>18</v>
      </c>
      <c r="G824" s="2" t="s">
        <v>3</v>
      </c>
      <c r="H824" s="2">
        <v>32</v>
      </c>
      <c r="I824" s="8">
        <v>42738</v>
      </c>
      <c r="J824" s="9">
        <v>101870</v>
      </c>
      <c r="K824" s="10">
        <v>0.1</v>
      </c>
      <c r="L824" s="2" t="s">
        <v>27</v>
      </c>
      <c r="M824" s="2" t="s">
        <v>97</v>
      </c>
      <c r="N824" s="8" t="s">
        <v>88</v>
      </c>
      <c r="O824" s="2" t="str">
        <f t="shared" si="6"/>
        <v>United States, Phoenix</v>
      </c>
      <c r="P824" s="2" t="e">
        <f t="shared" ca="1" si="7"/>
        <v>#NAME?</v>
      </c>
      <c r="Q824" s="2" t="e">
        <f>NETWORKDAYS(Data!$N824,Data!$I824,)</f>
        <v>#VALUE!</v>
      </c>
      <c r="R824" s="2" t="str">
        <f>CONCATENATE(Data!$C824," ",Data!$B824)</f>
        <v>Manager Nova Hsu</v>
      </c>
      <c r="V824" s="34"/>
    </row>
    <row r="825" spans="1:22" ht="15.75" customHeight="1">
      <c r="A825" s="2" t="s">
        <v>1703</v>
      </c>
      <c r="B825" s="2" t="s">
        <v>1704</v>
      </c>
      <c r="C825" s="2" t="s">
        <v>60</v>
      </c>
      <c r="D825" s="2" t="s">
        <v>8</v>
      </c>
      <c r="E825" s="2" t="s">
        <v>21</v>
      </c>
      <c r="F825" s="2" t="s">
        <v>19</v>
      </c>
      <c r="G825" s="2" t="s">
        <v>13</v>
      </c>
      <c r="H825" s="2">
        <v>64</v>
      </c>
      <c r="I825" s="8">
        <v>44009</v>
      </c>
      <c r="J825" s="9">
        <v>40316</v>
      </c>
      <c r="K825" s="10">
        <v>0</v>
      </c>
      <c r="L825" s="2" t="s">
        <v>25</v>
      </c>
      <c r="M825" s="2" t="s">
        <v>142</v>
      </c>
      <c r="N825" s="8" t="s">
        <v>88</v>
      </c>
      <c r="O825" s="2" t="str">
        <f t="shared" si="6"/>
        <v>Brazil, Manaus</v>
      </c>
      <c r="P825" s="2" t="e">
        <f t="shared" ca="1" si="7"/>
        <v>#NAME?</v>
      </c>
      <c r="Q825" s="2" t="e">
        <f>NETWORKDAYS(Data!$N825,Data!$I825,)</f>
        <v>#VALUE!</v>
      </c>
      <c r="R825" s="2" t="str">
        <f>CONCATENATE(Data!$C825," ",Data!$B825)</f>
        <v>Systems Analyst Levi Moreno</v>
      </c>
      <c r="V825" s="34"/>
    </row>
    <row r="826" spans="1:22" ht="15.75" customHeight="1">
      <c r="A826" s="2" t="s">
        <v>1705</v>
      </c>
      <c r="B826" s="2" t="s">
        <v>1706</v>
      </c>
      <c r="C826" s="2" t="s">
        <v>47</v>
      </c>
      <c r="D826" s="2" t="s">
        <v>8</v>
      </c>
      <c r="E826" s="2" t="s">
        <v>21</v>
      </c>
      <c r="F826" s="2" t="s">
        <v>18</v>
      </c>
      <c r="G826" s="2" t="s">
        <v>3</v>
      </c>
      <c r="H826" s="2">
        <v>55</v>
      </c>
      <c r="I826" s="8">
        <v>38391</v>
      </c>
      <c r="J826" s="9">
        <v>115145</v>
      </c>
      <c r="K826" s="10">
        <v>0.05</v>
      </c>
      <c r="L826" s="2" t="s">
        <v>26</v>
      </c>
      <c r="M826" s="2" t="s">
        <v>87</v>
      </c>
      <c r="N826" s="8" t="s">
        <v>88</v>
      </c>
      <c r="O826" s="2" t="str">
        <f t="shared" si="6"/>
        <v>China, Chongqing</v>
      </c>
      <c r="P826" s="2" t="e">
        <f t="shared" ca="1" si="7"/>
        <v>#NAME?</v>
      </c>
      <c r="Q826" s="2" t="e">
        <f>NETWORKDAYS(Data!$N826,Data!$I826,)</f>
        <v>#VALUE!</v>
      </c>
      <c r="R826" s="2" t="str">
        <f>CONCATENATE(Data!$C826," ",Data!$B826)</f>
        <v>Manager Gianna Ha</v>
      </c>
      <c r="V826" s="34"/>
    </row>
    <row r="827" spans="1:22" ht="15.75" customHeight="1">
      <c r="A827" s="2" t="s">
        <v>1707</v>
      </c>
      <c r="B827" s="2" t="s">
        <v>1708</v>
      </c>
      <c r="C827" s="2" t="s">
        <v>36</v>
      </c>
      <c r="D827" s="2" t="s">
        <v>8</v>
      </c>
      <c r="E827" s="2" t="s">
        <v>20</v>
      </c>
      <c r="F827" s="2" t="s">
        <v>18</v>
      </c>
      <c r="G827" s="2" t="s">
        <v>13</v>
      </c>
      <c r="H827" s="2">
        <v>43</v>
      </c>
      <c r="I827" s="8">
        <v>39885</v>
      </c>
      <c r="J827" s="9">
        <v>62335</v>
      </c>
      <c r="K827" s="10">
        <v>0</v>
      </c>
      <c r="L827" s="2" t="s">
        <v>25</v>
      </c>
      <c r="M827" s="2" t="s">
        <v>142</v>
      </c>
      <c r="N827" s="8" t="s">
        <v>88</v>
      </c>
      <c r="O827" s="2" t="str">
        <f t="shared" si="6"/>
        <v>Brazil, Manaus</v>
      </c>
      <c r="P827" s="2" t="e">
        <f t="shared" ca="1" si="7"/>
        <v>#NAME?</v>
      </c>
      <c r="Q827" s="2" t="e">
        <f>NETWORKDAYS(Data!$N827,Data!$I827,)</f>
        <v>#VALUE!</v>
      </c>
      <c r="R827" s="2" t="str">
        <f>CONCATENATE(Data!$C827," ",Data!$B827)</f>
        <v>Cloud Infrastructure Architect Lillian Gonzales</v>
      </c>
      <c r="V827" s="34"/>
    </row>
    <row r="828" spans="1:22" ht="15.75" customHeight="1">
      <c r="A828" s="2" t="s">
        <v>1709</v>
      </c>
      <c r="B828" s="2" t="s">
        <v>1710</v>
      </c>
      <c r="C828" s="2" t="s">
        <v>32</v>
      </c>
      <c r="D828" s="2" t="s">
        <v>6</v>
      </c>
      <c r="E828" s="2" t="s">
        <v>20</v>
      </c>
      <c r="F828" s="2" t="s">
        <v>19</v>
      </c>
      <c r="G828" s="2" t="s">
        <v>3</v>
      </c>
      <c r="H828" s="2">
        <v>56</v>
      </c>
      <c r="I828" s="8">
        <v>38847</v>
      </c>
      <c r="J828" s="9">
        <v>41561</v>
      </c>
      <c r="K828" s="10">
        <v>0</v>
      </c>
      <c r="L828" s="2" t="s">
        <v>27</v>
      </c>
      <c r="M828" s="2" t="s">
        <v>109</v>
      </c>
      <c r="N828" s="8" t="s">
        <v>88</v>
      </c>
      <c r="O828" s="2" t="str">
        <f t="shared" si="6"/>
        <v>United States, Austin</v>
      </c>
      <c r="P828" s="2" t="e">
        <f t="shared" ca="1" si="7"/>
        <v>#NAME?</v>
      </c>
      <c r="Q828" s="2" t="e">
        <f>NETWORKDAYS(Data!$N828,Data!$I828,)</f>
        <v>#VALUE!</v>
      </c>
      <c r="R828" s="2" t="str">
        <f>CONCATENATE(Data!$C828," ",Data!$B828)</f>
        <v>Analyst Ezra Singh</v>
      </c>
      <c r="V828" s="34"/>
    </row>
    <row r="829" spans="1:22" ht="15.75" customHeight="1">
      <c r="A829" s="2" t="s">
        <v>1711</v>
      </c>
      <c r="B829" s="2" t="s">
        <v>1712</v>
      </c>
      <c r="C829" s="2" t="s">
        <v>58</v>
      </c>
      <c r="D829" s="2" t="s">
        <v>6</v>
      </c>
      <c r="E829" s="2" t="s">
        <v>22</v>
      </c>
      <c r="F829" s="2" t="s">
        <v>18</v>
      </c>
      <c r="G829" s="2" t="s">
        <v>3</v>
      </c>
      <c r="H829" s="2">
        <v>37</v>
      </c>
      <c r="I829" s="8">
        <v>40657</v>
      </c>
      <c r="J829" s="9">
        <v>131183</v>
      </c>
      <c r="K829" s="10">
        <v>0.14000000000000001</v>
      </c>
      <c r="L829" s="2" t="s">
        <v>26</v>
      </c>
      <c r="M829" s="2" t="s">
        <v>123</v>
      </c>
      <c r="N829" s="8">
        <v>42445</v>
      </c>
      <c r="O829" s="2" t="str">
        <f t="shared" si="6"/>
        <v>China, Shanghai</v>
      </c>
      <c r="P829" s="2" t="e">
        <f t="shared" ca="1" si="7"/>
        <v>#NAME?</v>
      </c>
      <c r="Q829" s="2">
        <f>NETWORKDAYS(Data!$N829,Data!$I829,)</f>
        <v>-1278</v>
      </c>
      <c r="R829" s="2" t="str">
        <f>CONCATENATE(Data!$C829," ",Data!$B829)</f>
        <v>Sr. Manger Audrey Patel</v>
      </c>
      <c r="V829" s="34"/>
    </row>
    <row r="830" spans="1:22" ht="15.75" customHeight="1">
      <c r="A830" s="2" t="s">
        <v>990</v>
      </c>
      <c r="B830" s="2" t="s">
        <v>1713</v>
      </c>
      <c r="C830" s="2" t="s">
        <v>61</v>
      </c>
      <c r="D830" s="2" t="s">
        <v>8</v>
      </c>
      <c r="E830" s="2" t="s">
        <v>20</v>
      </c>
      <c r="F830" s="2" t="s">
        <v>18</v>
      </c>
      <c r="G830" s="2" t="s">
        <v>3</v>
      </c>
      <c r="H830" s="2">
        <v>45</v>
      </c>
      <c r="I830" s="8">
        <v>37445</v>
      </c>
      <c r="J830" s="9">
        <v>92655</v>
      </c>
      <c r="K830" s="10">
        <v>0</v>
      </c>
      <c r="L830" s="2" t="s">
        <v>26</v>
      </c>
      <c r="M830" s="2" t="s">
        <v>180</v>
      </c>
      <c r="N830" s="8" t="s">
        <v>88</v>
      </c>
      <c r="O830" s="2" t="str">
        <f t="shared" si="6"/>
        <v>China, Chengdu</v>
      </c>
      <c r="P830" s="2" t="e">
        <f t="shared" ca="1" si="7"/>
        <v>#NAME?</v>
      </c>
      <c r="Q830" s="2" t="e">
        <f>NETWORKDAYS(Data!$N830,Data!$I830,)</f>
        <v>#VALUE!</v>
      </c>
      <c r="R830" s="2" t="str">
        <f>CONCATENATE(Data!$C830," ",Data!$B830)</f>
        <v>Technical Architect Brooklyn Cho</v>
      </c>
      <c r="V830" s="34"/>
    </row>
    <row r="831" spans="1:22" ht="15.75" customHeight="1">
      <c r="A831" s="2" t="s">
        <v>1551</v>
      </c>
      <c r="B831" s="2" t="s">
        <v>1714</v>
      </c>
      <c r="C831" s="2" t="s">
        <v>58</v>
      </c>
      <c r="D831" s="2" t="s">
        <v>10</v>
      </c>
      <c r="E831" s="2" t="s">
        <v>20</v>
      </c>
      <c r="F831" s="2" t="s">
        <v>18</v>
      </c>
      <c r="G831" s="2" t="s">
        <v>13</v>
      </c>
      <c r="H831" s="2">
        <v>49</v>
      </c>
      <c r="I831" s="8">
        <v>35157</v>
      </c>
      <c r="J831" s="9">
        <v>157057</v>
      </c>
      <c r="K831" s="10">
        <v>0.12</v>
      </c>
      <c r="L831" s="2" t="s">
        <v>27</v>
      </c>
      <c r="M831" s="2" t="s">
        <v>106</v>
      </c>
      <c r="N831" s="8" t="s">
        <v>88</v>
      </c>
      <c r="O831" s="2" t="str">
        <f t="shared" si="6"/>
        <v>United States, Miami</v>
      </c>
      <c r="P831" s="2" t="e">
        <f t="shared" ca="1" si="7"/>
        <v>#NAME?</v>
      </c>
      <c r="Q831" s="2" t="e">
        <f>NETWORKDAYS(Data!$N831,Data!$I831,)</f>
        <v>#VALUE!</v>
      </c>
      <c r="R831" s="2" t="str">
        <f>CONCATENATE(Data!$C831," ",Data!$B831)</f>
        <v>Sr. Manger Piper Ramos</v>
      </c>
      <c r="V831" s="34"/>
    </row>
    <row r="832" spans="1:22" ht="15.75" customHeight="1">
      <c r="A832" s="2" t="s">
        <v>1715</v>
      </c>
      <c r="B832" s="2" t="s">
        <v>1716</v>
      </c>
      <c r="C832" s="2" t="s">
        <v>42</v>
      </c>
      <c r="D832" s="2" t="s">
        <v>8</v>
      </c>
      <c r="E832" s="2" t="s">
        <v>22</v>
      </c>
      <c r="F832" s="2" t="s">
        <v>18</v>
      </c>
      <c r="G832" s="2" t="s">
        <v>12</v>
      </c>
      <c r="H832" s="2">
        <v>61</v>
      </c>
      <c r="I832" s="8">
        <v>38392</v>
      </c>
      <c r="J832" s="9">
        <v>64462</v>
      </c>
      <c r="K832" s="10">
        <v>0</v>
      </c>
      <c r="L832" s="2" t="s">
        <v>27</v>
      </c>
      <c r="M832" s="2" t="s">
        <v>91</v>
      </c>
      <c r="N832" s="8" t="s">
        <v>88</v>
      </c>
      <c r="O832" s="2" t="str">
        <f t="shared" si="6"/>
        <v>United States, Chicago</v>
      </c>
      <c r="P832" s="2" t="e">
        <f t="shared" ca="1" si="7"/>
        <v>#NAME?</v>
      </c>
      <c r="Q832" s="2" t="e">
        <f>NETWORKDAYS(Data!$N832,Data!$I832,)</f>
        <v>#VALUE!</v>
      </c>
      <c r="R832" s="2" t="str">
        <f>CONCATENATE(Data!$C832," ",Data!$B832)</f>
        <v>Enterprise Architect Eleanor Williams</v>
      </c>
      <c r="V832" s="34"/>
    </row>
    <row r="833" spans="1:22" ht="15.75" customHeight="1">
      <c r="A833" s="2" t="s">
        <v>1717</v>
      </c>
      <c r="B833" s="2" t="s">
        <v>1718</v>
      </c>
      <c r="C833" s="2" t="s">
        <v>52</v>
      </c>
      <c r="D833" s="2" t="s">
        <v>5</v>
      </c>
      <c r="E833" s="2" t="s">
        <v>17</v>
      </c>
      <c r="F833" s="2" t="s">
        <v>18</v>
      </c>
      <c r="G833" s="2" t="s">
        <v>12</v>
      </c>
      <c r="H833" s="2">
        <v>41</v>
      </c>
      <c r="I833" s="8">
        <v>38632</v>
      </c>
      <c r="J833" s="9">
        <v>79352</v>
      </c>
      <c r="K833" s="10">
        <v>0</v>
      </c>
      <c r="L833" s="2" t="s">
        <v>27</v>
      </c>
      <c r="M833" s="2" t="s">
        <v>83</v>
      </c>
      <c r="N833" s="8" t="s">
        <v>88</v>
      </c>
      <c r="O833" s="2" t="str">
        <f t="shared" si="6"/>
        <v>United States, Seattle</v>
      </c>
      <c r="P833" s="2" t="e">
        <f t="shared" ca="1" si="7"/>
        <v>#NAME?</v>
      </c>
      <c r="Q833" s="2" t="e">
        <f>NETWORKDAYS(Data!$N833,Data!$I833,)</f>
        <v>#VALUE!</v>
      </c>
      <c r="R833" s="2" t="str">
        <f>CONCATENATE(Data!$C833," ",Data!$B833)</f>
        <v>Quality Engineer Melody Grant</v>
      </c>
      <c r="V833" s="34"/>
    </row>
    <row r="834" spans="1:22" ht="15.75" customHeight="1">
      <c r="A834" s="2" t="s">
        <v>1719</v>
      </c>
      <c r="B834" s="2" t="s">
        <v>1720</v>
      </c>
      <c r="C834" s="2" t="s">
        <v>58</v>
      </c>
      <c r="D834" s="2" t="s">
        <v>9</v>
      </c>
      <c r="E834" s="2" t="s">
        <v>22</v>
      </c>
      <c r="F834" s="2" t="s">
        <v>18</v>
      </c>
      <c r="G834" s="2" t="s">
        <v>12</v>
      </c>
      <c r="H834" s="2">
        <v>55</v>
      </c>
      <c r="I834" s="8">
        <v>36977</v>
      </c>
      <c r="J834" s="9">
        <v>157812</v>
      </c>
      <c r="K834" s="10">
        <v>0.11</v>
      </c>
      <c r="L834" s="2" t="s">
        <v>27</v>
      </c>
      <c r="M834" s="2" t="s">
        <v>106</v>
      </c>
      <c r="N834" s="8" t="s">
        <v>88</v>
      </c>
      <c r="O834" s="2" t="str">
        <f t="shared" si="6"/>
        <v>United States, Miami</v>
      </c>
      <c r="P834" s="2" t="e">
        <f t="shared" ca="1" si="7"/>
        <v>#NAME?</v>
      </c>
      <c r="Q834" s="2" t="e">
        <f>NETWORKDAYS(Data!$N834,Data!$I834,)</f>
        <v>#VALUE!</v>
      </c>
      <c r="R834" s="2" t="str">
        <f>CONCATENATE(Data!$C834," ",Data!$B834)</f>
        <v>Sr. Manger Paisley Sanders</v>
      </c>
      <c r="V834" s="34"/>
    </row>
    <row r="835" spans="1:22" ht="15.75" customHeight="1">
      <c r="A835" s="2" t="s">
        <v>1721</v>
      </c>
      <c r="B835" s="2" t="s">
        <v>1722</v>
      </c>
      <c r="C835" s="2" t="s">
        <v>52</v>
      </c>
      <c r="D835" s="2" t="s">
        <v>5</v>
      </c>
      <c r="E835" s="2" t="s">
        <v>17</v>
      </c>
      <c r="F835" s="2" t="s">
        <v>19</v>
      </c>
      <c r="G835" s="2" t="s">
        <v>12</v>
      </c>
      <c r="H835" s="2">
        <v>27</v>
      </c>
      <c r="I835" s="8">
        <v>43354</v>
      </c>
      <c r="J835" s="9">
        <v>80745</v>
      </c>
      <c r="K835" s="10">
        <v>0</v>
      </c>
      <c r="L835" s="2" t="s">
        <v>27</v>
      </c>
      <c r="M835" s="2" t="s">
        <v>91</v>
      </c>
      <c r="N835" s="8" t="s">
        <v>88</v>
      </c>
      <c r="O835" s="2" t="str">
        <f t="shared" si="6"/>
        <v>United States, Chicago</v>
      </c>
      <c r="P835" s="2" t="e">
        <f t="shared" ca="1" si="7"/>
        <v>#NAME?</v>
      </c>
      <c r="Q835" s="2" t="e">
        <f>NETWORKDAYS(Data!$N835,Data!$I835,)</f>
        <v>#VALUE!</v>
      </c>
      <c r="R835" s="2" t="str">
        <f>CONCATENATE(Data!$C835," ",Data!$B835)</f>
        <v>Quality Engineer Santiago f Gray</v>
      </c>
      <c r="V835" s="34"/>
    </row>
    <row r="836" spans="1:22" ht="15.75" customHeight="1">
      <c r="A836" s="2" t="s">
        <v>1723</v>
      </c>
      <c r="B836" s="2" t="s">
        <v>1724</v>
      </c>
      <c r="C836" s="2" t="s">
        <v>59</v>
      </c>
      <c r="D836" s="2" t="s">
        <v>8</v>
      </c>
      <c r="E836" s="2" t="s">
        <v>20</v>
      </c>
      <c r="F836" s="2" t="s">
        <v>18</v>
      </c>
      <c r="G836" s="2" t="s">
        <v>12</v>
      </c>
      <c r="H836" s="2">
        <v>57</v>
      </c>
      <c r="I836" s="8">
        <v>35113</v>
      </c>
      <c r="J836" s="9">
        <v>75354</v>
      </c>
      <c r="K836" s="10">
        <v>0</v>
      </c>
      <c r="L836" s="2" t="s">
        <v>27</v>
      </c>
      <c r="M836" s="2" t="s">
        <v>109</v>
      </c>
      <c r="N836" s="8">
        <v>35413</v>
      </c>
      <c r="O836" s="2" t="str">
        <f t="shared" si="6"/>
        <v>United States, Austin</v>
      </c>
      <c r="P836" s="2" t="e">
        <f t="shared" ca="1" si="7"/>
        <v>#NAME?</v>
      </c>
      <c r="Q836" s="2">
        <f>NETWORKDAYS(Data!$N836,Data!$I836,)</f>
        <v>-215</v>
      </c>
      <c r="R836" s="2" t="str">
        <f>CONCATENATE(Data!$C836," ",Data!$B836)</f>
        <v>System Administrator  Josephine Richardson</v>
      </c>
      <c r="V836" s="34"/>
    </row>
    <row r="837" spans="1:22" ht="15.75" customHeight="1">
      <c r="A837" s="2" t="s">
        <v>1725</v>
      </c>
      <c r="B837" s="2" t="s">
        <v>1726</v>
      </c>
      <c r="C837" s="2" t="s">
        <v>41</v>
      </c>
      <c r="D837" s="2" t="s">
        <v>5</v>
      </c>
      <c r="E837" s="2" t="s">
        <v>21</v>
      </c>
      <c r="F837" s="2" t="s">
        <v>19</v>
      </c>
      <c r="G837" s="2" t="s">
        <v>13</v>
      </c>
      <c r="H837" s="2">
        <v>56</v>
      </c>
      <c r="I837" s="8">
        <v>43363</v>
      </c>
      <c r="J837" s="9">
        <v>78938</v>
      </c>
      <c r="K837" s="10">
        <v>0.14000000000000001</v>
      </c>
      <c r="L837" s="2" t="s">
        <v>27</v>
      </c>
      <c r="M837" s="2" t="s">
        <v>97</v>
      </c>
      <c r="N837" s="8" t="s">
        <v>88</v>
      </c>
      <c r="O837" s="2" t="str">
        <f t="shared" si="6"/>
        <v>United States, Phoenix</v>
      </c>
      <c r="P837" s="2" t="e">
        <f t="shared" ca="1" si="7"/>
        <v>#NAME?</v>
      </c>
      <c r="Q837" s="2" t="e">
        <f>NETWORKDAYS(Data!$N837,Data!$I837,)</f>
        <v>#VALUE!</v>
      </c>
      <c r="R837" s="2" t="str">
        <f>CONCATENATE(Data!$C837," ",Data!$B837)</f>
        <v>Engineering Manager Jaxson Santiago</v>
      </c>
      <c r="V837" s="34"/>
    </row>
    <row r="838" spans="1:22" ht="15.75" customHeight="1">
      <c r="A838" s="2" t="s">
        <v>1727</v>
      </c>
      <c r="B838" s="2" t="s">
        <v>1728</v>
      </c>
      <c r="C838" s="2" t="s">
        <v>51</v>
      </c>
      <c r="D838" s="2" t="s">
        <v>5</v>
      </c>
      <c r="E838" s="2" t="s">
        <v>17</v>
      </c>
      <c r="F838" s="2" t="s">
        <v>19</v>
      </c>
      <c r="G838" s="2" t="s">
        <v>13</v>
      </c>
      <c r="H838" s="2">
        <v>59</v>
      </c>
      <c r="I838" s="8">
        <v>39701</v>
      </c>
      <c r="J838" s="9">
        <v>96313</v>
      </c>
      <c r="K838" s="10">
        <v>0</v>
      </c>
      <c r="L838" s="2" t="s">
        <v>27</v>
      </c>
      <c r="M838" s="2" t="s">
        <v>109</v>
      </c>
      <c r="N838" s="8" t="s">
        <v>88</v>
      </c>
      <c r="O838" s="2" t="str">
        <f t="shared" si="6"/>
        <v>United States, Austin</v>
      </c>
      <c r="P838" s="2" t="e">
        <f t="shared" ca="1" si="7"/>
        <v>#NAME?</v>
      </c>
      <c r="Q838" s="2" t="e">
        <f>NETWORKDAYS(Data!$N838,Data!$I838,)</f>
        <v>#VALUE!</v>
      </c>
      <c r="R838" s="2" t="str">
        <f>CONCATENATE(Data!$C838," ",Data!$B838)</f>
        <v>Operations Engineer Lincoln Ramos</v>
      </c>
      <c r="V838" s="34"/>
    </row>
    <row r="839" spans="1:22" ht="15.75" customHeight="1">
      <c r="A839" s="2" t="s">
        <v>1729</v>
      </c>
      <c r="B839" s="2" t="s">
        <v>1730</v>
      </c>
      <c r="C839" s="2" t="s">
        <v>40</v>
      </c>
      <c r="D839" s="2" t="s">
        <v>5</v>
      </c>
      <c r="E839" s="2" t="s">
        <v>22</v>
      </c>
      <c r="F839" s="2" t="s">
        <v>19</v>
      </c>
      <c r="G839" s="2" t="s">
        <v>12</v>
      </c>
      <c r="H839" s="2">
        <v>45</v>
      </c>
      <c r="I839" s="8">
        <v>40511</v>
      </c>
      <c r="J839" s="9">
        <v>153767</v>
      </c>
      <c r="K839" s="10">
        <v>0.27</v>
      </c>
      <c r="L839" s="2" t="s">
        <v>27</v>
      </c>
      <c r="M839" s="2" t="s">
        <v>97</v>
      </c>
      <c r="N839" s="8" t="s">
        <v>88</v>
      </c>
      <c r="O839" s="2" t="str">
        <f t="shared" si="6"/>
        <v>United States, Phoenix</v>
      </c>
      <c r="P839" s="2" t="e">
        <f t="shared" ca="1" si="7"/>
        <v>#NAME?</v>
      </c>
      <c r="Q839" s="2" t="e">
        <f>NETWORKDAYS(Data!$N839,Data!$I839,)</f>
        <v>#VALUE!</v>
      </c>
      <c r="R839" s="2" t="str">
        <f>CONCATENATE(Data!$C839," ",Data!$B839)</f>
        <v>Director Dylan Campbell</v>
      </c>
      <c r="V839" s="34"/>
    </row>
    <row r="840" spans="1:22" ht="15.75" customHeight="1">
      <c r="A840" s="2" t="s">
        <v>1386</v>
      </c>
      <c r="B840" s="2" t="s">
        <v>1731</v>
      </c>
      <c r="C840" s="2" t="s">
        <v>47</v>
      </c>
      <c r="D840" s="2" t="s">
        <v>9</v>
      </c>
      <c r="E840" s="2" t="s">
        <v>21</v>
      </c>
      <c r="F840" s="2" t="s">
        <v>18</v>
      </c>
      <c r="G840" s="2" t="s">
        <v>11</v>
      </c>
      <c r="H840" s="2">
        <v>42</v>
      </c>
      <c r="I840" s="8">
        <v>42266</v>
      </c>
      <c r="J840" s="9">
        <v>103423</v>
      </c>
      <c r="K840" s="10">
        <v>0.06</v>
      </c>
      <c r="L840" s="2" t="s">
        <v>27</v>
      </c>
      <c r="M840" s="2" t="s">
        <v>136</v>
      </c>
      <c r="N840" s="8" t="s">
        <v>88</v>
      </c>
      <c r="O840" s="2" t="str">
        <f t="shared" si="6"/>
        <v>United States, Columbus</v>
      </c>
      <c r="P840" s="2" t="e">
        <f t="shared" ca="1" si="7"/>
        <v>#NAME?</v>
      </c>
      <c r="Q840" s="2" t="e">
        <f>NETWORKDAYS(Data!$N840,Data!$I840,)</f>
        <v>#VALUE!</v>
      </c>
      <c r="R840" s="2" t="str">
        <f>CONCATENATE(Data!$C840," ",Data!$B840)</f>
        <v>Manager Olivia Gray</v>
      </c>
      <c r="V840" s="34"/>
    </row>
    <row r="841" spans="1:22" ht="15.75" customHeight="1">
      <c r="A841" s="2" t="s">
        <v>1732</v>
      </c>
      <c r="B841" s="2" t="s">
        <v>1733</v>
      </c>
      <c r="C841" s="2" t="s">
        <v>38</v>
      </c>
      <c r="D841" s="2" t="s">
        <v>5</v>
      </c>
      <c r="E841" s="2" t="s">
        <v>17</v>
      </c>
      <c r="F841" s="2" t="s">
        <v>18</v>
      </c>
      <c r="G841" s="2" t="s">
        <v>3</v>
      </c>
      <c r="H841" s="2">
        <v>25</v>
      </c>
      <c r="I841" s="8">
        <v>44370</v>
      </c>
      <c r="J841" s="9">
        <v>86464</v>
      </c>
      <c r="K841" s="10">
        <v>0</v>
      </c>
      <c r="L841" s="2" t="s">
        <v>26</v>
      </c>
      <c r="M841" s="2" t="s">
        <v>123</v>
      </c>
      <c r="N841" s="8" t="s">
        <v>88</v>
      </c>
      <c r="O841" s="2" t="str">
        <f t="shared" si="6"/>
        <v>China, Shanghai</v>
      </c>
      <c r="P841" s="2" t="e">
        <f t="shared" ca="1" si="7"/>
        <v>#NAME?</v>
      </c>
      <c r="Q841" s="2" t="e">
        <f>NETWORKDAYS(Data!$N841,Data!$I841,)</f>
        <v>#VALUE!</v>
      </c>
      <c r="R841" s="2" t="str">
        <f>CONCATENATE(Data!$C841," ",Data!$B841)</f>
        <v>Controls Engineer Emery Doan</v>
      </c>
      <c r="V841" s="34"/>
    </row>
    <row r="842" spans="1:22" ht="15.75" customHeight="1">
      <c r="A842" s="2" t="s">
        <v>1734</v>
      </c>
      <c r="B842" s="2" t="s">
        <v>1735</v>
      </c>
      <c r="C842" s="2" t="s">
        <v>38</v>
      </c>
      <c r="D842" s="2" t="s">
        <v>5</v>
      </c>
      <c r="E842" s="2" t="s">
        <v>17</v>
      </c>
      <c r="F842" s="2" t="s">
        <v>18</v>
      </c>
      <c r="G842" s="2" t="s">
        <v>13</v>
      </c>
      <c r="H842" s="2">
        <v>29</v>
      </c>
      <c r="I842" s="8">
        <v>43114</v>
      </c>
      <c r="J842" s="9">
        <v>80516</v>
      </c>
      <c r="K842" s="10">
        <v>0</v>
      </c>
      <c r="L842" s="2" t="s">
        <v>25</v>
      </c>
      <c r="M842" s="2" t="s">
        <v>271</v>
      </c>
      <c r="N842" s="8" t="s">
        <v>88</v>
      </c>
      <c r="O842" s="2" t="str">
        <f t="shared" si="6"/>
        <v>Brazil, Sao Paulo</v>
      </c>
      <c r="P842" s="2" t="e">
        <f t="shared" ca="1" si="7"/>
        <v>#NAME?</v>
      </c>
      <c r="Q842" s="2" t="e">
        <f>NETWORKDAYS(Data!$N842,Data!$I842,)</f>
        <v>#VALUE!</v>
      </c>
      <c r="R842" s="2" t="str">
        <f>CONCATENATE(Data!$C842," ",Data!$B842)</f>
        <v>Controls Engineer Caroline Perez</v>
      </c>
      <c r="V842" s="34"/>
    </row>
    <row r="843" spans="1:22" ht="15.75" customHeight="1">
      <c r="A843" s="2" t="s">
        <v>1736</v>
      </c>
      <c r="B843" s="2" t="s">
        <v>1737</v>
      </c>
      <c r="C843" s="2" t="s">
        <v>47</v>
      </c>
      <c r="D843" s="2" t="s">
        <v>7</v>
      </c>
      <c r="E843" s="2" t="s">
        <v>22</v>
      </c>
      <c r="F843" s="2" t="s">
        <v>18</v>
      </c>
      <c r="G843" s="2" t="s">
        <v>11</v>
      </c>
      <c r="H843" s="2">
        <v>33</v>
      </c>
      <c r="I843" s="8">
        <v>41507</v>
      </c>
      <c r="J843" s="9">
        <v>105390</v>
      </c>
      <c r="K843" s="10">
        <v>0.06</v>
      </c>
      <c r="L843" s="2" t="s">
        <v>27</v>
      </c>
      <c r="M843" s="2" t="s">
        <v>136</v>
      </c>
      <c r="N843" s="8" t="s">
        <v>88</v>
      </c>
      <c r="O843" s="2" t="str">
        <f t="shared" si="6"/>
        <v>United States, Columbus</v>
      </c>
      <c r="P843" s="2" t="e">
        <f t="shared" ca="1" si="7"/>
        <v>#NAME?</v>
      </c>
      <c r="Q843" s="2" t="e">
        <f>NETWORKDAYS(Data!$N843,Data!$I843,)</f>
        <v>#VALUE!</v>
      </c>
      <c r="R843" s="2" t="str">
        <f>CONCATENATE(Data!$C843," ",Data!$B843)</f>
        <v>Manager Genesis Woods</v>
      </c>
      <c r="V843" s="34"/>
    </row>
    <row r="844" spans="1:22" ht="15.75" customHeight="1">
      <c r="A844" s="2" t="s">
        <v>1738</v>
      </c>
      <c r="B844" s="2" t="s">
        <v>1739</v>
      </c>
      <c r="C844" s="2" t="s">
        <v>36</v>
      </c>
      <c r="D844" s="2" t="s">
        <v>8</v>
      </c>
      <c r="E844" s="2" t="s">
        <v>20</v>
      </c>
      <c r="F844" s="2" t="s">
        <v>18</v>
      </c>
      <c r="G844" s="2" t="s">
        <v>3</v>
      </c>
      <c r="H844" s="2">
        <v>50</v>
      </c>
      <c r="I844" s="8">
        <v>44445</v>
      </c>
      <c r="J844" s="9">
        <v>83418</v>
      </c>
      <c r="K844" s="10">
        <v>0</v>
      </c>
      <c r="L844" s="2" t="s">
        <v>26</v>
      </c>
      <c r="M844" s="2" t="s">
        <v>123</v>
      </c>
      <c r="N844" s="8" t="s">
        <v>88</v>
      </c>
      <c r="O844" s="2" t="str">
        <f t="shared" si="6"/>
        <v>China, Shanghai</v>
      </c>
      <c r="P844" s="2" t="e">
        <f t="shared" ca="1" si="7"/>
        <v>#NAME?</v>
      </c>
      <c r="Q844" s="2" t="e">
        <f>NETWORKDAYS(Data!$N844,Data!$I844,)</f>
        <v>#VALUE!</v>
      </c>
      <c r="R844" s="2" t="str">
        <f>CONCATENATE(Data!$C844," ",Data!$B844)</f>
        <v>Cloud Infrastructure Architect Ruby Sun</v>
      </c>
      <c r="V844" s="34"/>
    </row>
    <row r="845" spans="1:22" ht="15.75" customHeight="1">
      <c r="A845" s="2" t="s">
        <v>1740</v>
      </c>
      <c r="B845" s="2" t="s">
        <v>1741</v>
      </c>
      <c r="C845" s="2" t="s">
        <v>54</v>
      </c>
      <c r="D845" s="2" t="s">
        <v>8</v>
      </c>
      <c r="E845" s="2" t="s">
        <v>22</v>
      </c>
      <c r="F845" s="2" t="s">
        <v>18</v>
      </c>
      <c r="G845" s="2" t="s">
        <v>12</v>
      </c>
      <c r="H845" s="2">
        <v>45</v>
      </c>
      <c r="I845" s="8">
        <v>43042</v>
      </c>
      <c r="J845" s="9">
        <v>66660</v>
      </c>
      <c r="K845" s="10">
        <v>0</v>
      </c>
      <c r="L845" s="2" t="s">
        <v>27</v>
      </c>
      <c r="M845" s="2" t="s">
        <v>109</v>
      </c>
      <c r="N845" s="8" t="s">
        <v>88</v>
      </c>
      <c r="O845" s="2" t="str">
        <f t="shared" si="6"/>
        <v>United States, Austin</v>
      </c>
      <c r="P845" s="2" t="e">
        <f t="shared" ca="1" si="7"/>
        <v>#NAME?</v>
      </c>
      <c r="Q845" s="2" t="e">
        <f>NETWORKDAYS(Data!$N845,Data!$I845,)</f>
        <v>#VALUE!</v>
      </c>
      <c r="R845" s="2" t="str">
        <f>CONCATENATE(Data!$C845," ",Data!$B845)</f>
        <v>Solutions Architect Nevaeh James</v>
      </c>
      <c r="V845" s="34"/>
    </row>
    <row r="846" spans="1:22" ht="15.75" customHeight="1">
      <c r="A846" s="2" t="s">
        <v>1312</v>
      </c>
      <c r="B846" s="2" t="s">
        <v>1742</v>
      </c>
      <c r="C846" s="2" t="s">
        <v>47</v>
      </c>
      <c r="D846" s="2" t="s">
        <v>7</v>
      </c>
      <c r="E846" s="2" t="s">
        <v>22</v>
      </c>
      <c r="F846" s="2" t="s">
        <v>19</v>
      </c>
      <c r="G846" s="2" t="s">
        <v>13</v>
      </c>
      <c r="H846" s="2">
        <v>59</v>
      </c>
      <c r="I846" s="8">
        <v>42165</v>
      </c>
      <c r="J846" s="9">
        <v>101985</v>
      </c>
      <c r="K846" s="10">
        <v>7.0000000000000007E-2</v>
      </c>
      <c r="L846" s="2" t="s">
        <v>27</v>
      </c>
      <c r="M846" s="2" t="s">
        <v>106</v>
      </c>
      <c r="N846" s="8" t="s">
        <v>88</v>
      </c>
      <c r="O846" s="2" t="str">
        <f t="shared" si="6"/>
        <v>United States, Miami</v>
      </c>
      <c r="P846" s="2" t="e">
        <f t="shared" ca="1" si="7"/>
        <v>#NAME?</v>
      </c>
      <c r="Q846" s="2" t="e">
        <f>NETWORKDAYS(Data!$N846,Data!$I846,)</f>
        <v>#VALUE!</v>
      </c>
      <c r="R846" s="2" t="str">
        <f>CONCATENATE(Data!$C846," ",Data!$B846)</f>
        <v>Manager Parker Sandoval</v>
      </c>
      <c r="V846" s="34"/>
    </row>
    <row r="847" spans="1:22" ht="15.75" customHeight="1">
      <c r="A847" s="2" t="s">
        <v>1743</v>
      </c>
      <c r="B847" s="2" t="s">
        <v>1744</v>
      </c>
      <c r="C847" s="2" t="s">
        <v>63</v>
      </c>
      <c r="D847" s="2" t="s">
        <v>6</v>
      </c>
      <c r="E847" s="2" t="s">
        <v>17</v>
      </c>
      <c r="F847" s="2" t="s">
        <v>19</v>
      </c>
      <c r="G847" s="2" t="s">
        <v>13</v>
      </c>
      <c r="H847" s="2">
        <v>29</v>
      </c>
      <c r="I847" s="8">
        <v>43439</v>
      </c>
      <c r="J847" s="9">
        <v>199504</v>
      </c>
      <c r="K847" s="10">
        <v>0.3</v>
      </c>
      <c r="L847" s="2" t="s">
        <v>27</v>
      </c>
      <c r="M847" s="2" t="s">
        <v>109</v>
      </c>
      <c r="N847" s="8" t="s">
        <v>88</v>
      </c>
      <c r="O847" s="2" t="str">
        <f t="shared" si="6"/>
        <v>United States, Austin</v>
      </c>
      <c r="P847" s="2" t="e">
        <f t="shared" ca="1" si="7"/>
        <v>#NAME?</v>
      </c>
      <c r="Q847" s="2" t="e">
        <f>NETWORKDAYS(Data!$N847,Data!$I847,)</f>
        <v>#VALUE!</v>
      </c>
      <c r="R847" s="2" t="str">
        <f>CONCATENATE(Data!$C847," ",Data!$B847)</f>
        <v>Vice President Austin Rojas</v>
      </c>
      <c r="V847" s="34"/>
    </row>
    <row r="848" spans="1:22" ht="15.75" customHeight="1">
      <c r="A848" s="2" t="s">
        <v>1745</v>
      </c>
      <c r="B848" s="2" t="s">
        <v>1746</v>
      </c>
      <c r="C848" s="2" t="s">
        <v>58</v>
      </c>
      <c r="D848" s="2" t="s">
        <v>10</v>
      </c>
      <c r="E848" s="2" t="s">
        <v>17</v>
      </c>
      <c r="F848" s="2" t="s">
        <v>18</v>
      </c>
      <c r="G848" s="2" t="s">
        <v>13</v>
      </c>
      <c r="H848" s="2">
        <v>52</v>
      </c>
      <c r="I848" s="8">
        <v>38995</v>
      </c>
      <c r="J848" s="9">
        <v>147966</v>
      </c>
      <c r="K848" s="10">
        <v>0.11</v>
      </c>
      <c r="L848" s="2" t="s">
        <v>25</v>
      </c>
      <c r="M848" s="2" t="s">
        <v>148</v>
      </c>
      <c r="N848" s="8">
        <v>43608</v>
      </c>
      <c r="O848" s="2" t="str">
        <f t="shared" si="6"/>
        <v>Brazil, Rio de Janerio</v>
      </c>
      <c r="P848" s="2" t="e">
        <f t="shared" ca="1" si="7"/>
        <v>#NAME?</v>
      </c>
      <c r="Q848" s="2">
        <f>NETWORKDAYS(Data!$N848,Data!$I848,)</f>
        <v>-3296</v>
      </c>
      <c r="R848" s="2" t="str">
        <f>CONCATENATE(Data!$C848," ",Data!$B848)</f>
        <v>Sr. Manger Vivian Espinoza</v>
      </c>
      <c r="V848" s="34"/>
    </row>
    <row r="849" spans="1:22" ht="15.75" customHeight="1">
      <c r="A849" s="2" t="s">
        <v>333</v>
      </c>
      <c r="B849" s="2" t="s">
        <v>1747</v>
      </c>
      <c r="C849" s="2" t="s">
        <v>35</v>
      </c>
      <c r="D849" s="2" t="s">
        <v>7</v>
      </c>
      <c r="E849" s="2" t="s">
        <v>22</v>
      </c>
      <c r="F849" s="2" t="s">
        <v>19</v>
      </c>
      <c r="G849" s="2" t="s">
        <v>3</v>
      </c>
      <c r="H849" s="2">
        <v>58</v>
      </c>
      <c r="I849" s="8">
        <v>41810</v>
      </c>
      <c r="J849" s="9">
        <v>41728</v>
      </c>
      <c r="K849" s="10">
        <v>0</v>
      </c>
      <c r="L849" s="2" t="s">
        <v>26</v>
      </c>
      <c r="M849" s="2" t="s">
        <v>87</v>
      </c>
      <c r="N849" s="8" t="s">
        <v>88</v>
      </c>
      <c r="O849" s="2" t="str">
        <f t="shared" si="6"/>
        <v>China, Chongqing</v>
      </c>
      <c r="P849" s="2" t="e">
        <f t="shared" ca="1" si="7"/>
        <v>#NAME?</v>
      </c>
      <c r="Q849" s="2" t="e">
        <f>NETWORKDAYS(Data!$N849,Data!$I849,)</f>
        <v>#VALUE!</v>
      </c>
      <c r="R849" s="2" t="str">
        <f>CONCATENATE(Data!$C849," ",Data!$B849)</f>
        <v>Business Partner Cooper Gupta</v>
      </c>
      <c r="V849" s="34"/>
    </row>
    <row r="850" spans="1:22" ht="15.75" customHeight="1">
      <c r="A850" s="2" t="s">
        <v>1495</v>
      </c>
      <c r="B850" s="2" t="s">
        <v>1748</v>
      </c>
      <c r="C850" s="2" t="s">
        <v>56</v>
      </c>
      <c r="D850" s="2" t="s">
        <v>4</v>
      </c>
      <c r="E850" s="2" t="s">
        <v>22</v>
      </c>
      <c r="F850" s="2" t="s">
        <v>19</v>
      </c>
      <c r="G850" s="2" t="s">
        <v>13</v>
      </c>
      <c r="H850" s="2">
        <v>62</v>
      </c>
      <c r="I850" s="8">
        <v>40591</v>
      </c>
      <c r="J850" s="9">
        <v>94422</v>
      </c>
      <c r="K850" s="10">
        <v>0</v>
      </c>
      <c r="L850" s="2" t="s">
        <v>27</v>
      </c>
      <c r="M850" s="2" t="s">
        <v>97</v>
      </c>
      <c r="N850" s="8" t="s">
        <v>88</v>
      </c>
      <c r="O850" s="2" t="str">
        <f t="shared" si="6"/>
        <v>United States, Phoenix</v>
      </c>
      <c r="P850" s="2" t="e">
        <f t="shared" ca="1" si="7"/>
        <v>#NAME?</v>
      </c>
      <c r="Q850" s="2" t="e">
        <f>NETWORKDAYS(Data!$N850,Data!$I850,)</f>
        <v>#VALUE!</v>
      </c>
      <c r="R850" s="2" t="str">
        <f>CONCATENATE(Data!$C850," ",Data!$B850)</f>
        <v>Sr. Analyst Axel Santos</v>
      </c>
      <c r="V850" s="34"/>
    </row>
    <row r="851" spans="1:22" ht="15.75" customHeight="1">
      <c r="A851" s="2" t="s">
        <v>1749</v>
      </c>
      <c r="B851" s="2" t="s">
        <v>1750</v>
      </c>
      <c r="C851" s="2" t="s">
        <v>40</v>
      </c>
      <c r="D851" s="2" t="s">
        <v>10</v>
      </c>
      <c r="E851" s="2" t="s">
        <v>17</v>
      </c>
      <c r="F851" s="2" t="s">
        <v>19</v>
      </c>
      <c r="G851" s="2" t="s">
        <v>3</v>
      </c>
      <c r="H851" s="2">
        <v>31</v>
      </c>
      <c r="I851" s="8">
        <v>42184</v>
      </c>
      <c r="J851" s="9">
        <v>191026</v>
      </c>
      <c r="K851" s="10">
        <v>0.16</v>
      </c>
      <c r="L851" s="2" t="s">
        <v>27</v>
      </c>
      <c r="M851" s="2" t="s">
        <v>136</v>
      </c>
      <c r="N851" s="8" t="s">
        <v>88</v>
      </c>
      <c r="O851" s="2" t="str">
        <f t="shared" si="6"/>
        <v>United States, Columbus</v>
      </c>
      <c r="P851" s="2" t="e">
        <f t="shared" ca="1" si="7"/>
        <v>#NAME?</v>
      </c>
      <c r="Q851" s="2" t="e">
        <f>NETWORKDAYS(Data!$N851,Data!$I851,)</f>
        <v>#VALUE!</v>
      </c>
      <c r="R851" s="2" t="str">
        <f>CONCATENATE(Data!$C851," ",Data!$B851)</f>
        <v>Director Samuel Song</v>
      </c>
      <c r="V851" s="34"/>
    </row>
    <row r="852" spans="1:22" ht="15.75" customHeight="1">
      <c r="A852" s="2" t="s">
        <v>1751</v>
      </c>
      <c r="B852" s="2" t="s">
        <v>1752</v>
      </c>
      <c r="C852" s="2" t="s">
        <v>63</v>
      </c>
      <c r="D852" s="2" t="s">
        <v>8</v>
      </c>
      <c r="E852" s="2" t="s">
        <v>21</v>
      </c>
      <c r="F852" s="2" t="s">
        <v>19</v>
      </c>
      <c r="G852" s="2" t="s">
        <v>13</v>
      </c>
      <c r="H852" s="2">
        <v>42</v>
      </c>
      <c r="I852" s="8">
        <v>40511</v>
      </c>
      <c r="J852" s="9">
        <v>186725</v>
      </c>
      <c r="K852" s="10">
        <v>0.32</v>
      </c>
      <c r="L852" s="2" t="s">
        <v>25</v>
      </c>
      <c r="M852" s="2" t="s">
        <v>142</v>
      </c>
      <c r="N852" s="8" t="s">
        <v>88</v>
      </c>
      <c r="O852" s="2" t="str">
        <f t="shared" si="6"/>
        <v>Brazil, Manaus</v>
      </c>
      <c r="P852" s="2" t="e">
        <f t="shared" ca="1" si="7"/>
        <v>#NAME?</v>
      </c>
      <c r="Q852" s="2" t="e">
        <f>NETWORKDAYS(Data!$N852,Data!$I852,)</f>
        <v>#VALUE!</v>
      </c>
      <c r="R852" s="2" t="str">
        <f>CONCATENATE(Data!$C852," ",Data!$B852)</f>
        <v>Vice President Aiden Silva</v>
      </c>
      <c r="V852" s="34"/>
    </row>
    <row r="853" spans="1:22" ht="15.75" customHeight="1">
      <c r="A853" s="2" t="s">
        <v>1753</v>
      </c>
      <c r="B853" s="2" t="s">
        <v>1754</v>
      </c>
      <c r="C853" s="2" t="s">
        <v>35</v>
      </c>
      <c r="D853" s="2" t="s">
        <v>7</v>
      </c>
      <c r="E853" s="2" t="s">
        <v>21</v>
      </c>
      <c r="F853" s="2" t="s">
        <v>18</v>
      </c>
      <c r="G853" s="2" t="s">
        <v>12</v>
      </c>
      <c r="H853" s="2">
        <v>56</v>
      </c>
      <c r="I853" s="8">
        <v>40045</v>
      </c>
      <c r="J853" s="9">
        <v>52800</v>
      </c>
      <c r="K853" s="10">
        <v>0</v>
      </c>
      <c r="L853" s="2" t="s">
        <v>27</v>
      </c>
      <c r="M853" s="2" t="s">
        <v>97</v>
      </c>
      <c r="N853" s="8" t="s">
        <v>88</v>
      </c>
      <c r="O853" s="2" t="str">
        <f t="shared" si="6"/>
        <v>United States, Phoenix</v>
      </c>
      <c r="P853" s="2" t="e">
        <f t="shared" ca="1" si="7"/>
        <v>#NAME?</v>
      </c>
      <c r="Q853" s="2" t="e">
        <f>NETWORKDAYS(Data!$N853,Data!$I853,)</f>
        <v>#VALUE!</v>
      </c>
      <c r="R853" s="2" t="str">
        <f>CONCATENATE(Data!$C853," ",Data!$B853)</f>
        <v>Business Partner Eliana Allen</v>
      </c>
      <c r="V853" s="34"/>
    </row>
    <row r="854" spans="1:22" ht="15.75" customHeight="1">
      <c r="A854" s="2" t="s">
        <v>1755</v>
      </c>
      <c r="B854" s="2" t="s">
        <v>1756</v>
      </c>
      <c r="C854" s="2" t="s">
        <v>51</v>
      </c>
      <c r="D854" s="2" t="s">
        <v>5</v>
      </c>
      <c r="E854" s="2" t="s">
        <v>22</v>
      </c>
      <c r="F854" s="2" t="s">
        <v>19</v>
      </c>
      <c r="G854" s="2" t="s">
        <v>12</v>
      </c>
      <c r="H854" s="2">
        <v>54</v>
      </c>
      <c r="I854" s="8">
        <v>40517</v>
      </c>
      <c r="J854" s="9">
        <v>113982</v>
      </c>
      <c r="K854" s="10">
        <v>0</v>
      </c>
      <c r="L854" s="2" t="s">
        <v>27</v>
      </c>
      <c r="M854" s="2" t="s">
        <v>83</v>
      </c>
      <c r="N854" s="8" t="s">
        <v>88</v>
      </c>
      <c r="O854" s="2" t="str">
        <f t="shared" si="6"/>
        <v>United States, Seattle</v>
      </c>
      <c r="P854" s="2" t="e">
        <f t="shared" ca="1" si="7"/>
        <v>#NAME?</v>
      </c>
      <c r="Q854" s="2" t="e">
        <f>NETWORKDAYS(Data!$N854,Data!$I854,)</f>
        <v>#VALUE!</v>
      </c>
      <c r="R854" s="2" t="str">
        <f>CONCATENATE(Data!$C854," ",Data!$B854)</f>
        <v>Operations Engineer Grayson James</v>
      </c>
      <c r="V854" s="34"/>
    </row>
    <row r="855" spans="1:22" ht="15.75" customHeight="1">
      <c r="A855" s="2" t="s">
        <v>1757</v>
      </c>
      <c r="B855" s="2" t="s">
        <v>1758</v>
      </c>
      <c r="C855" s="2" t="s">
        <v>31</v>
      </c>
      <c r="D855" s="2" t="s">
        <v>10</v>
      </c>
      <c r="E855" s="2" t="s">
        <v>21</v>
      </c>
      <c r="F855" s="2" t="s">
        <v>18</v>
      </c>
      <c r="G855" s="2" t="s">
        <v>3</v>
      </c>
      <c r="H855" s="2">
        <v>54</v>
      </c>
      <c r="I855" s="8">
        <v>44271</v>
      </c>
      <c r="J855" s="9">
        <v>56239</v>
      </c>
      <c r="K855" s="10">
        <v>0</v>
      </c>
      <c r="L855" s="2" t="s">
        <v>26</v>
      </c>
      <c r="M855" s="2" t="s">
        <v>87</v>
      </c>
      <c r="N855" s="8" t="s">
        <v>88</v>
      </c>
      <c r="O855" s="2" t="str">
        <f t="shared" si="6"/>
        <v>China, Chongqing</v>
      </c>
      <c r="P855" s="2" t="e">
        <f t="shared" ca="1" si="7"/>
        <v>#NAME?</v>
      </c>
      <c r="Q855" s="2" t="e">
        <f>NETWORKDAYS(Data!$N855,Data!$I855,)</f>
        <v>#VALUE!</v>
      </c>
      <c r="R855" s="2" t="str">
        <f>CONCATENATE(Data!$C855," ",Data!$B855)</f>
        <v>Account Representative Hailey Yee</v>
      </c>
      <c r="V855" s="34"/>
    </row>
    <row r="856" spans="1:22" ht="15.75" customHeight="1">
      <c r="A856" s="2" t="s">
        <v>463</v>
      </c>
      <c r="B856" s="2" t="s">
        <v>1759</v>
      </c>
      <c r="C856" s="2" t="s">
        <v>32</v>
      </c>
      <c r="D856" s="2" t="s">
        <v>10</v>
      </c>
      <c r="E856" s="2" t="s">
        <v>20</v>
      </c>
      <c r="F856" s="2" t="s">
        <v>19</v>
      </c>
      <c r="G856" s="2" t="s">
        <v>13</v>
      </c>
      <c r="H856" s="2">
        <v>26</v>
      </c>
      <c r="I856" s="8">
        <v>44257</v>
      </c>
      <c r="J856" s="9">
        <v>44732</v>
      </c>
      <c r="K856" s="10">
        <v>0</v>
      </c>
      <c r="L856" s="2" t="s">
        <v>25</v>
      </c>
      <c r="M856" s="2" t="s">
        <v>148</v>
      </c>
      <c r="N856" s="8" t="s">
        <v>88</v>
      </c>
      <c r="O856" s="2" t="str">
        <f t="shared" si="6"/>
        <v>Brazil, Rio de Janerio</v>
      </c>
      <c r="P856" s="2" t="e">
        <f t="shared" ca="1" si="7"/>
        <v>#NAME?</v>
      </c>
      <c r="Q856" s="2" t="e">
        <f>NETWORKDAYS(Data!$N856,Data!$I856,)</f>
        <v>#VALUE!</v>
      </c>
      <c r="R856" s="2" t="str">
        <f>CONCATENATE(Data!$C856," ",Data!$B856)</f>
        <v>Analyst Ian Vargas</v>
      </c>
      <c r="V856" s="34"/>
    </row>
    <row r="857" spans="1:22" ht="15.75" customHeight="1">
      <c r="A857" s="2" t="s">
        <v>1760</v>
      </c>
      <c r="B857" s="2" t="s">
        <v>1761</v>
      </c>
      <c r="C857" s="2" t="s">
        <v>40</v>
      </c>
      <c r="D857" s="2" t="s">
        <v>9</v>
      </c>
      <c r="E857" s="2" t="s">
        <v>17</v>
      </c>
      <c r="F857" s="2" t="s">
        <v>19</v>
      </c>
      <c r="G857" s="2" t="s">
        <v>3</v>
      </c>
      <c r="H857" s="2">
        <v>49</v>
      </c>
      <c r="I857" s="8">
        <v>41816</v>
      </c>
      <c r="J857" s="9">
        <v>153961</v>
      </c>
      <c r="K857" s="10">
        <v>0.25</v>
      </c>
      <c r="L857" s="2" t="s">
        <v>26</v>
      </c>
      <c r="M857" s="2" t="s">
        <v>123</v>
      </c>
      <c r="N857" s="8" t="s">
        <v>88</v>
      </c>
      <c r="O857" s="2" t="str">
        <f t="shared" si="6"/>
        <v>China, Shanghai</v>
      </c>
      <c r="P857" s="2" t="e">
        <f t="shared" ca="1" si="7"/>
        <v>#NAME?</v>
      </c>
      <c r="Q857" s="2" t="e">
        <f>NETWORKDAYS(Data!$N857,Data!$I857,)</f>
        <v>#VALUE!</v>
      </c>
      <c r="R857" s="2" t="str">
        <f>CONCATENATE(Data!$C857," ",Data!$B857)</f>
        <v>Director John Trinh</v>
      </c>
      <c r="V857" s="34"/>
    </row>
    <row r="858" spans="1:22" ht="15.75" customHeight="1">
      <c r="A858" s="2" t="s">
        <v>1250</v>
      </c>
      <c r="B858" s="2" t="s">
        <v>1762</v>
      </c>
      <c r="C858" s="2" t="s">
        <v>49</v>
      </c>
      <c r="D858" s="2" t="s">
        <v>8</v>
      </c>
      <c r="E858" s="2" t="s">
        <v>22</v>
      </c>
      <c r="F858" s="2" t="s">
        <v>18</v>
      </c>
      <c r="G858" s="2" t="s">
        <v>3</v>
      </c>
      <c r="H858" s="2">
        <v>45</v>
      </c>
      <c r="I858" s="8">
        <v>39069</v>
      </c>
      <c r="J858" s="9">
        <v>68337</v>
      </c>
      <c r="K858" s="10">
        <v>0</v>
      </c>
      <c r="L858" s="2" t="s">
        <v>26</v>
      </c>
      <c r="M858" s="2" t="s">
        <v>87</v>
      </c>
      <c r="N858" s="8" t="s">
        <v>88</v>
      </c>
      <c r="O858" s="2" t="str">
        <f t="shared" si="6"/>
        <v>China, Chongqing</v>
      </c>
      <c r="P858" s="2" t="e">
        <f t="shared" ca="1" si="7"/>
        <v>#NAME?</v>
      </c>
      <c r="Q858" s="2" t="e">
        <f>NETWORKDAYS(Data!$N858,Data!$I858,)</f>
        <v>#VALUE!</v>
      </c>
      <c r="R858" s="2" t="str">
        <f>CONCATENATE(Data!$C858," ",Data!$B858)</f>
        <v>Network Architect Sofia Trinh</v>
      </c>
      <c r="V858" s="34"/>
    </row>
    <row r="859" spans="1:22" ht="15.75" customHeight="1">
      <c r="A859" s="2" t="s">
        <v>1763</v>
      </c>
      <c r="B859" s="2" t="s">
        <v>1764</v>
      </c>
      <c r="C859" s="2" t="s">
        <v>58</v>
      </c>
      <c r="D859" s="2" t="s">
        <v>7</v>
      </c>
      <c r="E859" s="2" t="s">
        <v>17</v>
      </c>
      <c r="F859" s="2" t="s">
        <v>19</v>
      </c>
      <c r="G859" s="2" t="s">
        <v>3</v>
      </c>
      <c r="H859" s="2">
        <v>45</v>
      </c>
      <c r="I859" s="8">
        <v>40305</v>
      </c>
      <c r="J859" s="9">
        <v>145093</v>
      </c>
      <c r="K859" s="10">
        <v>0.12</v>
      </c>
      <c r="L859" s="2" t="s">
        <v>27</v>
      </c>
      <c r="M859" s="2" t="s">
        <v>91</v>
      </c>
      <c r="N859" s="8" t="s">
        <v>88</v>
      </c>
      <c r="O859" s="2" t="str">
        <f t="shared" si="6"/>
        <v>United States, Chicago</v>
      </c>
      <c r="P859" s="2" t="e">
        <f t="shared" ca="1" si="7"/>
        <v>#NAME?</v>
      </c>
      <c r="Q859" s="2" t="e">
        <f>NETWORKDAYS(Data!$N859,Data!$I859,)</f>
        <v>#VALUE!</v>
      </c>
      <c r="R859" s="2" t="str">
        <f>CONCATENATE(Data!$C859," ",Data!$B859)</f>
        <v>Sr. Manger Santiago f Moua</v>
      </c>
      <c r="V859" s="34"/>
    </row>
    <row r="860" spans="1:22" ht="15.75" customHeight="1">
      <c r="A860" s="2" t="s">
        <v>1765</v>
      </c>
      <c r="B860" s="2" t="s">
        <v>1766</v>
      </c>
      <c r="C860" s="2" t="s">
        <v>46</v>
      </c>
      <c r="D860" s="2" t="s">
        <v>8</v>
      </c>
      <c r="E860" s="2" t="s">
        <v>22</v>
      </c>
      <c r="F860" s="2" t="s">
        <v>18</v>
      </c>
      <c r="G860" s="2" t="s">
        <v>12</v>
      </c>
      <c r="H860" s="2">
        <v>26</v>
      </c>
      <c r="I860" s="8">
        <v>44266</v>
      </c>
      <c r="J860" s="9">
        <v>74170</v>
      </c>
      <c r="K860" s="10">
        <v>0</v>
      </c>
      <c r="L860" s="2" t="s">
        <v>27</v>
      </c>
      <c r="M860" s="2" t="s">
        <v>109</v>
      </c>
      <c r="N860" s="8" t="s">
        <v>88</v>
      </c>
      <c r="O860" s="2" t="str">
        <f t="shared" si="6"/>
        <v>United States, Austin</v>
      </c>
      <c r="P860" s="2" t="e">
        <f t="shared" ca="1" si="7"/>
        <v>#NAME?</v>
      </c>
      <c r="Q860" s="2" t="e">
        <f>NETWORKDAYS(Data!$N860,Data!$I860,)</f>
        <v>#VALUE!</v>
      </c>
      <c r="R860" s="2" t="str">
        <f>CONCATENATE(Data!$C860," ",Data!$B860)</f>
        <v>IT Systems Architect Layla Collins</v>
      </c>
      <c r="V860" s="34"/>
    </row>
    <row r="861" spans="1:22" ht="15.75" customHeight="1">
      <c r="A861" s="2" t="s">
        <v>1767</v>
      </c>
      <c r="B861" s="2" t="s">
        <v>1768</v>
      </c>
      <c r="C861" s="2" t="s">
        <v>43</v>
      </c>
      <c r="D861" s="2" t="s">
        <v>5</v>
      </c>
      <c r="E861" s="2" t="s">
        <v>21</v>
      </c>
      <c r="F861" s="2" t="s">
        <v>19</v>
      </c>
      <c r="G861" s="2" t="s">
        <v>12</v>
      </c>
      <c r="H861" s="2">
        <v>59</v>
      </c>
      <c r="I861" s="8">
        <v>35153</v>
      </c>
      <c r="J861" s="9">
        <v>62605</v>
      </c>
      <c r="K861" s="10">
        <v>0</v>
      </c>
      <c r="L861" s="2" t="s">
        <v>27</v>
      </c>
      <c r="M861" s="2" t="s">
        <v>109</v>
      </c>
      <c r="N861" s="8" t="s">
        <v>88</v>
      </c>
      <c r="O861" s="2" t="str">
        <f t="shared" si="6"/>
        <v>United States, Austin</v>
      </c>
      <c r="P861" s="2" t="e">
        <f t="shared" ca="1" si="7"/>
        <v>#NAME?</v>
      </c>
      <c r="Q861" s="2" t="e">
        <f>NETWORKDAYS(Data!$N861,Data!$I861,)</f>
        <v>#VALUE!</v>
      </c>
      <c r="R861" s="2" t="str">
        <f>CONCATENATE(Data!$C861," ",Data!$B861)</f>
        <v>Field Engineer Jaxon Powell</v>
      </c>
      <c r="V861" s="34"/>
    </row>
    <row r="862" spans="1:22" ht="15.75" customHeight="1">
      <c r="A862" s="2" t="s">
        <v>1769</v>
      </c>
      <c r="B862" s="2" t="s">
        <v>1770</v>
      </c>
      <c r="C862" s="2" t="s">
        <v>47</v>
      </c>
      <c r="D862" s="2" t="s">
        <v>8</v>
      </c>
      <c r="E862" s="2" t="s">
        <v>22</v>
      </c>
      <c r="F862" s="2" t="s">
        <v>18</v>
      </c>
      <c r="G862" s="2" t="s">
        <v>12</v>
      </c>
      <c r="H862" s="2">
        <v>51</v>
      </c>
      <c r="I862" s="8">
        <v>43903</v>
      </c>
      <c r="J862" s="9">
        <v>107195</v>
      </c>
      <c r="K862" s="10">
        <v>0.09</v>
      </c>
      <c r="L862" s="2" t="s">
        <v>27</v>
      </c>
      <c r="M862" s="2" t="s">
        <v>109</v>
      </c>
      <c r="N862" s="8" t="s">
        <v>88</v>
      </c>
      <c r="O862" s="2" t="str">
        <f t="shared" si="6"/>
        <v>United States, Austin</v>
      </c>
      <c r="P862" s="2" t="e">
        <f t="shared" ca="1" si="7"/>
        <v>#NAME?</v>
      </c>
      <c r="Q862" s="2" t="e">
        <f>NETWORKDAYS(Data!$N862,Data!$I862,)</f>
        <v>#VALUE!</v>
      </c>
      <c r="R862" s="2" t="str">
        <f>CONCATENATE(Data!$C862," ",Data!$B862)</f>
        <v>Manager Naomi Washington</v>
      </c>
      <c r="V862" s="34"/>
    </row>
    <row r="863" spans="1:22" ht="15.75" customHeight="1">
      <c r="A863" s="2" t="s">
        <v>1684</v>
      </c>
      <c r="B863" s="2" t="s">
        <v>1771</v>
      </c>
      <c r="C863" s="2" t="s">
        <v>58</v>
      </c>
      <c r="D863" s="2" t="s">
        <v>9</v>
      </c>
      <c r="E863" s="2" t="s">
        <v>22</v>
      </c>
      <c r="F863" s="2" t="s">
        <v>19</v>
      </c>
      <c r="G863" s="2" t="s">
        <v>12</v>
      </c>
      <c r="H863" s="2">
        <v>45</v>
      </c>
      <c r="I863" s="8">
        <v>43111</v>
      </c>
      <c r="J863" s="9">
        <v>127422</v>
      </c>
      <c r="K863" s="10">
        <v>0.15</v>
      </c>
      <c r="L863" s="2" t="s">
        <v>27</v>
      </c>
      <c r="M863" s="2" t="s">
        <v>136</v>
      </c>
      <c r="N863" s="8" t="s">
        <v>88</v>
      </c>
      <c r="O863" s="2" t="str">
        <f t="shared" si="6"/>
        <v>United States, Columbus</v>
      </c>
      <c r="P863" s="2" t="e">
        <f t="shared" ca="1" si="7"/>
        <v>#NAME?</v>
      </c>
      <c r="Q863" s="2" t="e">
        <f>NETWORKDAYS(Data!$N863,Data!$I863,)</f>
        <v>#VALUE!</v>
      </c>
      <c r="R863" s="2" t="str">
        <f>CONCATENATE(Data!$C863," ",Data!$B863)</f>
        <v>Sr. Manger Ryan Holmes</v>
      </c>
      <c r="V863" s="34"/>
    </row>
    <row r="864" spans="1:22" ht="15.75" customHeight="1">
      <c r="A864" s="2" t="s">
        <v>1772</v>
      </c>
      <c r="B864" s="2" t="s">
        <v>1773</v>
      </c>
      <c r="C864" s="2" t="s">
        <v>40</v>
      </c>
      <c r="D864" s="2" t="s">
        <v>4</v>
      </c>
      <c r="E864" s="2" t="s">
        <v>21</v>
      </c>
      <c r="F864" s="2" t="s">
        <v>18</v>
      </c>
      <c r="G864" s="2" t="s">
        <v>12</v>
      </c>
      <c r="H864" s="2">
        <v>35</v>
      </c>
      <c r="I864" s="8">
        <v>42912</v>
      </c>
      <c r="J864" s="9">
        <v>161269</v>
      </c>
      <c r="K864" s="10">
        <v>0.27</v>
      </c>
      <c r="L864" s="2" t="s">
        <v>27</v>
      </c>
      <c r="M864" s="2" t="s">
        <v>106</v>
      </c>
      <c r="N864" s="8" t="s">
        <v>88</v>
      </c>
      <c r="O864" s="2" t="str">
        <f t="shared" si="6"/>
        <v>United States, Miami</v>
      </c>
      <c r="P864" s="2" t="e">
        <f t="shared" ca="1" si="7"/>
        <v>#NAME?</v>
      </c>
      <c r="Q864" s="2" t="e">
        <f>NETWORKDAYS(Data!$N864,Data!$I864,)</f>
        <v>#VALUE!</v>
      </c>
      <c r="R864" s="2" t="str">
        <f>CONCATENATE(Data!$C864," ",Data!$B864)</f>
        <v>Director Bella Holmes</v>
      </c>
      <c r="V864" s="34"/>
    </row>
    <row r="865" spans="1:22" ht="15.75" customHeight="1">
      <c r="A865" s="2" t="s">
        <v>1774</v>
      </c>
      <c r="B865" s="2" t="s">
        <v>1775</v>
      </c>
      <c r="C865" s="2" t="s">
        <v>63</v>
      </c>
      <c r="D865" s="2" t="s">
        <v>9</v>
      </c>
      <c r="E865" s="2" t="s">
        <v>17</v>
      </c>
      <c r="F865" s="2" t="s">
        <v>18</v>
      </c>
      <c r="G865" s="2" t="s">
        <v>13</v>
      </c>
      <c r="H865" s="2">
        <v>32</v>
      </c>
      <c r="I865" s="8">
        <v>41675</v>
      </c>
      <c r="J865" s="9">
        <v>203445</v>
      </c>
      <c r="K865" s="10">
        <v>0.34</v>
      </c>
      <c r="L865" s="2" t="s">
        <v>25</v>
      </c>
      <c r="M865" s="2" t="s">
        <v>142</v>
      </c>
      <c r="N865" s="8" t="s">
        <v>88</v>
      </c>
      <c r="O865" s="2" t="str">
        <f t="shared" si="6"/>
        <v>Brazil, Manaus</v>
      </c>
      <c r="P865" s="2" t="e">
        <f t="shared" ca="1" si="7"/>
        <v>#NAME?</v>
      </c>
      <c r="Q865" s="2" t="e">
        <f>NETWORKDAYS(Data!$N865,Data!$I865,)</f>
        <v>#VALUE!</v>
      </c>
      <c r="R865" s="2" t="str">
        <f>CONCATENATE(Data!$C865," ",Data!$B865)</f>
        <v>Vice President Hailey Sanchez</v>
      </c>
      <c r="V865" s="34"/>
    </row>
    <row r="866" spans="1:22" ht="15.75" customHeight="1">
      <c r="A866" s="2" t="s">
        <v>1776</v>
      </c>
      <c r="B866" s="2" t="s">
        <v>1777</v>
      </c>
      <c r="C866" s="2" t="s">
        <v>58</v>
      </c>
      <c r="D866" s="2" t="s">
        <v>7</v>
      </c>
      <c r="E866" s="2" t="s">
        <v>21</v>
      </c>
      <c r="F866" s="2" t="s">
        <v>18</v>
      </c>
      <c r="G866" s="2" t="s">
        <v>3</v>
      </c>
      <c r="H866" s="2">
        <v>37</v>
      </c>
      <c r="I866" s="8">
        <v>40560</v>
      </c>
      <c r="J866" s="9">
        <v>131353</v>
      </c>
      <c r="K866" s="10">
        <v>0.11</v>
      </c>
      <c r="L866" s="2" t="s">
        <v>26</v>
      </c>
      <c r="M866" s="2" t="s">
        <v>123</v>
      </c>
      <c r="N866" s="8" t="s">
        <v>88</v>
      </c>
      <c r="O866" s="2" t="str">
        <f t="shared" si="6"/>
        <v>China, Shanghai</v>
      </c>
      <c r="P866" s="2" t="e">
        <f t="shared" ca="1" si="7"/>
        <v>#NAME?</v>
      </c>
      <c r="Q866" s="2" t="e">
        <f>NETWORKDAYS(Data!$N866,Data!$I866,)</f>
        <v>#VALUE!</v>
      </c>
      <c r="R866" s="2" t="str">
        <f>CONCATENATE(Data!$C866," ",Data!$B866)</f>
        <v>Sr. Manger Sofia Yoon</v>
      </c>
      <c r="V866" s="34"/>
    </row>
    <row r="867" spans="1:22" ht="15.75" customHeight="1">
      <c r="A867" s="2" t="s">
        <v>1778</v>
      </c>
      <c r="B867" s="2" t="s">
        <v>1779</v>
      </c>
      <c r="C867" s="2" t="s">
        <v>53</v>
      </c>
      <c r="D867" s="2" t="s">
        <v>8</v>
      </c>
      <c r="E867" s="2" t="s">
        <v>20</v>
      </c>
      <c r="F867" s="2" t="s">
        <v>19</v>
      </c>
      <c r="G867" s="2" t="s">
        <v>3</v>
      </c>
      <c r="H867" s="2">
        <v>45</v>
      </c>
      <c r="I867" s="8">
        <v>40253</v>
      </c>
      <c r="J867" s="9">
        <v>88182</v>
      </c>
      <c r="K867" s="10">
        <v>0</v>
      </c>
      <c r="L867" s="2" t="s">
        <v>26</v>
      </c>
      <c r="M867" s="2" t="s">
        <v>180</v>
      </c>
      <c r="N867" s="8" t="s">
        <v>88</v>
      </c>
      <c r="O867" s="2" t="str">
        <f t="shared" si="6"/>
        <v>China, Chengdu</v>
      </c>
      <c r="P867" s="2" t="e">
        <f t="shared" ca="1" si="7"/>
        <v>#NAME?</v>
      </c>
      <c r="Q867" s="2" t="e">
        <f>NETWORKDAYS(Data!$N867,Data!$I867,)</f>
        <v>#VALUE!</v>
      </c>
      <c r="R867" s="2" t="str">
        <f>CONCATENATE(Data!$C867," ",Data!$B867)</f>
        <v>Service Desk Analyst Eli Rahman</v>
      </c>
      <c r="V867" s="34"/>
    </row>
    <row r="868" spans="1:22" ht="15.75" customHeight="1">
      <c r="A868" s="2" t="s">
        <v>1780</v>
      </c>
      <c r="B868" s="2" t="s">
        <v>1781</v>
      </c>
      <c r="C868" s="2" t="s">
        <v>42</v>
      </c>
      <c r="D868" s="2" t="s">
        <v>8</v>
      </c>
      <c r="E868" s="2" t="s">
        <v>22</v>
      </c>
      <c r="F868" s="2" t="s">
        <v>19</v>
      </c>
      <c r="G868" s="2" t="s">
        <v>12</v>
      </c>
      <c r="H868" s="2">
        <v>61</v>
      </c>
      <c r="I868" s="8">
        <v>43703</v>
      </c>
      <c r="J868" s="9">
        <v>75780</v>
      </c>
      <c r="K868" s="10">
        <v>0</v>
      </c>
      <c r="L868" s="2" t="s">
        <v>27</v>
      </c>
      <c r="M868" s="2" t="s">
        <v>83</v>
      </c>
      <c r="N868" s="8" t="s">
        <v>88</v>
      </c>
      <c r="O868" s="2" t="str">
        <f t="shared" si="6"/>
        <v>United States, Seattle</v>
      </c>
      <c r="P868" s="2" t="e">
        <f t="shared" ca="1" si="7"/>
        <v>#NAME?</v>
      </c>
      <c r="Q868" s="2" t="e">
        <f>NETWORKDAYS(Data!$N868,Data!$I868,)</f>
        <v>#VALUE!</v>
      </c>
      <c r="R868" s="2" t="str">
        <f>CONCATENATE(Data!$C868," ",Data!$B868)</f>
        <v>Enterprise Architect Christopher Howard</v>
      </c>
      <c r="V868" s="34"/>
    </row>
    <row r="869" spans="1:22" ht="15.75" customHeight="1">
      <c r="A869" s="2" t="s">
        <v>1782</v>
      </c>
      <c r="B869" s="2" t="s">
        <v>1783</v>
      </c>
      <c r="C869" s="2" t="s">
        <v>33</v>
      </c>
      <c r="D869" s="2" t="s">
        <v>10</v>
      </c>
      <c r="E869" s="2" t="s">
        <v>21</v>
      </c>
      <c r="F869" s="2" t="s">
        <v>18</v>
      </c>
      <c r="G869" s="2" t="s">
        <v>3</v>
      </c>
      <c r="H869" s="2">
        <v>45</v>
      </c>
      <c r="I869" s="8">
        <v>43557</v>
      </c>
      <c r="J869" s="9">
        <v>52621</v>
      </c>
      <c r="K869" s="10">
        <v>0</v>
      </c>
      <c r="L869" s="2" t="s">
        <v>26</v>
      </c>
      <c r="M869" s="2" t="s">
        <v>162</v>
      </c>
      <c r="N869" s="8" t="s">
        <v>88</v>
      </c>
      <c r="O869" s="2" t="str">
        <f t="shared" si="6"/>
        <v>China, Beijing</v>
      </c>
      <c r="P869" s="2" t="e">
        <f t="shared" ca="1" si="7"/>
        <v>#NAME?</v>
      </c>
      <c r="Q869" s="2" t="e">
        <f>NETWORKDAYS(Data!$N869,Data!$I869,)</f>
        <v>#VALUE!</v>
      </c>
      <c r="R869" s="2" t="str">
        <f>CONCATENATE(Data!$C869," ",Data!$B869)</f>
        <v>Analyst II Alice Mehta</v>
      </c>
      <c r="V869" s="34"/>
    </row>
    <row r="870" spans="1:22" ht="15.75" customHeight="1">
      <c r="A870" s="2" t="s">
        <v>1784</v>
      </c>
      <c r="B870" s="2" t="s">
        <v>1785</v>
      </c>
      <c r="C870" s="2" t="s">
        <v>41</v>
      </c>
      <c r="D870" s="2" t="s">
        <v>5</v>
      </c>
      <c r="E870" s="2" t="s">
        <v>21</v>
      </c>
      <c r="F870" s="2" t="s">
        <v>19</v>
      </c>
      <c r="G870" s="2" t="s">
        <v>3</v>
      </c>
      <c r="H870" s="2">
        <v>60</v>
      </c>
      <c r="I870" s="8">
        <v>43146</v>
      </c>
      <c r="J870" s="9">
        <v>106079</v>
      </c>
      <c r="K870" s="10">
        <v>0.14000000000000001</v>
      </c>
      <c r="L870" s="2" t="s">
        <v>27</v>
      </c>
      <c r="M870" s="2" t="s">
        <v>109</v>
      </c>
      <c r="N870" s="8">
        <v>44295</v>
      </c>
      <c r="O870" s="2" t="str">
        <f t="shared" si="6"/>
        <v>United States, Austin</v>
      </c>
      <c r="P870" s="2" t="e">
        <f t="shared" ca="1" si="7"/>
        <v>#NAME?</v>
      </c>
      <c r="Q870" s="2">
        <f>NETWORKDAYS(Data!$N870,Data!$I870,)</f>
        <v>-822</v>
      </c>
      <c r="R870" s="2" t="str">
        <f>CONCATENATE(Data!$C870," ",Data!$B870)</f>
        <v>Engineering Manager Cooper Yoon</v>
      </c>
      <c r="V870" s="34"/>
    </row>
    <row r="871" spans="1:22" ht="15.75" customHeight="1">
      <c r="A871" s="2" t="s">
        <v>1786</v>
      </c>
      <c r="B871" s="2" t="s">
        <v>1787</v>
      </c>
      <c r="C871" s="2" t="s">
        <v>36</v>
      </c>
      <c r="D871" s="2" t="s">
        <v>8</v>
      </c>
      <c r="E871" s="2" t="s">
        <v>17</v>
      </c>
      <c r="F871" s="2" t="s">
        <v>19</v>
      </c>
      <c r="G871" s="2" t="s">
        <v>13</v>
      </c>
      <c r="H871" s="2">
        <v>30</v>
      </c>
      <c r="I871" s="8">
        <v>42777</v>
      </c>
      <c r="J871" s="9">
        <v>92058</v>
      </c>
      <c r="K871" s="10">
        <v>0</v>
      </c>
      <c r="L871" s="2" t="s">
        <v>27</v>
      </c>
      <c r="M871" s="2" t="s">
        <v>109</v>
      </c>
      <c r="N871" s="8" t="s">
        <v>88</v>
      </c>
      <c r="O871" s="2" t="str">
        <f t="shared" si="6"/>
        <v>United States, Austin</v>
      </c>
      <c r="P871" s="2" t="e">
        <f t="shared" ca="1" si="7"/>
        <v>#NAME?</v>
      </c>
      <c r="Q871" s="2" t="e">
        <f>NETWORKDAYS(Data!$N871,Data!$I871,)</f>
        <v>#VALUE!</v>
      </c>
      <c r="R871" s="2" t="str">
        <f>CONCATENATE(Data!$C871," ",Data!$B871)</f>
        <v>Cloud Infrastructure Architect John Delgado</v>
      </c>
      <c r="V871" s="34"/>
    </row>
    <row r="872" spans="1:22" ht="15.75" customHeight="1">
      <c r="A872" s="2" t="s">
        <v>1788</v>
      </c>
      <c r="B872" s="2" t="s">
        <v>1789</v>
      </c>
      <c r="C872" s="2" t="s">
        <v>43</v>
      </c>
      <c r="D872" s="2" t="s">
        <v>5</v>
      </c>
      <c r="E872" s="2" t="s">
        <v>20</v>
      </c>
      <c r="F872" s="2" t="s">
        <v>19</v>
      </c>
      <c r="G872" s="2" t="s">
        <v>3</v>
      </c>
      <c r="H872" s="2">
        <v>64</v>
      </c>
      <c r="I872" s="8">
        <v>43527</v>
      </c>
      <c r="J872" s="9">
        <v>67114</v>
      </c>
      <c r="K872" s="10">
        <v>0</v>
      </c>
      <c r="L872" s="2" t="s">
        <v>27</v>
      </c>
      <c r="M872" s="2" t="s">
        <v>97</v>
      </c>
      <c r="N872" s="8" t="s">
        <v>88</v>
      </c>
      <c r="O872" s="2" t="str">
        <f t="shared" si="6"/>
        <v>United States, Phoenix</v>
      </c>
      <c r="P872" s="2" t="e">
        <f t="shared" ca="1" si="7"/>
        <v>#NAME?</v>
      </c>
      <c r="Q872" s="2" t="e">
        <f>NETWORKDAYS(Data!$N872,Data!$I872,)</f>
        <v>#VALUE!</v>
      </c>
      <c r="R872" s="2" t="str">
        <f>CONCATENATE(Data!$C872," ",Data!$B872)</f>
        <v>Field Engineer Jaxson Liang</v>
      </c>
      <c r="V872" s="34"/>
    </row>
    <row r="873" spans="1:22" ht="15.75" customHeight="1">
      <c r="A873" s="2" t="s">
        <v>1790</v>
      </c>
      <c r="B873" s="2" t="s">
        <v>1791</v>
      </c>
      <c r="C873" s="2" t="s">
        <v>33</v>
      </c>
      <c r="D873" s="2" t="s">
        <v>6</v>
      </c>
      <c r="E873" s="2" t="s">
        <v>21</v>
      </c>
      <c r="F873" s="2" t="s">
        <v>18</v>
      </c>
      <c r="G873" s="2" t="s">
        <v>13</v>
      </c>
      <c r="H873" s="2">
        <v>25</v>
      </c>
      <c r="I873" s="8">
        <v>44024</v>
      </c>
      <c r="J873" s="9">
        <v>56565</v>
      </c>
      <c r="K873" s="10">
        <v>0</v>
      </c>
      <c r="L873" s="2" t="s">
        <v>25</v>
      </c>
      <c r="M873" s="2" t="s">
        <v>271</v>
      </c>
      <c r="N873" s="8" t="s">
        <v>88</v>
      </c>
      <c r="O873" s="2" t="str">
        <f t="shared" si="6"/>
        <v>Brazil, Sao Paulo</v>
      </c>
      <c r="P873" s="2" t="e">
        <f t="shared" ca="1" si="7"/>
        <v>#NAME?</v>
      </c>
      <c r="Q873" s="2" t="e">
        <f>NETWORKDAYS(Data!$N873,Data!$I873,)</f>
        <v>#VALUE!</v>
      </c>
      <c r="R873" s="2" t="str">
        <f>CONCATENATE(Data!$C873," ",Data!$B873)</f>
        <v>Analyst II Caroline Santos</v>
      </c>
      <c r="V873" s="34"/>
    </row>
    <row r="874" spans="1:22" ht="15.75" customHeight="1">
      <c r="A874" s="2" t="s">
        <v>1792</v>
      </c>
      <c r="B874" s="2" t="s">
        <v>1793</v>
      </c>
      <c r="C874" s="2" t="s">
        <v>44</v>
      </c>
      <c r="D874" s="2" t="s">
        <v>7</v>
      </c>
      <c r="E874" s="2" t="s">
        <v>20</v>
      </c>
      <c r="F874" s="2" t="s">
        <v>18</v>
      </c>
      <c r="G874" s="2" t="s">
        <v>12</v>
      </c>
      <c r="H874" s="2">
        <v>61</v>
      </c>
      <c r="I874" s="8">
        <v>40683</v>
      </c>
      <c r="J874" s="9">
        <v>64937</v>
      </c>
      <c r="K874" s="10">
        <v>0</v>
      </c>
      <c r="L874" s="2" t="s">
        <v>27</v>
      </c>
      <c r="M874" s="2" t="s">
        <v>97</v>
      </c>
      <c r="N874" s="8" t="s">
        <v>88</v>
      </c>
      <c r="O874" s="2" t="str">
        <f t="shared" si="6"/>
        <v>United States, Phoenix</v>
      </c>
      <c r="P874" s="2" t="e">
        <f t="shared" ca="1" si="7"/>
        <v>#NAME?</v>
      </c>
      <c r="Q874" s="2" t="e">
        <f>NETWORKDAYS(Data!$N874,Data!$I874,)</f>
        <v>#VALUE!</v>
      </c>
      <c r="R874" s="2" t="str">
        <f>CONCATENATE(Data!$C874," ",Data!$B874)</f>
        <v>HRIS Analyst Lily Henderson</v>
      </c>
      <c r="V874" s="34"/>
    </row>
    <row r="875" spans="1:22" ht="15.75" customHeight="1">
      <c r="A875" s="2" t="s">
        <v>1794</v>
      </c>
      <c r="B875" s="2" t="s">
        <v>1795</v>
      </c>
      <c r="C875" s="2" t="s">
        <v>47</v>
      </c>
      <c r="D875" s="2" t="s">
        <v>9</v>
      </c>
      <c r="E875" s="2" t="s">
        <v>20</v>
      </c>
      <c r="F875" s="2" t="s">
        <v>18</v>
      </c>
      <c r="G875" s="2" t="s">
        <v>13</v>
      </c>
      <c r="H875" s="2">
        <v>65</v>
      </c>
      <c r="I875" s="8">
        <v>38967</v>
      </c>
      <c r="J875" s="9">
        <v>127626</v>
      </c>
      <c r="K875" s="10">
        <v>0.1</v>
      </c>
      <c r="L875" s="2" t="s">
        <v>27</v>
      </c>
      <c r="M875" s="2" t="s">
        <v>106</v>
      </c>
      <c r="N875" s="8" t="s">
        <v>88</v>
      </c>
      <c r="O875" s="2" t="str">
        <f t="shared" si="6"/>
        <v>United States, Miami</v>
      </c>
      <c r="P875" s="2" t="e">
        <f t="shared" ca="1" si="7"/>
        <v>#NAME?</v>
      </c>
      <c r="Q875" s="2" t="e">
        <f>NETWORKDAYS(Data!$N875,Data!$I875,)</f>
        <v>#VALUE!</v>
      </c>
      <c r="R875" s="2" t="str">
        <f>CONCATENATE(Data!$C875," ",Data!$B875)</f>
        <v>Manager Hannah Martinez</v>
      </c>
      <c r="V875" s="34"/>
    </row>
    <row r="876" spans="1:22" ht="15.75" customHeight="1">
      <c r="A876" s="2" t="s">
        <v>1796</v>
      </c>
      <c r="B876" s="2" t="s">
        <v>1797</v>
      </c>
      <c r="C876" s="2" t="s">
        <v>49</v>
      </c>
      <c r="D876" s="2" t="s">
        <v>8</v>
      </c>
      <c r="E876" s="2" t="s">
        <v>17</v>
      </c>
      <c r="F876" s="2" t="s">
        <v>19</v>
      </c>
      <c r="G876" s="2" t="s">
        <v>11</v>
      </c>
      <c r="H876" s="2">
        <v>61</v>
      </c>
      <c r="I876" s="8">
        <v>38013</v>
      </c>
      <c r="J876" s="9">
        <v>88478</v>
      </c>
      <c r="K876" s="10">
        <v>0</v>
      </c>
      <c r="L876" s="2" t="s">
        <v>27</v>
      </c>
      <c r="M876" s="2" t="s">
        <v>109</v>
      </c>
      <c r="N876" s="8" t="s">
        <v>88</v>
      </c>
      <c r="O876" s="2" t="str">
        <f t="shared" si="6"/>
        <v>United States, Austin</v>
      </c>
      <c r="P876" s="2" t="e">
        <f t="shared" ca="1" si="7"/>
        <v>#NAME?</v>
      </c>
      <c r="Q876" s="2" t="e">
        <f>NETWORKDAYS(Data!$N876,Data!$I876,)</f>
        <v>#VALUE!</v>
      </c>
      <c r="R876" s="2" t="str">
        <f>CONCATENATE(Data!$C876," ",Data!$B876)</f>
        <v>Network Architect William Phillips</v>
      </c>
      <c r="V876" s="34"/>
    </row>
    <row r="877" spans="1:22" ht="15.75" customHeight="1">
      <c r="A877" s="2" t="s">
        <v>1798</v>
      </c>
      <c r="B877" s="2" t="s">
        <v>1799</v>
      </c>
      <c r="C877" s="2" t="s">
        <v>37</v>
      </c>
      <c r="D877" s="2" t="s">
        <v>8</v>
      </c>
      <c r="E877" s="2" t="s">
        <v>22</v>
      </c>
      <c r="F877" s="2" t="s">
        <v>18</v>
      </c>
      <c r="G877" s="2" t="s">
        <v>3</v>
      </c>
      <c r="H877" s="2">
        <v>48</v>
      </c>
      <c r="I877" s="8">
        <v>41749</v>
      </c>
      <c r="J877" s="9">
        <v>91679</v>
      </c>
      <c r="K877" s="10">
        <v>7.0000000000000007E-2</v>
      </c>
      <c r="L877" s="2" t="s">
        <v>26</v>
      </c>
      <c r="M877" s="2" t="s">
        <v>87</v>
      </c>
      <c r="N877" s="8" t="s">
        <v>88</v>
      </c>
      <c r="O877" s="2" t="str">
        <f t="shared" si="6"/>
        <v>China, Chongqing</v>
      </c>
      <c r="P877" s="2" t="e">
        <f t="shared" ca="1" si="7"/>
        <v>#NAME?</v>
      </c>
      <c r="Q877" s="2" t="e">
        <f>NETWORKDAYS(Data!$N877,Data!$I877,)</f>
        <v>#VALUE!</v>
      </c>
      <c r="R877" s="2" t="str">
        <f>CONCATENATE(Data!$C877," ",Data!$B877)</f>
        <v>Computer Systems Manager Eliza Zheng</v>
      </c>
      <c r="V877" s="34"/>
    </row>
    <row r="878" spans="1:22" ht="15.75" customHeight="1">
      <c r="A878" s="2" t="s">
        <v>1800</v>
      </c>
      <c r="B878" s="2" t="s">
        <v>1801</v>
      </c>
      <c r="C878" s="2" t="s">
        <v>40</v>
      </c>
      <c r="D878" s="2" t="s">
        <v>10</v>
      </c>
      <c r="E878" s="2" t="s">
        <v>17</v>
      </c>
      <c r="F878" s="2" t="s">
        <v>19</v>
      </c>
      <c r="G878" s="2" t="s">
        <v>3</v>
      </c>
      <c r="H878" s="2">
        <v>58</v>
      </c>
      <c r="I878" s="8">
        <v>33682</v>
      </c>
      <c r="J878" s="9">
        <v>199848</v>
      </c>
      <c r="K878" s="10">
        <v>0.16</v>
      </c>
      <c r="L878" s="2" t="s">
        <v>26</v>
      </c>
      <c r="M878" s="2" t="s">
        <v>87</v>
      </c>
      <c r="N878" s="8" t="s">
        <v>88</v>
      </c>
      <c r="O878" s="2" t="str">
        <f t="shared" si="6"/>
        <v>China, Chongqing</v>
      </c>
      <c r="P878" s="2" t="e">
        <f t="shared" ca="1" si="7"/>
        <v>#NAME?</v>
      </c>
      <c r="Q878" s="2" t="e">
        <f>NETWORKDAYS(Data!$N878,Data!$I878,)</f>
        <v>#VALUE!</v>
      </c>
      <c r="R878" s="2" t="str">
        <f>CONCATENATE(Data!$C878," ",Data!$B878)</f>
        <v>Director John Dang</v>
      </c>
      <c r="V878" s="34"/>
    </row>
    <row r="879" spans="1:22" ht="15.75" customHeight="1">
      <c r="A879" s="2" t="s">
        <v>1802</v>
      </c>
      <c r="B879" s="2" t="s">
        <v>1803</v>
      </c>
      <c r="C879" s="2" t="s">
        <v>50</v>
      </c>
      <c r="D879" s="2" t="s">
        <v>8</v>
      </c>
      <c r="E879" s="2" t="s">
        <v>20</v>
      </c>
      <c r="F879" s="2" t="s">
        <v>19</v>
      </c>
      <c r="G879" s="2" t="s">
        <v>3</v>
      </c>
      <c r="H879" s="2">
        <v>34</v>
      </c>
      <c r="I879" s="8">
        <v>43414</v>
      </c>
      <c r="J879" s="9">
        <v>61944</v>
      </c>
      <c r="K879" s="10">
        <v>0</v>
      </c>
      <c r="L879" s="2" t="s">
        <v>26</v>
      </c>
      <c r="M879" s="2" t="s">
        <v>123</v>
      </c>
      <c r="N879" s="8" t="s">
        <v>88</v>
      </c>
      <c r="O879" s="2" t="str">
        <f t="shared" si="6"/>
        <v>China, Shanghai</v>
      </c>
      <c r="P879" s="2" t="e">
        <f t="shared" ca="1" si="7"/>
        <v>#NAME?</v>
      </c>
      <c r="Q879" s="2" t="e">
        <f>NETWORKDAYS(Data!$N879,Data!$I879,)</f>
        <v>#VALUE!</v>
      </c>
      <c r="R879" s="2" t="str">
        <f>CONCATENATE(Data!$C879," ",Data!$B879)</f>
        <v>Network Engineer Joshua Yang</v>
      </c>
      <c r="V879" s="34"/>
    </row>
    <row r="880" spans="1:22" ht="15.75" customHeight="1">
      <c r="A880" s="2" t="s">
        <v>1804</v>
      </c>
      <c r="B880" s="2" t="s">
        <v>1805</v>
      </c>
      <c r="C880" s="2" t="s">
        <v>58</v>
      </c>
      <c r="D880" s="2" t="s">
        <v>10</v>
      </c>
      <c r="E880" s="2" t="s">
        <v>22</v>
      </c>
      <c r="F880" s="2" t="s">
        <v>18</v>
      </c>
      <c r="G880" s="2" t="s">
        <v>11</v>
      </c>
      <c r="H880" s="2">
        <v>30</v>
      </c>
      <c r="I880" s="8">
        <v>42960</v>
      </c>
      <c r="J880" s="9">
        <v>154624</v>
      </c>
      <c r="K880" s="10">
        <v>0.15</v>
      </c>
      <c r="L880" s="2" t="s">
        <v>27</v>
      </c>
      <c r="M880" s="2" t="s">
        <v>109</v>
      </c>
      <c r="N880" s="8" t="s">
        <v>88</v>
      </c>
      <c r="O880" s="2" t="str">
        <f t="shared" si="6"/>
        <v>United States, Austin</v>
      </c>
      <c r="P880" s="2" t="e">
        <f t="shared" ca="1" si="7"/>
        <v>#NAME?</v>
      </c>
      <c r="Q880" s="2" t="e">
        <f>NETWORKDAYS(Data!$N880,Data!$I880,)</f>
        <v>#VALUE!</v>
      </c>
      <c r="R880" s="2" t="str">
        <f>CONCATENATE(Data!$C880," ",Data!$B880)</f>
        <v>Sr. Manger Hazel Young</v>
      </c>
      <c r="V880" s="34"/>
    </row>
    <row r="881" spans="1:22" ht="15.75" customHeight="1">
      <c r="A881" s="2" t="s">
        <v>1806</v>
      </c>
      <c r="B881" s="2" t="s">
        <v>1807</v>
      </c>
      <c r="C881" s="2" t="s">
        <v>56</v>
      </c>
      <c r="D881" s="2" t="s">
        <v>4</v>
      </c>
      <c r="E881" s="2" t="s">
        <v>21</v>
      </c>
      <c r="F881" s="2" t="s">
        <v>19</v>
      </c>
      <c r="G881" s="2" t="s">
        <v>3</v>
      </c>
      <c r="H881" s="2">
        <v>50</v>
      </c>
      <c r="I881" s="8">
        <v>40109</v>
      </c>
      <c r="J881" s="9">
        <v>79447</v>
      </c>
      <c r="K881" s="10">
        <v>0</v>
      </c>
      <c r="L881" s="2" t="s">
        <v>26</v>
      </c>
      <c r="M881" s="2" t="s">
        <v>123</v>
      </c>
      <c r="N881" s="8" t="s">
        <v>88</v>
      </c>
      <c r="O881" s="2" t="str">
        <f t="shared" si="6"/>
        <v>China, Shanghai</v>
      </c>
      <c r="P881" s="2" t="e">
        <f t="shared" ca="1" si="7"/>
        <v>#NAME?</v>
      </c>
      <c r="Q881" s="2" t="e">
        <f>NETWORKDAYS(Data!$N881,Data!$I881,)</f>
        <v>#VALUE!</v>
      </c>
      <c r="R881" s="2" t="str">
        <f>CONCATENATE(Data!$C881," ",Data!$B881)</f>
        <v>Sr. Analyst Thomas Jung</v>
      </c>
      <c r="V881" s="34"/>
    </row>
    <row r="882" spans="1:22" ht="15.75" customHeight="1">
      <c r="A882" s="2" t="s">
        <v>1808</v>
      </c>
      <c r="B882" s="2" t="s">
        <v>1809</v>
      </c>
      <c r="C882" s="2" t="s">
        <v>56</v>
      </c>
      <c r="D882" s="2" t="s">
        <v>10</v>
      </c>
      <c r="E882" s="2" t="s">
        <v>20</v>
      </c>
      <c r="F882" s="2" t="s">
        <v>19</v>
      </c>
      <c r="G882" s="2" t="s">
        <v>13</v>
      </c>
      <c r="H882" s="2">
        <v>51</v>
      </c>
      <c r="I882" s="8">
        <v>35852</v>
      </c>
      <c r="J882" s="9">
        <v>71111</v>
      </c>
      <c r="K882" s="10">
        <v>0</v>
      </c>
      <c r="L882" s="2" t="s">
        <v>25</v>
      </c>
      <c r="M882" s="2" t="s">
        <v>148</v>
      </c>
      <c r="N882" s="8" t="s">
        <v>88</v>
      </c>
      <c r="O882" s="2" t="str">
        <f t="shared" si="6"/>
        <v>Brazil, Rio de Janerio</v>
      </c>
      <c r="P882" s="2" t="e">
        <f t="shared" ca="1" si="7"/>
        <v>#NAME?</v>
      </c>
      <c r="Q882" s="2" t="e">
        <f>NETWORKDAYS(Data!$N882,Data!$I882,)</f>
        <v>#VALUE!</v>
      </c>
      <c r="R882" s="2" t="str">
        <f>CONCATENATE(Data!$C882," ",Data!$B882)</f>
        <v>Sr. Analyst Xavier Perez</v>
      </c>
      <c r="V882" s="34"/>
    </row>
    <row r="883" spans="1:22" ht="15.75" customHeight="1">
      <c r="A883" s="2" t="s">
        <v>1810</v>
      </c>
      <c r="B883" s="2" t="s">
        <v>1811</v>
      </c>
      <c r="C883" s="2" t="s">
        <v>58</v>
      </c>
      <c r="D883" s="2" t="s">
        <v>10</v>
      </c>
      <c r="E883" s="2" t="s">
        <v>21</v>
      </c>
      <c r="F883" s="2" t="s">
        <v>19</v>
      </c>
      <c r="G883" s="2" t="s">
        <v>12</v>
      </c>
      <c r="H883" s="2">
        <v>53</v>
      </c>
      <c r="I883" s="8">
        <v>41931</v>
      </c>
      <c r="J883" s="9">
        <v>159538</v>
      </c>
      <c r="K883" s="10">
        <v>0.11</v>
      </c>
      <c r="L883" s="2" t="s">
        <v>27</v>
      </c>
      <c r="M883" s="2" t="s">
        <v>106</v>
      </c>
      <c r="N883" s="8" t="s">
        <v>88</v>
      </c>
      <c r="O883" s="2" t="str">
        <f t="shared" si="6"/>
        <v>United States, Miami</v>
      </c>
      <c r="P883" s="2" t="e">
        <f t="shared" ca="1" si="7"/>
        <v>#NAME?</v>
      </c>
      <c r="Q883" s="2" t="e">
        <f>NETWORKDAYS(Data!$N883,Data!$I883,)</f>
        <v>#VALUE!</v>
      </c>
      <c r="R883" s="2" t="str">
        <f>CONCATENATE(Data!$C883," ",Data!$B883)</f>
        <v>Sr. Manger Elijah Coleman</v>
      </c>
      <c r="V883" s="34"/>
    </row>
    <row r="884" spans="1:22" ht="15.75" customHeight="1">
      <c r="A884" s="2" t="s">
        <v>1422</v>
      </c>
      <c r="B884" s="2" t="s">
        <v>1812</v>
      </c>
      <c r="C884" s="2" t="s">
        <v>38</v>
      </c>
      <c r="D884" s="2" t="s">
        <v>5</v>
      </c>
      <c r="E884" s="2" t="s">
        <v>17</v>
      </c>
      <c r="F884" s="2" t="s">
        <v>18</v>
      </c>
      <c r="G884" s="2" t="s">
        <v>13</v>
      </c>
      <c r="H884" s="2">
        <v>47</v>
      </c>
      <c r="I884" s="8">
        <v>43375</v>
      </c>
      <c r="J884" s="9">
        <v>111404</v>
      </c>
      <c r="K884" s="10">
        <v>0</v>
      </c>
      <c r="L884" s="2" t="s">
        <v>25</v>
      </c>
      <c r="M884" s="2" t="s">
        <v>148</v>
      </c>
      <c r="N884" s="8" t="s">
        <v>88</v>
      </c>
      <c r="O884" s="2" t="str">
        <f t="shared" si="6"/>
        <v>Brazil, Rio de Janerio</v>
      </c>
      <c r="P884" s="2" t="e">
        <f t="shared" ca="1" si="7"/>
        <v>#NAME?</v>
      </c>
      <c r="Q884" s="2" t="e">
        <f>NETWORKDAYS(Data!$N884,Data!$I884,)</f>
        <v>#VALUE!</v>
      </c>
      <c r="R884" s="2" t="str">
        <f>CONCATENATE(Data!$C884," ",Data!$B884)</f>
        <v>Controls Engineer Clara Sanchez</v>
      </c>
      <c r="V884" s="34"/>
    </row>
    <row r="885" spans="1:22" ht="15.75" customHeight="1">
      <c r="A885" s="2" t="s">
        <v>1813</v>
      </c>
      <c r="B885" s="2" t="s">
        <v>1814</v>
      </c>
      <c r="C885" s="2" t="s">
        <v>40</v>
      </c>
      <c r="D885" s="2" t="s">
        <v>9</v>
      </c>
      <c r="E885" s="2" t="s">
        <v>22</v>
      </c>
      <c r="F885" s="2" t="s">
        <v>19</v>
      </c>
      <c r="G885" s="2" t="s">
        <v>12</v>
      </c>
      <c r="H885" s="2">
        <v>25</v>
      </c>
      <c r="I885" s="8">
        <v>44058</v>
      </c>
      <c r="J885" s="9">
        <v>172007</v>
      </c>
      <c r="K885" s="10">
        <v>0.26</v>
      </c>
      <c r="L885" s="2" t="s">
        <v>27</v>
      </c>
      <c r="M885" s="2" t="s">
        <v>106</v>
      </c>
      <c r="N885" s="8" t="s">
        <v>88</v>
      </c>
      <c r="O885" s="2" t="str">
        <f t="shared" si="6"/>
        <v>United States, Miami</v>
      </c>
      <c r="P885" s="2" t="e">
        <f t="shared" ca="1" si="7"/>
        <v>#NAME?</v>
      </c>
      <c r="Q885" s="2" t="e">
        <f>NETWORKDAYS(Data!$N885,Data!$I885,)</f>
        <v>#VALUE!</v>
      </c>
      <c r="R885" s="2" t="str">
        <f>CONCATENATE(Data!$C885," ",Data!$B885)</f>
        <v>Director Isaac Stewart</v>
      </c>
      <c r="V885" s="34"/>
    </row>
    <row r="886" spans="1:22" ht="15.75" customHeight="1">
      <c r="A886" s="2" t="s">
        <v>1815</v>
      </c>
      <c r="B886" s="2" t="s">
        <v>1816</v>
      </c>
      <c r="C886" s="2" t="s">
        <v>63</v>
      </c>
      <c r="D886" s="2" t="s">
        <v>9</v>
      </c>
      <c r="E886" s="2" t="s">
        <v>20</v>
      </c>
      <c r="F886" s="2" t="s">
        <v>18</v>
      </c>
      <c r="G886" s="2" t="s">
        <v>13</v>
      </c>
      <c r="H886" s="2">
        <v>37</v>
      </c>
      <c r="I886" s="8">
        <v>40745</v>
      </c>
      <c r="J886" s="9">
        <v>219474</v>
      </c>
      <c r="K886" s="10">
        <v>0.36</v>
      </c>
      <c r="L886" s="2" t="s">
        <v>25</v>
      </c>
      <c r="M886" s="2" t="s">
        <v>142</v>
      </c>
      <c r="N886" s="8" t="s">
        <v>88</v>
      </c>
      <c r="O886" s="2" t="str">
        <f t="shared" si="6"/>
        <v>Brazil, Manaus</v>
      </c>
      <c r="P886" s="2" t="e">
        <f t="shared" ca="1" si="7"/>
        <v>#NAME?</v>
      </c>
      <c r="Q886" s="2" t="e">
        <f>NETWORKDAYS(Data!$N886,Data!$I886,)</f>
        <v>#VALUE!</v>
      </c>
      <c r="R886" s="2" t="str">
        <f>CONCATENATE(Data!$C886," ",Data!$B886)</f>
        <v>Vice President Claire Romero</v>
      </c>
      <c r="V886" s="34"/>
    </row>
    <row r="887" spans="1:22" ht="15.75" customHeight="1">
      <c r="A887" s="2" t="s">
        <v>1817</v>
      </c>
      <c r="B887" s="2" t="s">
        <v>1818</v>
      </c>
      <c r="C887" s="2" t="s">
        <v>40</v>
      </c>
      <c r="D887" s="2" t="s">
        <v>6</v>
      </c>
      <c r="E887" s="2" t="s">
        <v>17</v>
      </c>
      <c r="F887" s="2" t="s">
        <v>19</v>
      </c>
      <c r="G887" s="2" t="s">
        <v>12</v>
      </c>
      <c r="H887" s="2">
        <v>41</v>
      </c>
      <c r="I887" s="8">
        <v>43600</v>
      </c>
      <c r="J887" s="9">
        <v>174415</v>
      </c>
      <c r="K887" s="10">
        <v>0.23</v>
      </c>
      <c r="L887" s="2" t="s">
        <v>27</v>
      </c>
      <c r="M887" s="2" t="s">
        <v>106</v>
      </c>
      <c r="N887" s="8" t="s">
        <v>88</v>
      </c>
      <c r="O887" s="2" t="str">
        <f t="shared" si="6"/>
        <v>United States, Miami</v>
      </c>
      <c r="P887" s="2" t="e">
        <f t="shared" ca="1" si="7"/>
        <v>#NAME?</v>
      </c>
      <c r="Q887" s="2" t="e">
        <f>NETWORKDAYS(Data!$N887,Data!$I887,)</f>
        <v>#VALUE!</v>
      </c>
      <c r="R887" s="2" t="str">
        <f>CONCATENATE(Data!$C887," ",Data!$B887)</f>
        <v>Director Andrew Coleman</v>
      </c>
      <c r="V887" s="34"/>
    </row>
    <row r="888" spans="1:22" ht="15.75" customHeight="1">
      <c r="A888" s="2" t="s">
        <v>1819</v>
      </c>
      <c r="B888" s="2" t="s">
        <v>1820</v>
      </c>
      <c r="C888" s="2" t="s">
        <v>49</v>
      </c>
      <c r="D888" s="2" t="s">
        <v>8</v>
      </c>
      <c r="E888" s="2" t="s">
        <v>22</v>
      </c>
      <c r="F888" s="2" t="s">
        <v>18</v>
      </c>
      <c r="G888" s="2" t="s">
        <v>13</v>
      </c>
      <c r="H888" s="2">
        <v>36</v>
      </c>
      <c r="I888" s="8">
        <v>44217</v>
      </c>
      <c r="J888" s="9">
        <v>90333</v>
      </c>
      <c r="K888" s="10">
        <v>0</v>
      </c>
      <c r="L888" s="2" t="s">
        <v>25</v>
      </c>
      <c r="M888" s="2" t="s">
        <v>148</v>
      </c>
      <c r="N888" s="8" t="s">
        <v>88</v>
      </c>
      <c r="O888" s="2" t="str">
        <f t="shared" si="6"/>
        <v>Brazil, Rio de Janerio</v>
      </c>
      <c r="P888" s="2" t="e">
        <f t="shared" ca="1" si="7"/>
        <v>#NAME?</v>
      </c>
      <c r="Q888" s="2" t="e">
        <f>NETWORKDAYS(Data!$N888,Data!$I888,)</f>
        <v>#VALUE!</v>
      </c>
      <c r="R888" s="2" t="str">
        <f>CONCATENATE(Data!$C888," ",Data!$B888)</f>
        <v>Network Architect Riley Rojas</v>
      </c>
      <c r="V888" s="34"/>
    </row>
    <row r="889" spans="1:22" ht="15.75" customHeight="1">
      <c r="A889" s="2" t="s">
        <v>1821</v>
      </c>
      <c r="B889" s="2" t="s">
        <v>1822</v>
      </c>
      <c r="C889" s="2" t="s">
        <v>44</v>
      </c>
      <c r="D889" s="2" t="s">
        <v>7</v>
      </c>
      <c r="E889" s="2" t="s">
        <v>22</v>
      </c>
      <c r="F889" s="2" t="s">
        <v>19</v>
      </c>
      <c r="G889" s="2" t="s">
        <v>3</v>
      </c>
      <c r="H889" s="2">
        <v>25</v>
      </c>
      <c r="I889" s="8">
        <v>44217</v>
      </c>
      <c r="J889" s="9">
        <v>67299</v>
      </c>
      <c r="K889" s="10">
        <v>0</v>
      </c>
      <c r="L889" s="2" t="s">
        <v>27</v>
      </c>
      <c r="M889" s="2" t="s">
        <v>97</v>
      </c>
      <c r="N889" s="8" t="s">
        <v>88</v>
      </c>
      <c r="O889" s="2" t="str">
        <f t="shared" si="6"/>
        <v>United States, Phoenix</v>
      </c>
      <c r="P889" s="2" t="e">
        <f t="shared" ca="1" si="7"/>
        <v>#NAME?</v>
      </c>
      <c r="Q889" s="2" t="e">
        <f>NETWORKDAYS(Data!$N889,Data!$I889,)</f>
        <v>#VALUE!</v>
      </c>
      <c r="R889" s="2" t="str">
        <f>CONCATENATE(Data!$C889," ",Data!$B889)</f>
        <v>HRIS Analyst Landon Thao</v>
      </c>
      <c r="V889" s="34"/>
    </row>
    <row r="890" spans="1:22" ht="15.75" customHeight="1">
      <c r="A890" s="2" t="s">
        <v>1823</v>
      </c>
      <c r="B890" s="2" t="s">
        <v>1824</v>
      </c>
      <c r="C890" s="2" t="s">
        <v>60</v>
      </c>
      <c r="D890" s="2" t="s">
        <v>8</v>
      </c>
      <c r="E890" s="2" t="s">
        <v>21</v>
      </c>
      <c r="F890" s="2" t="s">
        <v>18</v>
      </c>
      <c r="G890" s="2" t="s">
        <v>12</v>
      </c>
      <c r="H890" s="2">
        <v>52</v>
      </c>
      <c r="I890" s="8">
        <v>38406</v>
      </c>
      <c r="J890" s="9">
        <v>45286</v>
      </c>
      <c r="K890" s="10">
        <v>0</v>
      </c>
      <c r="L890" s="2" t="s">
        <v>27</v>
      </c>
      <c r="M890" s="2" t="s">
        <v>91</v>
      </c>
      <c r="N890" s="8" t="s">
        <v>88</v>
      </c>
      <c r="O890" s="2" t="str">
        <f t="shared" si="6"/>
        <v>United States, Chicago</v>
      </c>
      <c r="P890" s="2" t="e">
        <f t="shared" ca="1" si="7"/>
        <v>#NAME?</v>
      </c>
      <c r="Q890" s="2" t="e">
        <f>NETWORKDAYS(Data!$N890,Data!$I890,)</f>
        <v>#VALUE!</v>
      </c>
      <c r="R890" s="2" t="str">
        <f>CONCATENATE(Data!$C890," ",Data!$B890)</f>
        <v>Systems Analyst Hadley Ford</v>
      </c>
      <c r="V890" s="34"/>
    </row>
    <row r="891" spans="1:22" ht="15.75" customHeight="1">
      <c r="A891" s="2" t="s">
        <v>1201</v>
      </c>
      <c r="B891" s="2" t="s">
        <v>1825</v>
      </c>
      <c r="C891" s="2" t="s">
        <v>40</v>
      </c>
      <c r="D891" s="2" t="s">
        <v>9</v>
      </c>
      <c r="E891" s="2" t="s">
        <v>21</v>
      </c>
      <c r="F891" s="2" t="s">
        <v>19</v>
      </c>
      <c r="G891" s="2" t="s">
        <v>12</v>
      </c>
      <c r="H891" s="2">
        <v>48</v>
      </c>
      <c r="I891" s="8">
        <v>39302</v>
      </c>
      <c r="J891" s="9">
        <v>194723</v>
      </c>
      <c r="K891" s="10">
        <v>0.25</v>
      </c>
      <c r="L891" s="2" t="s">
        <v>27</v>
      </c>
      <c r="M891" s="2" t="s">
        <v>97</v>
      </c>
      <c r="N891" s="8" t="s">
        <v>88</v>
      </c>
      <c r="O891" s="2" t="str">
        <f t="shared" si="6"/>
        <v>United States, Phoenix</v>
      </c>
      <c r="P891" s="2" t="e">
        <f t="shared" ca="1" si="7"/>
        <v>#NAME?</v>
      </c>
      <c r="Q891" s="2" t="e">
        <f>NETWORKDAYS(Data!$N891,Data!$I891,)</f>
        <v>#VALUE!</v>
      </c>
      <c r="R891" s="2" t="str">
        <f>CONCATENATE(Data!$C891," ",Data!$B891)</f>
        <v>Director Austin Brown</v>
      </c>
      <c r="V891" s="34"/>
    </row>
    <row r="892" spans="1:22" ht="15.75" customHeight="1">
      <c r="A892" s="2" t="s">
        <v>1826</v>
      </c>
      <c r="B892" s="2" t="s">
        <v>1827</v>
      </c>
      <c r="C892" s="2" t="s">
        <v>47</v>
      </c>
      <c r="D892" s="2" t="s">
        <v>10</v>
      </c>
      <c r="E892" s="2" t="s">
        <v>21</v>
      </c>
      <c r="F892" s="2" t="s">
        <v>19</v>
      </c>
      <c r="G892" s="2" t="s">
        <v>3</v>
      </c>
      <c r="H892" s="2">
        <v>49</v>
      </c>
      <c r="I892" s="8">
        <v>41131</v>
      </c>
      <c r="J892" s="9">
        <v>109850</v>
      </c>
      <c r="K892" s="10">
        <v>7.0000000000000007E-2</v>
      </c>
      <c r="L892" s="2" t="s">
        <v>26</v>
      </c>
      <c r="M892" s="2" t="s">
        <v>162</v>
      </c>
      <c r="N892" s="8">
        <v>43865</v>
      </c>
      <c r="O892" s="2" t="str">
        <f t="shared" si="6"/>
        <v>China, Beijing</v>
      </c>
      <c r="P892" s="2" t="e">
        <f t="shared" ca="1" si="7"/>
        <v>#NAME?</v>
      </c>
      <c r="Q892" s="2">
        <f>NETWORKDAYS(Data!$N892,Data!$I892,)</f>
        <v>-1953</v>
      </c>
      <c r="R892" s="2" t="str">
        <f>CONCATENATE(Data!$C892," ",Data!$B892)</f>
        <v>Manager Christian Fong</v>
      </c>
      <c r="V892" s="34"/>
    </row>
    <row r="893" spans="1:22" ht="15.75" customHeight="1">
      <c r="A893" s="2" t="s">
        <v>1828</v>
      </c>
      <c r="B893" s="2" t="s">
        <v>1829</v>
      </c>
      <c r="C893" s="2" t="s">
        <v>35</v>
      </c>
      <c r="D893" s="2" t="s">
        <v>7</v>
      </c>
      <c r="E893" s="2" t="s">
        <v>21</v>
      </c>
      <c r="F893" s="2" t="s">
        <v>18</v>
      </c>
      <c r="G893" s="2" t="s">
        <v>13</v>
      </c>
      <c r="H893" s="2">
        <v>62</v>
      </c>
      <c r="I893" s="8">
        <v>41748</v>
      </c>
      <c r="J893" s="9">
        <v>45295</v>
      </c>
      <c r="K893" s="10">
        <v>0</v>
      </c>
      <c r="L893" s="2" t="s">
        <v>25</v>
      </c>
      <c r="M893" s="2" t="s">
        <v>271</v>
      </c>
      <c r="N893" s="8" t="s">
        <v>88</v>
      </c>
      <c r="O893" s="2" t="str">
        <f t="shared" si="6"/>
        <v>Brazil, Sao Paulo</v>
      </c>
      <c r="P893" s="2" t="e">
        <f t="shared" ca="1" si="7"/>
        <v>#NAME?</v>
      </c>
      <c r="Q893" s="2" t="e">
        <f>NETWORKDAYS(Data!$N893,Data!$I893,)</f>
        <v>#VALUE!</v>
      </c>
      <c r="R893" s="2" t="str">
        <f>CONCATENATE(Data!$C893," ",Data!$B893)</f>
        <v>Business Partner Hazel Alvarez</v>
      </c>
      <c r="V893" s="34"/>
    </row>
    <row r="894" spans="1:22" ht="15.75" customHeight="1">
      <c r="A894" s="2" t="s">
        <v>1830</v>
      </c>
      <c r="B894" s="2" t="s">
        <v>1831</v>
      </c>
      <c r="C894" s="2" t="s">
        <v>48</v>
      </c>
      <c r="D894" s="2" t="s">
        <v>8</v>
      </c>
      <c r="E894" s="2" t="s">
        <v>20</v>
      </c>
      <c r="F894" s="2" t="s">
        <v>18</v>
      </c>
      <c r="G894" s="2" t="s">
        <v>12</v>
      </c>
      <c r="H894" s="2">
        <v>36</v>
      </c>
      <c r="I894" s="8">
        <v>40413</v>
      </c>
      <c r="J894" s="9">
        <v>61310</v>
      </c>
      <c r="K894" s="10">
        <v>0</v>
      </c>
      <c r="L894" s="2" t="s">
        <v>27</v>
      </c>
      <c r="M894" s="2" t="s">
        <v>97</v>
      </c>
      <c r="N894" s="8" t="s">
        <v>88</v>
      </c>
      <c r="O894" s="2" t="str">
        <f t="shared" si="6"/>
        <v>United States, Phoenix</v>
      </c>
      <c r="P894" s="2" t="e">
        <f t="shared" ca="1" si="7"/>
        <v>#NAME?</v>
      </c>
      <c r="Q894" s="2" t="e">
        <f>NETWORKDAYS(Data!$N894,Data!$I894,)</f>
        <v>#VALUE!</v>
      </c>
      <c r="R894" s="2" t="str">
        <f>CONCATENATE(Data!$C894," ",Data!$B894)</f>
        <v>Network Administrator Isabella Bailey</v>
      </c>
      <c r="V894" s="34"/>
    </row>
    <row r="895" spans="1:22" ht="15.75" customHeight="1">
      <c r="A895" s="2" t="s">
        <v>452</v>
      </c>
      <c r="B895" s="2" t="s">
        <v>1605</v>
      </c>
      <c r="C895" s="2" t="s">
        <v>59</v>
      </c>
      <c r="D895" s="2" t="s">
        <v>8</v>
      </c>
      <c r="E895" s="2" t="s">
        <v>21</v>
      </c>
      <c r="F895" s="2" t="s">
        <v>19</v>
      </c>
      <c r="G895" s="2" t="s">
        <v>3</v>
      </c>
      <c r="H895" s="2">
        <v>55</v>
      </c>
      <c r="I895" s="8">
        <v>42683</v>
      </c>
      <c r="J895" s="9">
        <v>87851</v>
      </c>
      <c r="K895" s="10">
        <v>0</v>
      </c>
      <c r="L895" s="2" t="s">
        <v>26</v>
      </c>
      <c r="M895" s="2" t="s">
        <v>87</v>
      </c>
      <c r="N895" s="8" t="s">
        <v>88</v>
      </c>
      <c r="O895" s="2" t="str">
        <f t="shared" si="6"/>
        <v>China, Chongqing</v>
      </c>
      <c r="P895" s="2" t="e">
        <f t="shared" ca="1" si="7"/>
        <v>#NAME?</v>
      </c>
      <c r="Q895" s="2" t="e">
        <f>NETWORKDAYS(Data!$N895,Data!$I895,)</f>
        <v>#VALUE!</v>
      </c>
      <c r="R895" s="2" t="str">
        <f>CONCATENATE(Data!$C895," ",Data!$B895)</f>
        <v>System Administrator  Lincoln Huynh</v>
      </c>
      <c r="V895" s="34"/>
    </row>
    <row r="896" spans="1:22" ht="15.75" customHeight="1">
      <c r="A896" s="2" t="s">
        <v>1832</v>
      </c>
      <c r="B896" s="2" t="s">
        <v>1833</v>
      </c>
      <c r="C896" s="2" t="s">
        <v>35</v>
      </c>
      <c r="D896" s="2" t="s">
        <v>7</v>
      </c>
      <c r="E896" s="2" t="s">
        <v>22</v>
      </c>
      <c r="F896" s="2" t="s">
        <v>18</v>
      </c>
      <c r="G896" s="2" t="s">
        <v>3</v>
      </c>
      <c r="H896" s="2">
        <v>31</v>
      </c>
      <c r="I896" s="8">
        <v>43171</v>
      </c>
      <c r="J896" s="9">
        <v>47913</v>
      </c>
      <c r="K896" s="10">
        <v>0</v>
      </c>
      <c r="L896" s="2" t="s">
        <v>27</v>
      </c>
      <c r="M896" s="2" t="s">
        <v>83</v>
      </c>
      <c r="N896" s="8" t="s">
        <v>88</v>
      </c>
      <c r="O896" s="2" t="str">
        <f t="shared" si="6"/>
        <v>United States, Seattle</v>
      </c>
      <c r="P896" s="2" t="e">
        <f t="shared" ca="1" si="7"/>
        <v>#NAME?</v>
      </c>
      <c r="Q896" s="2" t="e">
        <f>NETWORKDAYS(Data!$N896,Data!$I896,)</f>
        <v>#VALUE!</v>
      </c>
      <c r="R896" s="2" t="str">
        <f>CONCATENATE(Data!$C896," ",Data!$B896)</f>
        <v>Business Partner Hadley Yee</v>
      </c>
      <c r="V896" s="34"/>
    </row>
    <row r="897" spans="1:22" ht="15.75" customHeight="1">
      <c r="A897" s="2" t="s">
        <v>1834</v>
      </c>
      <c r="B897" s="2" t="s">
        <v>1835</v>
      </c>
      <c r="C897" s="2" t="s">
        <v>35</v>
      </c>
      <c r="D897" s="2" t="s">
        <v>7</v>
      </c>
      <c r="E897" s="2" t="s">
        <v>22</v>
      </c>
      <c r="F897" s="2" t="s">
        <v>18</v>
      </c>
      <c r="G897" s="2" t="s">
        <v>3</v>
      </c>
      <c r="H897" s="2">
        <v>53</v>
      </c>
      <c r="I897" s="8">
        <v>42985</v>
      </c>
      <c r="J897" s="9">
        <v>46727</v>
      </c>
      <c r="K897" s="10">
        <v>0</v>
      </c>
      <c r="L897" s="2" t="s">
        <v>27</v>
      </c>
      <c r="M897" s="2" t="s">
        <v>136</v>
      </c>
      <c r="N897" s="8">
        <v>43251</v>
      </c>
      <c r="O897" s="2" t="str">
        <f t="shared" si="6"/>
        <v>United States, Columbus</v>
      </c>
      <c r="P897" s="2" t="e">
        <f t="shared" ca="1" si="7"/>
        <v>#NAME?</v>
      </c>
      <c r="Q897" s="2">
        <f>NETWORKDAYS(Data!$N897,Data!$I897,)</f>
        <v>-191</v>
      </c>
      <c r="R897" s="2" t="str">
        <f>CONCATENATE(Data!$C897," ",Data!$B897)</f>
        <v>Business Partner Julia Doan</v>
      </c>
      <c r="V897" s="34"/>
    </row>
    <row r="898" spans="1:22" ht="15.75" customHeight="1">
      <c r="A898" s="2" t="s">
        <v>1836</v>
      </c>
      <c r="B898" s="2" t="s">
        <v>1837</v>
      </c>
      <c r="C898" s="2" t="s">
        <v>58</v>
      </c>
      <c r="D898" s="2" t="s">
        <v>7</v>
      </c>
      <c r="E898" s="2" t="s">
        <v>22</v>
      </c>
      <c r="F898" s="2" t="s">
        <v>19</v>
      </c>
      <c r="G898" s="2" t="s">
        <v>3</v>
      </c>
      <c r="H898" s="2">
        <v>27</v>
      </c>
      <c r="I898" s="8">
        <v>44302</v>
      </c>
      <c r="J898" s="9">
        <v>133400</v>
      </c>
      <c r="K898" s="10">
        <v>0.11</v>
      </c>
      <c r="L898" s="2" t="s">
        <v>27</v>
      </c>
      <c r="M898" s="2" t="s">
        <v>97</v>
      </c>
      <c r="N898" s="8" t="s">
        <v>88</v>
      </c>
      <c r="O898" s="2" t="str">
        <f t="shared" si="6"/>
        <v>United States, Phoenix</v>
      </c>
      <c r="P898" s="2" t="e">
        <f t="shared" ca="1" si="7"/>
        <v>#NAME?</v>
      </c>
      <c r="Q898" s="2" t="e">
        <f>NETWORKDAYS(Data!$N898,Data!$I898,)</f>
        <v>#VALUE!</v>
      </c>
      <c r="R898" s="2" t="str">
        <f>CONCATENATE(Data!$C898," ",Data!$B898)</f>
        <v>Sr. Manger Dylan Ali</v>
      </c>
      <c r="V898" s="34"/>
    </row>
    <row r="899" spans="1:22" ht="15.75" customHeight="1">
      <c r="A899" s="2" t="s">
        <v>1838</v>
      </c>
      <c r="B899" s="2" t="s">
        <v>1839</v>
      </c>
      <c r="C899" s="2" t="s">
        <v>54</v>
      </c>
      <c r="D899" s="2" t="s">
        <v>8</v>
      </c>
      <c r="E899" s="2" t="s">
        <v>22</v>
      </c>
      <c r="F899" s="2" t="s">
        <v>18</v>
      </c>
      <c r="G899" s="2" t="s">
        <v>3</v>
      </c>
      <c r="H899" s="2">
        <v>39</v>
      </c>
      <c r="I899" s="8">
        <v>43943</v>
      </c>
      <c r="J899" s="9">
        <v>90535</v>
      </c>
      <c r="K899" s="10">
        <v>0</v>
      </c>
      <c r="L899" s="2" t="s">
        <v>27</v>
      </c>
      <c r="M899" s="2" t="s">
        <v>106</v>
      </c>
      <c r="N899" s="8" t="s">
        <v>88</v>
      </c>
      <c r="O899" s="2" t="str">
        <f t="shared" si="6"/>
        <v>United States, Miami</v>
      </c>
      <c r="P899" s="2" t="e">
        <f t="shared" ca="1" si="7"/>
        <v>#NAME?</v>
      </c>
      <c r="Q899" s="2" t="e">
        <f>NETWORKDAYS(Data!$N899,Data!$I899,)</f>
        <v>#VALUE!</v>
      </c>
      <c r="R899" s="2" t="str">
        <f>CONCATENATE(Data!$C899," ",Data!$B899)</f>
        <v>Solutions Architect Eloise Trinh</v>
      </c>
      <c r="V899" s="34"/>
    </row>
    <row r="900" spans="1:22" ht="15.75" customHeight="1">
      <c r="A900" s="2" t="s">
        <v>1840</v>
      </c>
      <c r="B900" s="2" t="s">
        <v>1841</v>
      </c>
      <c r="C900" s="2" t="s">
        <v>56</v>
      </c>
      <c r="D900" s="2" t="s">
        <v>9</v>
      </c>
      <c r="E900" s="2" t="s">
        <v>22</v>
      </c>
      <c r="F900" s="2" t="s">
        <v>19</v>
      </c>
      <c r="G900" s="2" t="s">
        <v>3</v>
      </c>
      <c r="H900" s="2">
        <v>55</v>
      </c>
      <c r="I900" s="8">
        <v>38909</v>
      </c>
      <c r="J900" s="9">
        <v>93343</v>
      </c>
      <c r="K900" s="10">
        <v>0</v>
      </c>
      <c r="L900" s="2" t="s">
        <v>26</v>
      </c>
      <c r="M900" s="2" t="s">
        <v>87</v>
      </c>
      <c r="N900" s="8" t="s">
        <v>88</v>
      </c>
      <c r="O900" s="2" t="str">
        <f t="shared" si="6"/>
        <v>China, Chongqing</v>
      </c>
      <c r="P900" s="2" t="e">
        <f t="shared" ca="1" si="7"/>
        <v>#NAME?</v>
      </c>
      <c r="Q900" s="2" t="e">
        <f>NETWORKDAYS(Data!$N900,Data!$I900,)</f>
        <v>#VALUE!</v>
      </c>
      <c r="R900" s="2" t="str">
        <f>CONCATENATE(Data!$C900," ",Data!$B900)</f>
        <v>Sr. Analyst Dylan Kumar</v>
      </c>
      <c r="V900" s="34"/>
    </row>
    <row r="901" spans="1:22" ht="15.75" customHeight="1">
      <c r="A901" s="2" t="s">
        <v>1836</v>
      </c>
      <c r="B901" s="2" t="s">
        <v>1842</v>
      </c>
      <c r="C901" s="2" t="s">
        <v>44</v>
      </c>
      <c r="D901" s="2" t="s">
        <v>7</v>
      </c>
      <c r="E901" s="2" t="s">
        <v>17</v>
      </c>
      <c r="F901" s="2" t="s">
        <v>18</v>
      </c>
      <c r="G901" s="2" t="s">
        <v>3</v>
      </c>
      <c r="H901" s="2">
        <v>44</v>
      </c>
      <c r="I901" s="8">
        <v>38771</v>
      </c>
      <c r="J901" s="9">
        <v>63705</v>
      </c>
      <c r="K901" s="10">
        <v>0</v>
      </c>
      <c r="L901" s="2" t="s">
        <v>27</v>
      </c>
      <c r="M901" s="2" t="s">
        <v>106</v>
      </c>
      <c r="N901" s="8" t="s">
        <v>88</v>
      </c>
      <c r="O901" s="2" t="str">
        <f t="shared" si="6"/>
        <v>United States, Miami</v>
      </c>
      <c r="P901" s="2" t="e">
        <f t="shared" ca="1" si="7"/>
        <v>#NAME?</v>
      </c>
      <c r="Q901" s="2" t="e">
        <f>NETWORKDAYS(Data!$N901,Data!$I901,)</f>
        <v>#VALUE!</v>
      </c>
      <c r="R901" s="2" t="str">
        <f>CONCATENATE(Data!$C901," ",Data!$B901)</f>
        <v>HRIS Analyst Emily Gupta</v>
      </c>
      <c r="V901" s="34"/>
    </row>
    <row r="902" spans="1:22" ht="15.75" customHeight="1">
      <c r="A902" s="2" t="s">
        <v>1843</v>
      </c>
      <c r="B902" s="2" t="s">
        <v>1844</v>
      </c>
      <c r="C902" s="2" t="s">
        <v>63</v>
      </c>
      <c r="D902" s="2" t="s">
        <v>10</v>
      </c>
      <c r="E902" s="2" t="s">
        <v>17</v>
      </c>
      <c r="F902" s="2" t="s">
        <v>19</v>
      </c>
      <c r="G902" s="2" t="s">
        <v>13</v>
      </c>
      <c r="H902" s="2">
        <v>48</v>
      </c>
      <c r="I902" s="8">
        <v>36584</v>
      </c>
      <c r="J902" s="9">
        <v>258081</v>
      </c>
      <c r="K902" s="10">
        <v>0.3</v>
      </c>
      <c r="L902" s="2" t="s">
        <v>27</v>
      </c>
      <c r="M902" s="2" t="s">
        <v>91</v>
      </c>
      <c r="N902" s="8" t="s">
        <v>88</v>
      </c>
      <c r="O902" s="2" t="str">
        <f t="shared" si="6"/>
        <v>United States, Chicago</v>
      </c>
      <c r="P902" s="2" t="e">
        <f t="shared" ca="1" si="7"/>
        <v>#NAME?</v>
      </c>
      <c r="Q902" s="2" t="e">
        <f>NETWORKDAYS(Data!$N902,Data!$I902,)</f>
        <v>#VALUE!</v>
      </c>
      <c r="R902" s="2" t="str">
        <f>CONCATENATE(Data!$C902," ",Data!$B902)</f>
        <v>Vice President Silas Rivera</v>
      </c>
      <c r="V902" s="34"/>
    </row>
    <row r="903" spans="1:22" ht="15.75" customHeight="1">
      <c r="A903" s="2" t="s">
        <v>1845</v>
      </c>
      <c r="B903" s="2" t="s">
        <v>1846</v>
      </c>
      <c r="C903" s="2" t="s">
        <v>35</v>
      </c>
      <c r="D903" s="2" t="s">
        <v>7</v>
      </c>
      <c r="E903" s="2" t="s">
        <v>21</v>
      </c>
      <c r="F903" s="2" t="s">
        <v>19</v>
      </c>
      <c r="G903" s="2" t="s">
        <v>11</v>
      </c>
      <c r="H903" s="2">
        <v>48</v>
      </c>
      <c r="I903" s="8">
        <v>44095</v>
      </c>
      <c r="J903" s="9">
        <v>54654</v>
      </c>
      <c r="K903" s="10">
        <v>0</v>
      </c>
      <c r="L903" s="2" t="s">
        <v>27</v>
      </c>
      <c r="M903" s="2" t="s">
        <v>97</v>
      </c>
      <c r="N903" s="8" t="s">
        <v>88</v>
      </c>
      <c r="O903" s="2" t="str">
        <f t="shared" si="6"/>
        <v>United States, Phoenix</v>
      </c>
      <c r="P903" s="2" t="e">
        <f t="shared" ca="1" si="7"/>
        <v>#NAME?</v>
      </c>
      <c r="Q903" s="2" t="e">
        <f>NETWORKDAYS(Data!$N903,Data!$I903,)</f>
        <v>#VALUE!</v>
      </c>
      <c r="R903" s="2" t="str">
        <f>CONCATENATE(Data!$C903," ",Data!$B903)</f>
        <v>Business Partner Jackson Jordan</v>
      </c>
      <c r="V903" s="34"/>
    </row>
    <row r="904" spans="1:22" ht="15.75" customHeight="1">
      <c r="A904" s="2" t="s">
        <v>1847</v>
      </c>
      <c r="B904" s="2" t="s">
        <v>1848</v>
      </c>
      <c r="C904" s="2" t="s">
        <v>32</v>
      </c>
      <c r="D904" s="2" t="s">
        <v>10</v>
      </c>
      <c r="E904" s="2" t="s">
        <v>20</v>
      </c>
      <c r="F904" s="2" t="s">
        <v>19</v>
      </c>
      <c r="G904" s="2" t="s">
        <v>12</v>
      </c>
      <c r="H904" s="2">
        <v>54</v>
      </c>
      <c r="I904" s="8">
        <v>36062</v>
      </c>
      <c r="J904" s="9">
        <v>58006</v>
      </c>
      <c r="K904" s="10">
        <v>0</v>
      </c>
      <c r="L904" s="2" t="s">
        <v>27</v>
      </c>
      <c r="M904" s="2" t="s">
        <v>83</v>
      </c>
      <c r="N904" s="8" t="s">
        <v>88</v>
      </c>
      <c r="O904" s="2" t="str">
        <f t="shared" si="6"/>
        <v>United States, Seattle</v>
      </c>
      <c r="P904" s="2" t="e">
        <f t="shared" ca="1" si="7"/>
        <v>#NAME?</v>
      </c>
      <c r="Q904" s="2" t="e">
        <f>NETWORKDAYS(Data!$N904,Data!$I904,)</f>
        <v>#VALUE!</v>
      </c>
      <c r="R904" s="2" t="str">
        <f>CONCATENATE(Data!$C904," ",Data!$B904)</f>
        <v>Analyst Isaac Joseph</v>
      </c>
      <c r="V904" s="34"/>
    </row>
    <row r="905" spans="1:22" ht="15.75" customHeight="1">
      <c r="A905" s="2" t="s">
        <v>588</v>
      </c>
      <c r="B905" s="2" t="s">
        <v>831</v>
      </c>
      <c r="C905" s="2" t="s">
        <v>58</v>
      </c>
      <c r="D905" s="2" t="s">
        <v>6</v>
      </c>
      <c r="E905" s="2" t="s">
        <v>20</v>
      </c>
      <c r="F905" s="2" t="s">
        <v>18</v>
      </c>
      <c r="G905" s="2" t="s">
        <v>3</v>
      </c>
      <c r="H905" s="2">
        <v>42</v>
      </c>
      <c r="I905" s="8">
        <v>40620</v>
      </c>
      <c r="J905" s="9">
        <v>150034</v>
      </c>
      <c r="K905" s="10">
        <v>0.12</v>
      </c>
      <c r="L905" s="2" t="s">
        <v>26</v>
      </c>
      <c r="M905" s="2" t="s">
        <v>162</v>
      </c>
      <c r="N905" s="8" t="s">
        <v>88</v>
      </c>
      <c r="O905" s="2" t="str">
        <f t="shared" si="6"/>
        <v>China, Beijing</v>
      </c>
      <c r="P905" s="2" t="e">
        <f t="shared" ca="1" si="7"/>
        <v>#NAME?</v>
      </c>
      <c r="Q905" s="2" t="e">
        <f>NETWORKDAYS(Data!$N905,Data!$I905,)</f>
        <v>#VALUE!</v>
      </c>
      <c r="R905" s="2" t="str">
        <f>CONCATENATE(Data!$C905," ",Data!$B905)</f>
        <v>Sr. Manger Hailey Lai</v>
      </c>
      <c r="V905" s="34"/>
    </row>
    <row r="906" spans="1:22" ht="15.75" customHeight="1">
      <c r="A906" s="2" t="s">
        <v>1767</v>
      </c>
      <c r="B906" s="2" t="s">
        <v>1849</v>
      </c>
      <c r="C906" s="2" t="s">
        <v>40</v>
      </c>
      <c r="D906" s="2" t="s">
        <v>7</v>
      </c>
      <c r="E906" s="2" t="s">
        <v>22</v>
      </c>
      <c r="F906" s="2" t="s">
        <v>18</v>
      </c>
      <c r="G906" s="2" t="s">
        <v>3</v>
      </c>
      <c r="H906" s="2">
        <v>38</v>
      </c>
      <c r="I906" s="8">
        <v>39232</v>
      </c>
      <c r="J906" s="9">
        <v>198562</v>
      </c>
      <c r="K906" s="10">
        <v>0.22</v>
      </c>
      <c r="L906" s="2" t="s">
        <v>27</v>
      </c>
      <c r="M906" s="2" t="s">
        <v>83</v>
      </c>
      <c r="N906" s="8" t="s">
        <v>88</v>
      </c>
      <c r="O906" s="2" t="str">
        <f t="shared" si="6"/>
        <v>United States, Seattle</v>
      </c>
      <c r="P906" s="2" t="e">
        <f t="shared" ca="1" si="7"/>
        <v>#NAME?</v>
      </c>
      <c r="Q906" s="2" t="e">
        <f>NETWORKDAYS(Data!$N906,Data!$I906,)</f>
        <v>#VALUE!</v>
      </c>
      <c r="R906" s="2" t="str">
        <f>CONCATENATE(Data!$C906," ",Data!$B906)</f>
        <v>Director Leilani Thao</v>
      </c>
      <c r="V906" s="34"/>
    </row>
    <row r="907" spans="1:22" ht="15.75" customHeight="1">
      <c r="A907" s="2" t="s">
        <v>1850</v>
      </c>
      <c r="B907" s="2" t="s">
        <v>1851</v>
      </c>
      <c r="C907" s="2" t="s">
        <v>31</v>
      </c>
      <c r="D907" s="2" t="s">
        <v>10</v>
      </c>
      <c r="E907" s="2" t="s">
        <v>21</v>
      </c>
      <c r="F907" s="2" t="s">
        <v>18</v>
      </c>
      <c r="G907" s="2" t="s">
        <v>11</v>
      </c>
      <c r="H907" s="2">
        <v>40</v>
      </c>
      <c r="I907" s="8">
        <v>39960</v>
      </c>
      <c r="J907" s="9">
        <v>62411</v>
      </c>
      <c r="K907" s="10">
        <v>0</v>
      </c>
      <c r="L907" s="2" t="s">
        <v>27</v>
      </c>
      <c r="M907" s="2" t="s">
        <v>106</v>
      </c>
      <c r="N907" s="8">
        <v>44422</v>
      </c>
      <c r="O907" s="2" t="str">
        <f t="shared" si="6"/>
        <v>United States, Miami</v>
      </c>
      <c r="P907" s="2" t="e">
        <f t="shared" ca="1" si="7"/>
        <v>#NAME?</v>
      </c>
      <c r="Q907" s="2">
        <f>NETWORKDAYS(Data!$N907,Data!$I907,)</f>
        <v>-3188</v>
      </c>
      <c r="R907" s="2" t="str">
        <f>CONCATENATE(Data!$C907," ",Data!$B907)</f>
        <v>Account Representative Madeline Watson</v>
      </c>
      <c r="V907" s="34"/>
    </row>
    <row r="908" spans="1:22" ht="15.75" customHeight="1">
      <c r="A908" s="2" t="s">
        <v>1852</v>
      </c>
      <c r="B908" s="2" t="s">
        <v>1853</v>
      </c>
      <c r="C908" s="2" t="s">
        <v>41</v>
      </c>
      <c r="D908" s="2" t="s">
        <v>5</v>
      </c>
      <c r="E908" s="2" t="s">
        <v>21</v>
      </c>
      <c r="F908" s="2" t="s">
        <v>19</v>
      </c>
      <c r="G908" s="2" t="s">
        <v>3</v>
      </c>
      <c r="H908" s="2">
        <v>57</v>
      </c>
      <c r="I908" s="8">
        <v>33612</v>
      </c>
      <c r="J908" s="9">
        <v>111299</v>
      </c>
      <c r="K908" s="10">
        <v>0.12</v>
      </c>
      <c r="L908" s="2" t="s">
        <v>27</v>
      </c>
      <c r="M908" s="2" t="s">
        <v>106</v>
      </c>
      <c r="N908" s="8" t="s">
        <v>88</v>
      </c>
      <c r="O908" s="2" t="str">
        <f t="shared" si="6"/>
        <v>United States, Miami</v>
      </c>
      <c r="P908" s="2" t="e">
        <f t="shared" ca="1" si="7"/>
        <v>#NAME?</v>
      </c>
      <c r="Q908" s="2" t="e">
        <f>NETWORKDAYS(Data!$N908,Data!$I908,)</f>
        <v>#VALUE!</v>
      </c>
      <c r="R908" s="2" t="str">
        <f>CONCATENATE(Data!$C908," ",Data!$B908)</f>
        <v>Engineering Manager Silas Huang</v>
      </c>
      <c r="V908" s="34"/>
    </row>
    <row r="909" spans="1:22" ht="15.75" customHeight="1">
      <c r="A909" s="2" t="s">
        <v>1618</v>
      </c>
      <c r="B909" s="2" t="s">
        <v>1854</v>
      </c>
      <c r="C909" s="2" t="s">
        <v>32</v>
      </c>
      <c r="D909" s="2" t="s">
        <v>9</v>
      </c>
      <c r="E909" s="2" t="s">
        <v>21</v>
      </c>
      <c r="F909" s="2" t="s">
        <v>18</v>
      </c>
      <c r="G909" s="2" t="s">
        <v>12</v>
      </c>
      <c r="H909" s="2">
        <v>43</v>
      </c>
      <c r="I909" s="8">
        <v>43659</v>
      </c>
      <c r="J909" s="9">
        <v>41545</v>
      </c>
      <c r="K909" s="10">
        <v>0</v>
      </c>
      <c r="L909" s="2" t="s">
        <v>27</v>
      </c>
      <c r="M909" s="2" t="s">
        <v>106</v>
      </c>
      <c r="N909" s="8" t="s">
        <v>88</v>
      </c>
      <c r="O909" s="2" t="str">
        <f t="shared" si="6"/>
        <v>United States, Miami</v>
      </c>
      <c r="P909" s="2" t="e">
        <f t="shared" ca="1" si="7"/>
        <v>#NAME?</v>
      </c>
      <c r="Q909" s="2" t="e">
        <f>NETWORKDAYS(Data!$N909,Data!$I909,)</f>
        <v>#VALUE!</v>
      </c>
      <c r="R909" s="2" t="str">
        <f>CONCATENATE(Data!$C909," ",Data!$B909)</f>
        <v>Analyst Peyton Walker</v>
      </c>
      <c r="V909" s="34"/>
    </row>
    <row r="910" spans="1:22" ht="15.75" customHeight="1">
      <c r="A910" s="2" t="s">
        <v>1855</v>
      </c>
      <c r="B910" s="2" t="s">
        <v>1856</v>
      </c>
      <c r="C910" s="2" t="s">
        <v>50</v>
      </c>
      <c r="D910" s="2" t="s">
        <v>8</v>
      </c>
      <c r="E910" s="2" t="s">
        <v>20</v>
      </c>
      <c r="F910" s="2" t="s">
        <v>19</v>
      </c>
      <c r="G910" s="2" t="s">
        <v>13</v>
      </c>
      <c r="H910" s="2">
        <v>26</v>
      </c>
      <c r="I910" s="8">
        <v>43569</v>
      </c>
      <c r="J910" s="9">
        <v>74467</v>
      </c>
      <c r="K910" s="10">
        <v>0</v>
      </c>
      <c r="L910" s="2" t="s">
        <v>27</v>
      </c>
      <c r="M910" s="2" t="s">
        <v>136</v>
      </c>
      <c r="N910" s="8">
        <v>44211</v>
      </c>
      <c r="O910" s="2" t="str">
        <f t="shared" si="6"/>
        <v>United States, Columbus</v>
      </c>
      <c r="P910" s="2" t="e">
        <f t="shared" ca="1" si="7"/>
        <v>#NAME?</v>
      </c>
      <c r="Q910" s="2">
        <f>NETWORKDAYS(Data!$N910,Data!$I910,)</f>
        <v>-460</v>
      </c>
      <c r="R910" s="2" t="str">
        <f>CONCATENATE(Data!$C910," ",Data!$B910)</f>
        <v>Network Engineer Jeremiah Hernandez</v>
      </c>
      <c r="V910" s="34"/>
    </row>
    <row r="911" spans="1:22" ht="15.75" customHeight="1">
      <c r="A911" s="2" t="s">
        <v>1760</v>
      </c>
      <c r="B911" s="2" t="s">
        <v>1857</v>
      </c>
      <c r="C911" s="2" t="s">
        <v>47</v>
      </c>
      <c r="D911" s="2" t="s">
        <v>4</v>
      </c>
      <c r="E911" s="2" t="s">
        <v>21</v>
      </c>
      <c r="F911" s="2" t="s">
        <v>19</v>
      </c>
      <c r="G911" s="2" t="s">
        <v>12</v>
      </c>
      <c r="H911" s="2">
        <v>44</v>
      </c>
      <c r="I911" s="8">
        <v>37296</v>
      </c>
      <c r="J911" s="9">
        <v>117545</v>
      </c>
      <c r="K911" s="10">
        <v>0.06</v>
      </c>
      <c r="L911" s="2" t="s">
        <v>27</v>
      </c>
      <c r="M911" s="2" t="s">
        <v>97</v>
      </c>
      <c r="N911" s="8" t="s">
        <v>88</v>
      </c>
      <c r="O911" s="2" t="str">
        <f t="shared" si="6"/>
        <v>United States, Phoenix</v>
      </c>
      <c r="P911" s="2" t="e">
        <f t="shared" ca="1" si="7"/>
        <v>#NAME?</v>
      </c>
      <c r="Q911" s="2" t="e">
        <f>NETWORKDAYS(Data!$N911,Data!$I911,)</f>
        <v>#VALUE!</v>
      </c>
      <c r="R911" s="2" t="str">
        <f>CONCATENATE(Data!$C911," ",Data!$B911)</f>
        <v>Manager Jace Washington</v>
      </c>
      <c r="V911" s="34"/>
    </row>
    <row r="912" spans="1:22" ht="15.75" customHeight="1">
      <c r="A912" s="2" t="s">
        <v>1858</v>
      </c>
      <c r="B912" s="2" t="s">
        <v>1859</v>
      </c>
      <c r="C912" s="2" t="s">
        <v>47</v>
      </c>
      <c r="D912" s="2" t="s">
        <v>7</v>
      </c>
      <c r="E912" s="2" t="s">
        <v>22</v>
      </c>
      <c r="F912" s="2" t="s">
        <v>19</v>
      </c>
      <c r="G912" s="2" t="s">
        <v>3</v>
      </c>
      <c r="H912" s="2">
        <v>50</v>
      </c>
      <c r="I912" s="8">
        <v>40983</v>
      </c>
      <c r="J912" s="9">
        <v>117226</v>
      </c>
      <c r="K912" s="10">
        <v>0.08</v>
      </c>
      <c r="L912" s="2" t="s">
        <v>27</v>
      </c>
      <c r="M912" s="2" t="s">
        <v>97</v>
      </c>
      <c r="N912" s="8" t="s">
        <v>88</v>
      </c>
      <c r="O912" s="2" t="str">
        <f t="shared" si="6"/>
        <v>United States, Phoenix</v>
      </c>
      <c r="P912" s="2" t="e">
        <f t="shared" ca="1" si="7"/>
        <v>#NAME?</v>
      </c>
      <c r="Q912" s="2" t="e">
        <f>NETWORKDAYS(Data!$N912,Data!$I912,)</f>
        <v>#VALUE!</v>
      </c>
      <c r="R912" s="2" t="str">
        <f>CONCATENATE(Data!$C912," ",Data!$B912)</f>
        <v>Manager Landon Kim</v>
      </c>
      <c r="V912" s="34"/>
    </row>
    <row r="913" spans="1:22" ht="15.75" customHeight="1">
      <c r="A913" s="2" t="s">
        <v>1860</v>
      </c>
      <c r="B913" s="2" t="s">
        <v>1861</v>
      </c>
      <c r="C913" s="2" t="s">
        <v>32</v>
      </c>
      <c r="D913" s="2" t="s">
        <v>4</v>
      </c>
      <c r="E913" s="2" t="s">
        <v>17</v>
      </c>
      <c r="F913" s="2" t="s">
        <v>18</v>
      </c>
      <c r="G913" s="2" t="s">
        <v>13</v>
      </c>
      <c r="H913" s="2">
        <v>26</v>
      </c>
      <c r="I913" s="8">
        <v>43489</v>
      </c>
      <c r="J913" s="9">
        <v>55767</v>
      </c>
      <c r="K913" s="10">
        <v>0</v>
      </c>
      <c r="L913" s="2" t="s">
        <v>27</v>
      </c>
      <c r="M913" s="2" t="s">
        <v>97</v>
      </c>
      <c r="N913" s="8" t="s">
        <v>88</v>
      </c>
      <c r="O913" s="2" t="str">
        <f t="shared" si="6"/>
        <v>United States, Phoenix</v>
      </c>
      <c r="P913" s="2" t="e">
        <f t="shared" ca="1" si="7"/>
        <v>#NAME?</v>
      </c>
      <c r="Q913" s="2" t="e">
        <f>NETWORKDAYS(Data!$N913,Data!$I913,)</f>
        <v>#VALUE!</v>
      </c>
      <c r="R913" s="2" t="str">
        <f>CONCATENATE(Data!$C913," ",Data!$B913)</f>
        <v>Analyst Peyton Vasquez</v>
      </c>
      <c r="V913" s="34"/>
    </row>
    <row r="914" spans="1:22" ht="15.75" customHeight="1">
      <c r="A914" s="2" t="s">
        <v>1862</v>
      </c>
      <c r="B914" s="2" t="s">
        <v>1863</v>
      </c>
      <c r="C914" s="2" t="s">
        <v>33</v>
      </c>
      <c r="D914" s="2" t="s">
        <v>10</v>
      </c>
      <c r="E914" s="2" t="s">
        <v>20</v>
      </c>
      <c r="F914" s="2" t="s">
        <v>18</v>
      </c>
      <c r="G914" s="2" t="s">
        <v>12</v>
      </c>
      <c r="H914" s="2">
        <v>29</v>
      </c>
      <c r="I914" s="8">
        <v>42691</v>
      </c>
      <c r="J914" s="9">
        <v>60930</v>
      </c>
      <c r="K914" s="10">
        <v>0</v>
      </c>
      <c r="L914" s="2" t="s">
        <v>27</v>
      </c>
      <c r="M914" s="2" t="s">
        <v>109</v>
      </c>
      <c r="N914" s="8" t="s">
        <v>88</v>
      </c>
      <c r="O914" s="2" t="str">
        <f t="shared" si="6"/>
        <v>United States, Austin</v>
      </c>
      <c r="P914" s="2" t="e">
        <f t="shared" ca="1" si="7"/>
        <v>#NAME?</v>
      </c>
      <c r="Q914" s="2" t="e">
        <f>NETWORKDAYS(Data!$N914,Data!$I914,)</f>
        <v>#VALUE!</v>
      </c>
      <c r="R914" s="2" t="str">
        <f>CONCATENATE(Data!$C914," ",Data!$B914)</f>
        <v>Analyst II Charlotte Baker</v>
      </c>
      <c r="V914" s="34"/>
    </row>
    <row r="915" spans="1:22" ht="15.75" customHeight="1">
      <c r="A915" s="2" t="s">
        <v>1864</v>
      </c>
      <c r="B915" s="2" t="s">
        <v>1865</v>
      </c>
      <c r="C915" s="2" t="s">
        <v>40</v>
      </c>
      <c r="D915" s="2" t="s">
        <v>10</v>
      </c>
      <c r="E915" s="2" t="s">
        <v>22</v>
      </c>
      <c r="F915" s="2" t="s">
        <v>18</v>
      </c>
      <c r="G915" s="2" t="s">
        <v>13</v>
      </c>
      <c r="H915" s="2">
        <v>27</v>
      </c>
      <c r="I915" s="8">
        <v>43397</v>
      </c>
      <c r="J915" s="9">
        <v>154973</v>
      </c>
      <c r="K915" s="10">
        <v>0.28999999999999998</v>
      </c>
      <c r="L915" s="2" t="s">
        <v>25</v>
      </c>
      <c r="M915" s="2" t="s">
        <v>271</v>
      </c>
      <c r="N915" s="8" t="s">
        <v>88</v>
      </c>
      <c r="O915" s="2" t="str">
        <f t="shared" si="6"/>
        <v>Brazil, Sao Paulo</v>
      </c>
      <c r="P915" s="2" t="e">
        <f t="shared" ca="1" si="7"/>
        <v>#NAME?</v>
      </c>
      <c r="Q915" s="2" t="e">
        <f>NETWORKDAYS(Data!$N915,Data!$I915,)</f>
        <v>#VALUE!</v>
      </c>
      <c r="R915" s="2" t="str">
        <f>CONCATENATE(Data!$C915," ",Data!$B915)</f>
        <v>Director Elena Mendoza</v>
      </c>
      <c r="V915" s="34"/>
    </row>
    <row r="916" spans="1:22" ht="15.75" customHeight="1">
      <c r="A916" s="2" t="s">
        <v>1866</v>
      </c>
      <c r="B916" s="2" t="s">
        <v>1867</v>
      </c>
      <c r="C916" s="2" t="s">
        <v>36</v>
      </c>
      <c r="D916" s="2" t="s">
        <v>8</v>
      </c>
      <c r="E916" s="2" t="s">
        <v>20</v>
      </c>
      <c r="F916" s="2" t="s">
        <v>18</v>
      </c>
      <c r="G916" s="2" t="s">
        <v>3</v>
      </c>
      <c r="H916" s="2">
        <v>33</v>
      </c>
      <c r="I916" s="8">
        <v>43029</v>
      </c>
      <c r="J916" s="9">
        <v>69332</v>
      </c>
      <c r="K916" s="10">
        <v>0</v>
      </c>
      <c r="L916" s="2" t="s">
        <v>27</v>
      </c>
      <c r="M916" s="2" t="s">
        <v>136</v>
      </c>
      <c r="N916" s="8" t="s">
        <v>88</v>
      </c>
      <c r="O916" s="2" t="str">
        <f t="shared" si="6"/>
        <v>United States, Columbus</v>
      </c>
      <c r="P916" s="2" t="e">
        <f t="shared" ca="1" si="7"/>
        <v>#NAME?</v>
      </c>
      <c r="Q916" s="2" t="e">
        <f>NETWORKDAYS(Data!$N916,Data!$I916,)</f>
        <v>#VALUE!</v>
      </c>
      <c r="R916" s="2" t="str">
        <f>CONCATENATE(Data!$C916," ",Data!$B916)</f>
        <v>Cloud Infrastructure Architect Nova Lin</v>
      </c>
      <c r="V916" s="34"/>
    </row>
    <row r="917" spans="1:22" ht="15.75" customHeight="1">
      <c r="A917" s="2" t="s">
        <v>1868</v>
      </c>
      <c r="B917" s="2" t="s">
        <v>1869</v>
      </c>
      <c r="C917" s="2" t="s">
        <v>38</v>
      </c>
      <c r="D917" s="2" t="s">
        <v>5</v>
      </c>
      <c r="E917" s="2" t="s">
        <v>21</v>
      </c>
      <c r="F917" s="2" t="s">
        <v>18</v>
      </c>
      <c r="G917" s="2" t="s">
        <v>3</v>
      </c>
      <c r="H917" s="2">
        <v>59</v>
      </c>
      <c r="I917" s="8">
        <v>36990</v>
      </c>
      <c r="J917" s="9">
        <v>119699</v>
      </c>
      <c r="K917" s="10">
        <v>0</v>
      </c>
      <c r="L917" s="2" t="s">
        <v>26</v>
      </c>
      <c r="M917" s="2" t="s">
        <v>123</v>
      </c>
      <c r="N917" s="8" t="s">
        <v>88</v>
      </c>
      <c r="O917" s="2" t="str">
        <f t="shared" si="6"/>
        <v>China, Shanghai</v>
      </c>
      <c r="P917" s="2" t="e">
        <f t="shared" ca="1" si="7"/>
        <v>#NAME?</v>
      </c>
      <c r="Q917" s="2" t="e">
        <f>NETWORKDAYS(Data!$N917,Data!$I917,)</f>
        <v>#VALUE!</v>
      </c>
      <c r="R917" s="2" t="str">
        <f>CONCATENATE(Data!$C917," ",Data!$B917)</f>
        <v>Controls Engineer Ivy Desai</v>
      </c>
      <c r="V917" s="34"/>
    </row>
    <row r="918" spans="1:22" ht="15.75" customHeight="1">
      <c r="A918" s="2" t="s">
        <v>1870</v>
      </c>
      <c r="B918" s="2" t="s">
        <v>1871</v>
      </c>
      <c r="C918" s="2" t="s">
        <v>40</v>
      </c>
      <c r="D918" s="2" t="s">
        <v>7</v>
      </c>
      <c r="E918" s="2" t="s">
        <v>22</v>
      </c>
      <c r="F918" s="2" t="s">
        <v>18</v>
      </c>
      <c r="G918" s="2" t="s">
        <v>13</v>
      </c>
      <c r="H918" s="2">
        <v>40</v>
      </c>
      <c r="I918" s="8">
        <v>44094</v>
      </c>
      <c r="J918" s="9">
        <v>198176</v>
      </c>
      <c r="K918" s="10">
        <v>0.17</v>
      </c>
      <c r="L918" s="2" t="s">
        <v>25</v>
      </c>
      <c r="M918" s="2" t="s">
        <v>142</v>
      </c>
      <c r="N918" s="8" t="s">
        <v>88</v>
      </c>
      <c r="O918" s="2" t="str">
        <f t="shared" si="6"/>
        <v>Brazil, Manaus</v>
      </c>
      <c r="P918" s="2" t="e">
        <f t="shared" ca="1" si="7"/>
        <v>#NAME?</v>
      </c>
      <c r="Q918" s="2" t="e">
        <f>NETWORKDAYS(Data!$N918,Data!$I918,)</f>
        <v>#VALUE!</v>
      </c>
      <c r="R918" s="2" t="str">
        <f>CONCATENATE(Data!$C918," ",Data!$B918)</f>
        <v>Director Josephine Acosta</v>
      </c>
      <c r="V918" s="34"/>
    </row>
    <row r="919" spans="1:22" ht="15.75" customHeight="1">
      <c r="A919" s="2" t="s">
        <v>1872</v>
      </c>
      <c r="B919" s="2" t="s">
        <v>1873</v>
      </c>
      <c r="C919" s="2" t="s">
        <v>33</v>
      </c>
      <c r="D919" s="2" t="s">
        <v>6</v>
      </c>
      <c r="E919" s="2" t="s">
        <v>21</v>
      </c>
      <c r="F919" s="2" t="s">
        <v>18</v>
      </c>
      <c r="G919" s="2" t="s">
        <v>13</v>
      </c>
      <c r="H919" s="2">
        <v>45</v>
      </c>
      <c r="I919" s="8">
        <v>41127</v>
      </c>
      <c r="J919" s="9">
        <v>58586</v>
      </c>
      <c r="K919" s="10">
        <v>0</v>
      </c>
      <c r="L919" s="2" t="s">
        <v>25</v>
      </c>
      <c r="M919" s="2" t="s">
        <v>271</v>
      </c>
      <c r="N919" s="8" t="s">
        <v>88</v>
      </c>
      <c r="O919" s="2" t="str">
        <f t="shared" si="6"/>
        <v>Brazil, Sao Paulo</v>
      </c>
      <c r="P919" s="2" t="e">
        <f t="shared" ca="1" si="7"/>
        <v>#NAME?</v>
      </c>
      <c r="Q919" s="2" t="e">
        <f>NETWORKDAYS(Data!$N919,Data!$I919,)</f>
        <v>#VALUE!</v>
      </c>
      <c r="R919" s="2" t="str">
        <f>CONCATENATE(Data!$C919," ",Data!$B919)</f>
        <v>Analyst II Nora Nunez</v>
      </c>
      <c r="V919" s="34"/>
    </row>
    <row r="920" spans="1:22" ht="15.75" customHeight="1">
      <c r="A920" s="2" t="s">
        <v>1874</v>
      </c>
      <c r="B920" s="2" t="s">
        <v>1875</v>
      </c>
      <c r="C920" s="2" t="s">
        <v>55</v>
      </c>
      <c r="D920" s="2" t="s">
        <v>10</v>
      </c>
      <c r="E920" s="2" t="s">
        <v>17</v>
      </c>
      <c r="F920" s="2" t="s">
        <v>19</v>
      </c>
      <c r="G920" s="2" t="s">
        <v>3</v>
      </c>
      <c r="H920" s="2">
        <v>38</v>
      </c>
      <c r="I920" s="8">
        <v>40875</v>
      </c>
      <c r="J920" s="9">
        <v>74010</v>
      </c>
      <c r="K920" s="10">
        <v>0</v>
      </c>
      <c r="L920" s="2" t="s">
        <v>27</v>
      </c>
      <c r="M920" s="2" t="s">
        <v>91</v>
      </c>
      <c r="N920" s="8" t="s">
        <v>88</v>
      </c>
      <c r="O920" s="2" t="str">
        <f t="shared" si="6"/>
        <v>United States, Chicago</v>
      </c>
      <c r="P920" s="2" t="e">
        <f t="shared" ca="1" si="7"/>
        <v>#NAME?</v>
      </c>
      <c r="Q920" s="2" t="e">
        <f>NETWORKDAYS(Data!$N920,Data!$I920,)</f>
        <v>#VALUE!</v>
      </c>
      <c r="R920" s="2" t="str">
        <f>CONCATENATE(Data!$C920," ",Data!$B920)</f>
        <v>Sr. Account Representative Caleb Xiong</v>
      </c>
      <c r="V920" s="34"/>
    </row>
    <row r="921" spans="1:22" ht="15.75" customHeight="1">
      <c r="A921" s="2" t="s">
        <v>1876</v>
      </c>
      <c r="B921" s="2" t="s">
        <v>1877</v>
      </c>
      <c r="C921" s="2" t="s">
        <v>55</v>
      </c>
      <c r="D921" s="2" t="s">
        <v>10</v>
      </c>
      <c r="E921" s="2" t="s">
        <v>22</v>
      </c>
      <c r="F921" s="2" t="s">
        <v>19</v>
      </c>
      <c r="G921" s="2" t="s">
        <v>12</v>
      </c>
      <c r="H921" s="2">
        <v>32</v>
      </c>
      <c r="I921" s="8">
        <v>43864</v>
      </c>
      <c r="J921" s="9">
        <v>96598</v>
      </c>
      <c r="K921" s="10">
        <v>0</v>
      </c>
      <c r="L921" s="2" t="s">
        <v>27</v>
      </c>
      <c r="M921" s="2" t="s">
        <v>97</v>
      </c>
      <c r="N921" s="8" t="s">
        <v>88</v>
      </c>
      <c r="O921" s="2" t="str">
        <f t="shared" si="6"/>
        <v>United States, Phoenix</v>
      </c>
      <c r="P921" s="2" t="e">
        <f t="shared" ca="1" si="7"/>
        <v>#NAME?</v>
      </c>
      <c r="Q921" s="2" t="e">
        <f>NETWORKDAYS(Data!$N921,Data!$I921,)</f>
        <v>#VALUE!</v>
      </c>
      <c r="R921" s="2" t="str">
        <f>CONCATENATE(Data!$C921," ",Data!$B921)</f>
        <v>Sr. Account Representative Henry Green</v>
      </c>
      <c r="V921" s="34"/>
    </row>
    <row r="922" spans="1:22" ht="15.75" customHeight="1">
      <c r="A922" s="2" t="s">
        <v>1495</v>
      </c>
      <c r="B922" s="2" t="s">
        <v>1878</v>
      </c>
      <c r="C922" s="2" t="s">
        <v>47</v>
      </c>
      <c r="D922" s="2" t="s">
        <v>10</v>
      </c>
      <c r="E922" s="2" t="s">
        <v>22</v>
      </c>
      <c r="F922" s="2" t="s">
        <v>18</v>
      </c>
      <c r="G922" s="2" t="s">
        <v>3</v>
      </c>
      <c r="H922" s="2">
        <v>64</v>
      </c>
      <c r="I922" s="8">
        <v>37762</v>
      </c>
      <c r="J922" s="9">
        <v>106444</v>
      </c>
      <c r="K922" s="10">
        <v>0.05</v>
      </c>
      <c r="L922" s="2" t="s">
        <v>27</v>
      </c>
      <c r="M922" s="2" t="s">
        <v>97</v>
      </c>
      <c r="N922" s="8" t="s">
        <v>88</v>
      </c>
      <c r="O922" s="2" t="str">
        <f t="shared" si="6"/>
        <v>United States, Phoenix</v>
      </c>
      <c r="P922" s="2" t="e">
        <f t="shared" ca="1" si="7"/>
        <v>#NAME?</v>
      </c>
      <c r="Q922" s="2" t="e">
        <f>NETWORKDAYS(Data!$N922,Data!$I922,)</f>
        <v>#VALUE!</v>
      </c>
      <c r="R922" s="2" t="str">
        <f>CONCATENATE(Data!$C922," ",Data!$B922)</f>
        <v>Manager Madelyn Chan</v>
      </c>
      <c r="V922" s="34"/>
    </row>
    <row r="923" spans="1:22" ht="15.75" customHeight="1">
      <c r="A923" s="2" t="s">
        <v>1879</v>
      </c>
      <c r="B923" s="2" t="s">
        <v>1880</v>
      </c>
      <c r="C923" s="2" t="s">
        <v>40</v>
      </c>
      <c r="D923" s="2" t="s">
        <v>6</v>
      </c>
      <c r="E923" s="2" t="s">
        <v>17</v>
      </c>
      <c r="F923" s="2" t="s">
        <v>19</v>
      </c>
      <c r="G923" s="2" t="s">
        <v>13</v>
      </c>
      <c r="H923" s="2">
        <v>31</v>
      </c>
      <c r="I923" s="8">
        <v>42957</v>
      </c>
      <c r="J923" s="9">
        <v>156931</v>
      </c>
      <c r="K923" s="10">
        <v>0.28000000000000003</v>
      </c>
      <c r="L923" s="2" t="s">
        <v>27</v>
      </c>
      <c r="M923" s="2" t="s">
        <v>83</v>
      </c>
      <c r="N923" s="8" t="s">
        <v>88</v>
      </c>
      <c r="O923" s="2" t="str">
        <f t="shared" si="6"/>
        <v>United States, Seattle</v>
      </c>
      <c r="P923" s="2" t="e">
        <f t="shared" ca="1" si="7"/>
        <v>#NAME?</v>
      </c>
      <c r="Q923" s="2" t="e">
        <f>NETWORKDAYS(Data!$N923,Data!$I923,)</f>
        <v>#VALUE!</v>
      </c>
      <c r="R923" s="2" t="str">
        <f>CONCATENATE(Data!$C923," ",Data!$B923)</f>
        <v>Director Angel Delgado</v>
      </c>
      <c r="V923" s="34"/>
    </row>
    <row r="924" spans="1:22" ht="15.75" customHeight="1">
      <c r="A924" s="2" t="s">
        <v>1881</v>
      </c>
      <c r="B924" s="2" t="s">
        <v>1882</v>
      </c>
      <c r="C924" s="2" t="s">
        <v>40</v>
      </c>
      <c r="D924" s="2" t="s">
        <v>9</v>
      </c>
      <c r="E924" s="2" t="s">
        <v>21</v>
      </c>
      <c r="F924" s="2" t="s">
        <v>18</v>
      </c>
      <c r="G924" s="2" t="s">
        <v>13</v>
      </c>
      <c r="H924" s="2">
        <v>43</v>
      </c>
      <c r="I924" s="8">
        <v>41928</v>
      </c>
      <c r="J924" s="9">
        <v>171360</v>
      </c>
      <c r="K924" s="10">
        <v>0.23</v>
      </c>
      <c r="L924" s="2" t="s">
        <v>25</v>
      </c>
      <c r="M924" s="2" t="s">
        <v>142</v>
      </c>
      <c r="N924" s="8" t="s">
        <v>88</v>
      </c>
      <c r="O924" s="2" t="str">
        <f t="shared" si="6"/>
        <v>Brazil, Manaus</v>
      </c>
      <c r="P924" s="2" t="e">
        <f t="shared" ca="1" si="7"/>
        <v>#NAME?</v>
      </c>
      <c r="Q924" s="2" t="e">
        <f>NETWORKDAYS(Data!$N924,Data!$I924,)</f>
        <v>#VALUE!</v>
      </c>
      <c r="R924" s="2" t="str">
        <f>CONCATENATE(Data!$C924," ",Data!$B924)</f>
        <v>Director Mia Herrera</v>
      </c>
      <c r="V924" s="34"/>
    </row>
    <row r="925" spans="1:22" ht="15.75" customHeight="1">
      <c r="A925" s="2" t="s">
        <v>1883</v>
      </c>
      <c r="B925" s="2" t="s">
        <v>1884</v>
      </c>
      <c r="C925" s="2" t="s">
        <v>42</v>
      </c>
      <c r="D925" s="2" t="s">
        <v>8</v>
      </c>
      <c r="E925" s="2" t="s">
        <v>21</v>
      </c>
      <c r="F925" s="2" t="s">
        <v>18</v>
      </c>
      <c r="G925" s="2" t="s">
        <v>12</v>
      </c>
      <c r="H925" s="2">
        <v>45</v>
      </c>
      <c r="I925" s="8">
        <v>39908</v>
      </c>
      <c r="J925" s="9">
        <v>64505</v>
      </c>
      <c r="K925" s="10">
        <v>0</v>
      </c>
      <c r="L925" s="2" t="s">
        <v>27</v>
      </c>
      <c r="M925" s="2" t="s">
        <v>106</v>
      </c>
      <c r="N925" s="8" t="s">
        <v>88</v>
      </c>
      <c r="O925" s="2" t="str">
        <f t="shared" si="6"/>
        <v>United States, Miami</v>
      </c>
      <c r="P925" s="2" t="e">
        <f t="shared" ca="1" si="7"/>
        <v>#NAME?</v>
      </c>
      <c r="Q925" s="2" t="e">
        <f>NETWORKDAYS(Data!$N925,Data!$I925,)</f>
        <v>#VALUE!</v>
      </c>
      <c r="R925" s="2" t="str">
        <f>CONCATENATE(Data!$C925," ",Data!$B925)</f>
        <v>Enterprise Architect Peyton Harris</v>
      </c>
      <c r="V925" s="34"/>
    </row>
    <row r="926" spans="1:22" ht="15.75" customHeight="1">
      <c r="A926" s="2" t="s">
        <v>1885</v>
      </c>
      <c r="B926" s="2" t="s">
        <v>1886</v>
      </c>
      <c r="C926" s="2" t="s">
        <v>41</v>
      </c>
      <c r="D926" s="2" t="s">
        <v>5</v>
      </c>
      <c r="E926" s="2" t="s">
        <v>22</v>
      </c>
      <c r="F926" s="2" t="s">
        <v>19</v>
      </c>
      <c r="G926" s="2" t="s">
        <v>13</v>
      </c>
      <c r="H926" s="2">
        <v>32</v>
      </c>
      <c r="I926" s="8">
        <v>44478</v>
      </c>
      <c r="J926" s="9">
        <v>102298</v>
      </c>
      <c r="K926" s="10">
        <v>0.13</v>
      </c>
      <c r="L926" s="2" t="s">
        <v>25</v>
      </c>
      <c r="M926" s="2" t="s">
        <v>148</v>
      </c>
      <c r="N926" s="8" t="s">
        <v>88</v>
      </c>
      <c r="O926" s="2" t="str">
        <f t="shared" si="6"/>
        <v>Brazil, Rio de Janerio</v>
      </c>
      <c r="P926" s="2" t="e">
        <f t="shared" ca="1" si="7"/>
        <v>#NAME?</v>
      </c>
      <c r="Q926" s="2" t="e">
        <f>NETWORKDAYS(Data!$N926,Data!$I926,)</f>
        <v>#VALUE!</v>
      </c>
      <c r="R926" s="2" t="str">
        <f>CONCATENATE(Data!$C926," ",Data!$B926)</f>
        <v>Engineering Manager David Herrera</v>
      </c>
      <c r="V926" s="34"/>
    </row>
    <row r="927" spans="1:22" ht="15.75" customHeight="1">
      <c r="A927" s="2" t="s">
        <v>1887</v>
      </c>
      <c r="B927" s="2" t="s">
        <v>1888</v>
      </c>
      <c r="C927" s="2" t="s">
        <v>58</v>
      </c>
      <c r="D927" s="2" t="s">
        <v>10</v>
      </c>
      <c r="E927" s="2" t="s">
        <v>17</v>
      </c>
      <c r="F927" s="2" t="s">
        <v>18</v>
      </c>
      <c r="G927" s="2" t="s">
        <v>13</v>
      </c>
      <c r="H927" s="2">
        <v>27</v>
      </c>
      <c r="I927" s="8">
        <v>43721</v>
      </c>
      <c r="J927" s="9">
        <v>133297</v>
      </c>
      <c r="K927" s="10">
        <v>0.13</v>
      </c>
      <c r="L927" s="2" t="s">
        <v>25</v>
      </c>
      <c r="M927" s="2" t="s">
        <v>148</v>
      </c>
      <c r="N927" s="8" t="s">
        <v>88</v>
      </c>
      <c r="O927" s="2" t="str">
        <f t="shared" si="6"/>
        <v>Brazil, Rio de Janerio</v>
      </c>
      <c r="P927" s="2" t="e">
        <f t="shared" ca="1" si="7"/>
        <v>#NAME?</v>
      </c>
      <c r="Q927" s="2" t="e">
        <f>NETWORKDAYS(Data!$N927,Data!$I927,)</f>
        <v>#VALUE!</v>
      </c>
      <c r="R927" s="2" t="str">
        <f>CONCATENATE(Data!$C927," ",Data!$B927)</f>
        <v>Sr. Manger Avery Dominguez</v>
      </c>
      <c r="V927" s="34"/>
    </row>
    <row r="928" spans="1:22" ht="15.75" customHeight="1">
      <c r="A928" s="2" t="s">
        <v>1889</v>
      </c>
      <c r="B928" s="2" t="s">
        <v>1890</v>
      </c>
      <c r="C928" s="2" t="s">
        <v>58</v>
      </c>
      <c r="D928" s="2" t="s">
        <v>7</v>
      </c>
      <c r="E928" s="2" t="s">
        <v>22</v>
      </c>
      <c r="F928" s="2" t="s">
        <v>18</v>
      </c>
      <c r="G928" s="2" t="s">
        <v>11</v>
      </c>
      <c r="H928" s="2">
        <v>25</v>
      </c>
      <c r="I928" s="8">
        <v>44272</v>
      </c>
      <c r="J928" s="9">
        <v>155080</v>
      </c>
      <c r="K928" s="10">
        <v>0.1</v>
      </c>
      <c r="L928" s="2" t="s">
        <v>27</v>
      </c>
      <c r="M928" s="2" t="s">
        <v>109</v>
      </c>
      <c r="N928" s="8" t="s">
        <v>88</v>
      </c>
      <c r="O928" s="2" t="str">
        <f t="shared" si="6"/>
        <v>United States, Austin</v>
      </c>
      <c r="P928" s="2" t="e">
        <f t="shared" ca="1" si="7"/>
        <v>#NAME?</v>
      </c>
      <c r="Q928" s="2" t="e">
        <f>NETWORKDAYS(Data!$N928,Data!$I928,)</f>
        <v>#VALUE!</v>
      </c>
      <c r="R928" s="2" t="str">
        <f>CONCATENATE(Data!$C928," ",Data!$B928)</f>
        <v>Sr. Manger Grace Carter</v>
      </c>
      <c r="V928" s="34"/>
    </row>
    <row r="929" spans="1:22" ht="15.75" customHeight="1">
      <c r="A929" s="2" t="s">
        <v>1891</v>
      </c>
      <c r="B929" s="2" t="s">
        <v>1892</v>
      </c>
      <c r="C929" s="2" t="s">
        <v>56</v>
      </c>
      <c r="D929" s="2" t="s">
        <v>10</v>
      </c>
      <c r="E929" s="2" t="s">
        <v>22</v>
      </c>
      <c r="F929" s="2" t="s">
        <v>19</v>
      </c>
      <c r="G929" s="2" t="s">
        <v>12</v>
      </c>
      <c r="H929" s="2">
        <v>31</v>
      </c>
      <c r="I929" s="8">
        <v>43325</v>
      </c>
      <c r="J929" s="9">
        <v>81828</v>
      </c>
      <c r="K929" s="10">
        <v>0</v>
      </c>
      <c r="L929" s="2" t="s">
        <v>27</v>
      </c>
      <c r="M929" s="2" t="s">
        <v>106</v>
      </c>
      <c r="N929" s="8" t="s">
        <v>88</v>
      </c>
      <c r="O929" s="2" t="str">
        <f t="shared" si="6"/>
        <v>United States, Miami</v>
      </c>
      <c r="P929" s="2" t="e">
        <f t="shared" ca="1" si="7"/>
        <v>#NAME?</v>
      </c>
      <c r="Q929" s="2" t="e">
        <f>NETWORKDAYS(Data!$N929,Data!$I929,)</f>
        <v>#VALUE!</v>
      </c>
      <c r="R929" s="2" t="str">
        <f>CONCATENATE(Data!$C929," ",Data!$B929)</f>
        <v>Sr. Analyst Parker Allen</v>
      </c>
      <c r="V929" s="34"/>
    </row>
    <row r="930" spans="1:22" ht="15.75" customHeight="1">
      <c r="A930" s="2" t="s">
        <v>1893</v>
      </c>
      <c r="B930" s="2" t="s">
        <v>1894</v>
      </c>
      <c r="C930" s="2" t="s">
        <v>58</v>
      </c>
      <c r="D930" s="2" t="s">
        <v>9</v>
      </c>
      <c r="E930" s="2" t="s">
        <v>17</v>
      </c>
      <c r="F930" s="2" t="s">
        <v>18</v>
      </c>
      <c r="G930" s="2" t="s">
        <v>3</v>
      </c>
      <c r="H930" s="2">
        <v>65</v>
      </c>
      <c r="I930" s="8">
        <v>36823</v>
      </c>
      <c r="J930" s="9">
        <v>149417</v>
      </c>
      <c r="K930" s="10">
        <v>0.13</v>
      </c>
      <c r="L930" s="2" t="s">
        <v>26</v>
      </c>
      <c r="M930" s="2" t="s">
        <v>180</v>
      </c>
      <c r="N930" s="8" t="s">
        <v>88</v>
      </c>
      <c r="O930" s="2" t="str">
        <f t="shared" si="6"/>
        <v>China, Chengdu</v>
      </c>
      <c r="P930" s="2" t="e">
        <f t="shared" ca="1" si="7"/>
        <v>#NAME?</v>
      </c>
      <c r="Q930" s="2" t="e">
        <f>NETWORKDAYS(Data!$N930,Data!$I930,)</f>
        <v>#VALUE!</v>
      </c>
      <c r="R930" s="2" t="str">
        <f>CONCATENATE(Data!$C930," ",Data!$B930)</f>
        <v>Sr. Manger Sadie Lee</v>
      </c>
      <c r="V930" s="34"/>
    </row>
    <row r="931" spans="1:22" ht="15.75" customHeight="1">
      <c r="A931" s="2" t="s">
        <v>1895</v>
      </c>
      <c r="B931" s="2" t="s">
        <v>1896</v>
      </c>
      <c r="C931" s="2" t="s">
        <v>47</v>
      </c>
      <c r="D931" s="2" t="s">
        <v>10</v>
      </c>
      <c r="E931" s="2" t="s">
        <v>17</v>
      </c>
      <c r="F931" s="2" t="s">
        <v>19</v>
      </c>
      <c r="G931" s="2" t="s">
        <v>13</v>
      </c>
      <c r="H931" s="2">
        <v>50</v>
      </c>
      <c r="I931" s="8">
        <v>41024</v>
      </c>
      <c r="J931" s="9">
        <v>113269</v>
      </c>
      <c r="K931" s="10">
        <v>0.09</v>
      </c>
      <c r="L931" s="2" t="s">
        <v>25</v>
      </c>
      <c r="M931" s="2" t="s">
        <v>271</v>
      </c>
      <c r="N931" s="8" t="s">
        <v>88</v>
      </c>
      <c r="O931" s="2" t="str">
        <f t="shared" si="6"/>
        <v>Brazil, Sao Paulo</v>
      </c>
      <c r="P931" s="2" t="e">
        <f t="shared" ca="1" si="7"/>
        <v>#NAME?</v>
      </c>
      <c r="Q931" s="2" t="e">
        <f>NETWORKDAYS(Data!$N931,Data!$I931,)</f>
        <v>#VALUE!</v>
      </c>
      <c r="R931" s="2" t="str">
        <f>CONCATENATE(Data!$C931," ",Data!$B931)</f>
        <v>Manager Cooper Valdez</v>
      </c>
      <c r="V931" s="34"/>
    </row>
    <row r="932" spans="1:22" ht="15.75" customHeight="1">
      <c r="A932" s="2" t="s">
        <v>1897</v>
      </c>
      <c r="B932" s="2" t="s">
        <v>1898</v>
      </c>
      <c r="C932" s="2" t="s">
        <v>58</v>
      </c>
      <c r="D932" s="2" t="s">
        <v>8</v>
      </c>
      <c r="E932" s="2" t="s">
        <v>20</v>
      </c>
      <c r="F932" s="2" t="s">
        <v>19</v>
      </c>
      <c r="G932" s="2" t="s">
        <v>3</v>
      </c>
      <c r="H932" s="2">
        <v>46</v>
      </c>
      <c r="I932" s="8">
        <v>43085</v>
      </c>
      <c r="J932" s="9">
        <v>136716</v>
      </c>
      <c r="K932" s="10">
        <v>0.12</v>
      </c>
      <c r="L932" s="2" t="s">
        <v>27</v>
      </c>
      <c r="M932" s="2" t="s">
        <v>109</v>
      </c>
      <c r="N932" s="8" t="s">
        <v>88</v>
      </c>
      <c r="O932" s="2" t="str">
        <f t="shared" si="6"/>
        <v>United States, Austin</v>
      </c>
      <c r="P932" s="2" t="e">
        <f t="shared" ca="1" si="7"/>
        <v>#NAME?</v>
      </c>
      <c r="Q932" s="2" t="e">
        <f>NETWORKDAYS(Data!$N932,Data!$I932,)</f>
        <v>#VALUE!</v>
      </c>
      <c r="R932" s="2" t="str">
        <f>CONCATENATE(Data!$C932," ",Data!$B932)</f>
        <v>Sr. Manger Sebastian Fong</v>
      </c>
      <c r="V932" s="34"/>
    </row>
    <row r="933" spans="1:22" ht="15.75" customHeight="1">
      <c r="A933" s="2" t="s">
        <v>1899</v>
      </c>
      <c r="B933" s="2" t="s">
        <v>1900</v>
      </c>
      <c r="C933" s="2" t="s">
        <v>58</v>
      </c>
      <c r="D933" s="2" t="s">
        <v>10</v>
      </c>
      <c r="E933" s="2" t="s">
        <v>22</v>
      </c>
      <c r="F933" s="2" t="s">
        <v>19</v>
      </c>
      <c r="G933" s="2" t="s">
        <v>13</v>
      </c>
      <c r="H933" s="2">
        <v>54</v>
      </c>
      <c r="I933" s="8">
        <v>40836</v>
      </c>
      <c r="J933" s="9">
        <v>122644</v>
      </c>
      <c r="K933" s="10">
        <v>0.12</v>
      </c>
      <c r="L933" s="2" t="s">
        <v>27</v>
      </c>
      <c r="M933" s="2" t="s">
        <v>109</v>
      </c>
      <c r="N933" s="8" t="s">
        <v>88</v>
      </c>
      <c r="O933" s="2" t="str">
        <f t="shared" si="6"/>
        <v>United States, Austin</v>
      </c>
      <c r="P933" s="2" t="e">
        <f t="shared" ca="1" si="7"/>
        <v>#NAME?</v>
      </c>
      <c r="Q933" s="2" t="e">
        <f>NETWORKDAYS(Data!$N933,Data!$I933,)</f>
        <v>#VALUE!</v>
      </c>
      <c r="R933" s="2" t="str">
        <f>CONCATENATE(Data!$C933," ",Data!$B933)</f>
        <v>Sr. Manger Roman Munoz</v>
      </c>
      <c r="V933" s="34"/>
    </row>
    <row r="934" spans="1:22" ht="15.75" customHeight="1">
      <c r="A934" s="2" t="s">
        <v>1901</v>
      </c>
      <c r="B934" s="2" t="s">
        <v>1902</v>
      </c>
      <c r="C934" s="2" t="s">
        <v>47</v>
      </c>
      <c r="D934" s="2" t="s">
        <v>10</v>
      </c>
      <c r="E934" s="2" t="s">
        <v>21</v>
      </c>
      <c r="F934" s="2" t="s">
        <v>18</v>
      </c>
      <c r="G934" s="2" t="s">
        <v>3</v>
      </c>
      <c r="H934" s="2">
        <v>50</v>
      </c>
      <c r="I934" s="8">
        <v>36653</v>
      </c>
      <c r="J934" s="9">
        <v>106428</v>
      </c>
      <c r="K934" s="10">
        <v>7.0000000000000007E-2</v>
      </c>
      <c r="L934" s="2" t="s">
        <v>27</v>
      </c>
      <c r="M934" s="2" t="s">
        <v>91</v>
      </c>
      <c r="N934" s="8" t="s">
        <v>88</v>
      </c>
      <c r="O934" s="2" t="str">
        <f t="shared" si="6"/>
        <v>United States, Chicago</v>
      </c>
      <c r="P934" s="2" t="e">
        <f t="shared" ca="1" si="7"/>
        <v>#NAME?</v>
      </c>
      <c r="Q934" s="2" t="e">
        <f>NETWORKDAYS(Data!$N934,Data!$I934,)</f>
        <v>#VALUE!</v>
      </c>
      <c r="R934" s="2" t="str">
        <f>CONCATENATE(Data!$C934," ",Data!$B934)</f>
        <v>Manager Charlotte Chang</v>
      </c>
      <c r="V934" s="34"/>
    </row>
    <row r="935" spans="1:22" ht="15.75" customHeight="1">
      <c r="A935" s="2" t="s">
        <v>1903</v>
      </c>
      <c r="B935" s="2" t="s">
        <v>1904</v>
      </c>
      <c r="C935" s="2" t="s">
        <v>63</v>
      </c>
      <c r="D935" s="2" t="s">
        <v>6</v>
      </c>
      <c r="E935" s="2" t="s">
        <v>17</v>
      </c>
      <c r="F935" s="2" t="s">
        <v>19</v>
      </c>
      <c r="G935" s="2" t="s">
        <v>12</v>
      </c>
      <c r="H935" s="2">
        <v>36</v>
      </c>
      <c r="I935" s="8">
        <v>39830</v>
      </c>
      <c r="J935" s="9">
        <v>238236</v>
      </c>
      <c r="K935" s="10">
        <v>0.31</v>
      </c>
      <c r="L935" s="2" t="s">
        <v>27</v>
      </c>
      <c r="M935" s="2" t="s">
        <v>83</v>
      </c>
      <c r="N935" s="8" t="s">
        <v>88</v>
      </c>
      <c r="O935" s="2" t="str">
        <f t="shared" si="6"/>
        <v>United States, Seattle</v>
      </c>
      <c r="P935" s="2" t="e">
        <f t="shared" ca="1" si="7"/>
        <v>#NAME?</v>
      </c>
      <c r="Q935" s="2" t="e">
        <f>NETWORKDAYS(Data!$N935,Data!$I935,)</f>
        <v>#VALUE!</v>
      </c>
      <c r="R935" s="2" t="str">
        <f>CONCATENATE(Data!$C935," ",Data!$B935)</f>
        <v>Vice President Xavier Davis</v>
      </c>
      <c r="V935" s="34"/>
    </row>
    <row r="936" spans="1:22" ht="15.75" customHeight="1">
      <c r="A936" s="2" t="s">
        <v>1905</v>
      </c>
      <c r="B936" s="2" t="s">
        <v>1906</v>
      </c>
      <c r="C936" s="2" t="s">
        <v>40</v>
      </c>
      <c r="D936" s="2" t="s">
        <v>6</v>
      </c>
      <c r="E936" s="2" t="s">
        <v>17</v>
      </c>
      <c r="F936" s="2" t="s">
        <v>18</v>
      </c>
      <c r="G936" s="2" t="s">
        <v>12</v>
      </c>
      <c r="H936" s="2">
        <v>64</v>
      </c>
      <c r="I936" s="8">
        <v>41264</v>
      </c>
      <c r="J936" s="9">
        <v>153253</v>
      </c>
      <c r="K936" s="10">
        <v>0.24</v>
      </c>
      <c r="L936" s="2" t="s">
        <v>27</v>
      </c>
      <c r="M936" s="2" t="s">
        <v>109</v>
      </c>
      <c r="N936" s="8" t="s">
        <v>88</v>
      </c>
      <c r="O936" s="2" t="str">
        <f t="shared" si="6"/>
        <v>United States, Austin</v>
      </c>
      <c r="P936" s="2" t="e">
        <f t="shared" ca="1" si="7"/>
        <v>#NAME?</v>
      </c>
      <c r="Q936" s="2" t="e">
        <f>NETWORKDAYS(Data!$N936,Data!$I936,)</f>
        <v>#VALUE!</v>
      </c>
      <c r="R936" s="2" t="str">
        <f>CONCATENATE(Data!$C936," ",Data!$B936)</f>
        <v>Director Natalie Carter</v>
      </c>
      <c r="V936" s="34"/>
    </row>
    <row r="937" spans="1:22" ht="15.75" customHeight="1">
      <c r="A937" s="2" t="s">
        <v>1907</v>
      </c>
      <c r="B937" s="2" t="s">
        <v>1908</v>
      </c>
      <c r="C937" s="2" t="s">
        <v>47</v>
      </c>
      <c r="D937" s="2" t="s">
        <v>4</v>
      </c>
      <c r="E937" s="2" t="s">
        <v>20</v>
      </c>
      <c r="F937" s="2" t="s">
        <v>18</v>
      </c>
      <c r="G937" s="2" t="s">
        <v>12</v>
      </c>
      <c r="H937" s="2">
        <v>34</v>
      </c>
      <c r="I937" s="8">
        <v>41915</v>
      </c>
      <c r="J937" s="9">
        <v>103707</v>
      </c>
      <c r="K937" s="10">
        <v>0.09</v>
      </c>
      <c r="L937" s="2" t="s">
        <v>27</v>
      </c>
      <c r="M937" s="2" t="s">
        <v>136</v>
      </c>
      <c r="N937" s="8" t="s">
        <v>88</v>
      </c>
      <c r="O937" s="2" t="str">
        <f t="shared" si="6"/>
        <v>United States, Columbus</v>
      </c>
      <c r="P937" s="2" t="e">
        <f t="shared" ca="1" si="7"/>
        <v>#NAME?</v>
      </c>
      <c r="Q937" s="2" t="e">
        <f>NETWORKDAYS(Data!$N937,Data!$I937,)</f>
        <v>#VALUE!</v>
      </c>
      <c r="R937" s="2" t="str">
        <f>CONCATENATE(Data!$C937," ",Data!$B937)</f>
        <v>Manager Elena Richardson</v>
      </c>
      <c r="V937" s="34"/>
    </row>
    <row r="938" spans="1:22" ht="15.75" customHeight="1">
      <c r="A938" s="2" t="s">
        <v>1909</v>
      </c>
      <c r="B938" s="2" t="s">
        <v>1910</v>
      </c>
      <c r="C938" s="2" t="s">
        <v>63</v>
      </c>
      <c r="D938" s="2" t="s">
        <v>4</v>
      </c>
      <c r="E938" s="2" t="s">
        <v>22</v>
      </c>
      <c r="F938" s="2" t="s">
        <v>18</v>
      </c>
      <c r="G938" s="2" t="s">
        <v>12</v>
      </c>
      <c r="H938" s="2">
        <v>41</v>
      </c>
      <c r="I938" s="8">
        <v>41130</v>
      </c>
      <c r="J938" s="9">
        <v>245360</v>
      </c>
      <c r="K938" s="10">
        <v>0.37</v>
      </c>
      <c r="L938" s="2" t="s">
        <v>27</v>
      </c>
      <c r="M938" s="2" t="s">
        <v>109</v>
      </c>
      <c r="N938" s="8" t="s">
        <v>88</v>
      </c>
      <c r="O938" s="2" t="str">
        <f t="shared" si="6"/>
        <v>United States, Austin</v>
      </c>
      <c r="P938" s="2" t="e">
        <f t="shared" ca="1" si="7"/>
        <v>#NAME?</v>
      </c>
      <c r="Q938" s="2" t="e">
        <f>NETWORKDAYS(Data!$N938,Data!$I938,)</f>
        <v>#VALUE!</v>
      </c>
      <c r="R938" s="2" t="str">
        <f>CONCATENATE(Data!$C938," ",Data!$B938)</f>
        <v>Vice President Emilia Bailey</v>
      </c>
      <c r="V938" s="34"/>
    </row>
    <row r="939" spans="1:22" ht="15.75" customHeight="1">
      <c r="A939" s="2" t="s">
        <v>1911</v>
      </c>
      <c r="B939" s="2" t="s">
        <v>1912</v>
      </c>
      <c r="C939" s="2" t="s">
        <v>39</v>
      </c>
      <c r="D939" s="2" t="s">
        <v>5</v>
      </c>
      <c r="E939" s="2" t="s">
        <v>22</v>
      </c>
      <c r="F939" s="2" t="s">
        <v>19</v>
      </c>
      <c r="G939" s="2" t="s">
        <v>3</v>
      </c>
      <c r="H939" s="2">
        <v>25</v>
      </c>
      <c r="I939" s="8">
        <v>44385</v>
      </c>
      <c r="J939" s="9">
        <v>67275</v>
      </c>
      <c r="K939" s="10">
        <v>0</v>
      </c>
      <c r="L939" s="2" t="s">
        <v>27</v>
      </c>
      <c r="M939" s="2" t="s">
        <v>136</v>
      </c>
      <c r="N939" s="8" t="s">
        <v>88</v>
      </c>
      <c r="O939" s="2" t="str">
        <f t="shared" si="6"/>
        <v>United States, Columbus</v>
      </c>
      <c r="P939" s="2" t="e">
        <f t="shared" ca="1" si="7"/>
        <v>#NAME?</v>
      </c>
      <c r="Q939" s="2" t="e">
        <f>NETWORKDAYS(Data!$N939,Data!$I939,)</f>
        <v>#VALUE!</v>
      </c>
      <c r="R939" s="2" t="str">
        <f>CONCATENATE(Data!$C939," ",Data!$B939)</f>
        <v>Development Engineer Ryan Lu</v>
      </c>
      <c r="V939" s="34"/>
    </row>
    <row r="940" spans="1:22" ht="15.75" customHeight="1">
      <c r="A940" s="2" t="s">
        <v>1913</v>
      </c>
      <c r="B940" s="2" t="s">
        <v>1914</v>
      </c>
      <c r="C940" s="2" t="s">
        <v>47</v>
      </c>
      <c r="D940" s="2" t="s">
        <v>8</v>
      </c>
      <c r="E940" s="2" t="s">
        <v>20</v>
      </c>
      <c r="F940" s="2" t="s">
        <v>19</v>
      </c>
      <c r="G940" s="2" t="s">
        <v>3</v>
      </c>
      <c r="H940" s="2">
        <v>45</v>
      </c>
      <c r="I940" s="8">
        <v>42026</v>
      </c>
      <c r="J940" s="9">
        <v>101288</v>
      </c>
      <c r="K940" s="10">
        <v>0.1</v>
      </c>
      <c r="L940" s="2" t="s">
        <v>27</v>
      </c>
      <c r="M940" s="2" t="s">
        <v>97</v>
      </c>
      <c r="N940" s="8" t="s">
        <v>88</v>
      </c>
      <c r="O940" s="2" t="str">
        <f t="shared" si="6"/>
        <v>United States, Phoenix</v>
      </c>
      <c r="P940" s="2" t="e">
        <f t="shared" ca="1" si="7"/>
        <v>#NAME?</v>
      </c>
      <c r="Q940" s="2" t="e">
        <f>NETWORKDAYS(Data!$N940,Data!$I940,)</f>
        <v>#VALUE!</v>
      </c>
      <c r="R940" s="2" t="str">
        <f>CONCATENATE(Data!$C940," ",Data!$B940)</f>
        <v>Manager Asher Huynh</v>
      </c>
      <c r="V940" s="34"/>
    </row>
    <row r="941" spans="1:22" ht="15.75" customHeight="1">
      <c r="A941" s="2" t="s">
        <v>308</v>
      </c>
      <c r="B941" s="2" t="s">
        <v>1915</v>
      </c>
      <c r="C941" s="2" t="s">
        <v>40</v>
      </c>
      <c r="D941" s="2" t="s">
        <v>7</v>
      </c>
      <c r="E941" s="2" t="s">
        <v>22</v>
      </c>
      <c r="F941" s="2" t="s">
        <v>18</v>
      </c>
      <c r="G941" s="2" t="s">
        <v>13</v>
      </c>
      <c r="H941" s="2">
        <v>52</v>
      </c>
      <c r="I941" s="8">
        <v>34209</v>
      </c>
      <c r="J941" s="9">
        <v>177443</v>
      </c>
      <c r="K941" s="10">
        <v>0.25</v>
      </c>
      <c r="L941" s="2" t="s">
        <v>25</v>
      </c>
      <c r="M941" s="2" t="s">
        <v>271</v>
      </c>
      <c r="N941" s="8" t="s">
        <v>88</v>
      </c>
      <c r="O941" s="2" t="str">
        <f t="shared" si="6"/>
        <v>Brazil, Sao Paulo</v>
      </c>
      <c r="P941" s="2" t="e">
        <f t="shared" ca="1" si="7"/>
        <v>#NAME?</v>
      </c>
      <c r="Q941" s="2" t="e">
        <f>NETWORKDAYS(Data!$N941,Data!$I941,)</f>
        <v>#VALUE!</v>
      </c>
      <c r="R941" s="2" t="str">
        <f>CONCATENATE(Data!$C941," ",Data!$B941)</f>
        <v>Director Kinsley Martinez</v>
      </c>
      <c r="V941" s="34"/>
    </row>
    <row r="942" spans="1:22" ht="15.75" customHeight="1">
      <c r="A942" s="2" t="s">
        <v>1916</v>
      </c>
      <c r="B942" s="2" t="s">
        <v>1917</v>
      </c>
      <c r="C942" s="2" t="s">
        <v>36</v>
      </c>
      <c r="D942" s="2" t="s">
        <v>8</v>
      </c>
      <c r="E942" s="2" t="s">
        <v>20</v>
      </c>
      <c r="F942" s="2" t="s">
        <v>18</v>
      </c>
      <c r="G942" s="2" t="s">
        <v>11</v>
      </c>
      <c r="H942" s="2">
        <v>37</v>
      </c>
      <c r="I942" s="8">
        <v>42487</v>
      </c>
      <c r="J942" s="9">
        <v>91400</v>
      </c>
      <c r="K942" s="10">
        <v>0</v>
      </c>
      <c r="L942" s="2" t="s">
        <v>27</v>
      </c>
      <c r="M942" s="2" t="s">
        <v>91</v>
      </c>
      <c r="N942" s="8" t="s">
        <v>88</v>
      </c>
      <c r="O942" s="2" t="str">
        <f t="shared" si="6"/>
        <v>United States, Chicago</v>
      </c>
      <c r="P942" s="2" t="e">
        <f t="shared" ca="1" si="7"/>
        <v>#NAME?</v>
      </c>
      <c r="Q942" s="2" t="e">
        <f>NETWORKDAYS(Data!$N942,Data!$I942,)</f>
        <v>#VALUE!</v>
      </c>
      <c r="R942" s="2" t="str">
        <f>CONCATENATE(Data!$C942," ",Data!$B942)</f>
        <v>Cloud Infrastructure Architect Paisley Bryant</v>
      </c>
      <c r="V942" s="34"/>
    </row>
    <row r="943" spans="1:22" ht="15.75" customHeight="1">
      <c r="A943" s="2" t="s">
        <v>1918</v>
      </c>
      <c r="B943" s="2" t="s">
        <v>1919</v>
      </c>
      <c r="C943" s="2" t="s">
        <v>63</v>
      </c>
      <c r="D943" s="2" t="s">
        <v>7</v>
      </c>
      <c r="E943" s="2" t="s">
        <v>17</v>
      </c>
      <c r="F943" s="2" t="s">
        <v>19</v>
      </c>
      <c r="G943" s="2" t="s">
        <v>13</v>
      </c>
      <c r="H943" s="2">
        <v>44</v>
      </c>
      <c r="I943" s="8">
        <v>39335</v>
      </c>
      <c r="J943" s="9">
        <v>181247</v>
      </c>
      <c r="K943" s="10">
        <v>0.33</v>
      </c>
      <c r="L943" s="2" t="s">
        <v>25</v>
      </c>
      <c r="M943" s="2" t="s">
        <v>271</v>
      </c>
      <c r="N943" s="8" t="s">
        <v>88</v>
      </c>
      <c r="O943" s="2" t="str">
        <f t="shared" si="6"/>
        <v>Brazil, Sao Paulo</v>
      </c>
      <c r="P943" s="2" t="e">
        <f t="shared" ca="1" si="7"/>
        <v>#NAME?</v>
      </c>
      <c r="Q943" s="2" t="e">
        <f>NETWORKDAYS(Data!$N943,Data!$I943,)</f>
        <v>#VALUE!</v>
      </c>
      <c r="R943" s="2" t="str">
        <f>CONCATENATE(Data!$C943," ",Data!$B943)</f>
        <v>Vice President Joshua Ramirez</v>
      </c>
      <c r="V943" s="34"/>
    </row>
    <row r="944" spans="1:22" ht="15.75" customHeight="1">
      <c r="A944" s="2" t="s">
        <v>1920</v>
      </c>
      <c r="B944" s="2" t="s">
        <v>1921</v>
      </c>
      <c r="C944" s="2" t="s">
        <v>58</v>
      </c>
      <c r="D944" s="2" t="s">
        <v>7</v>
      </c>
      <c r="E944" s="2" t="s">
        <v>21</v>
      </c>
      <c r="F944" s="2" t="s">
        <v>19</v>
      </c>
      <c r="G944" s="2" t="s">
        <v>11</v>
      </c>
      <c r="H944" s="2">
        <v>42</v>
      </c>
      <c r="I944" s="8">
        <v>37914</v>
      </c>
      <c r="J944" s="9">
        <v>135558</v>
      </c>
      <c r="K944" s="10">
        <v>0.14000000000000001</v>
      </c>
      <c r="L944" s="2" t="s">
        <v>27</v>
      </c>
      <c r="M944" s="2" t="s">
        <v>97</v>
      </c>
      <c r="N944" s="8" t="s">
        <v>88</v>
      </c>
      <c r="O944" s="2" t="str">
        <f t="shared" si="6"/>
        <v>United States, Phoenix</v>
      </c>
      <c r="P944" s="2" t="e">
        <f t="shared" ca="1" si="7"/>
        <v>#NAME?</v>
      </c>
      <c r="Q944" s="2" t="e">
        <f>NETWORKDAYS(Data!$N944,Data!$I944,)</f>
        <v>#VALUE!</v>
      </c>
      <c r="R944" s="2" t="str">
        <f>CONCATENATE(Data!$C944," ",Data!$B944)</f>
        <v>Sr. Manger Joshua Martin</v>
      </c>
      <c r="V944" s="34"/>
    </row>
    <row r="945" spans="1:22" ht="15.75" customHeight="1">
      <c r="A945" s="2" t="s">
        <v>1922</v>
      </c>
      <c r="B945" s="2" t="s">
        <v>1383</v>
      </c>
      <c r="C945" s="2" t="s">
        <v>32</v>
      </c>
      <c r="D945" s="2" t="s">
        <v>4</v>
      </c>
      <c r="E945" s="2" t="s">
        <v>22</v>
      </c>
      <c r="F945" s="2" t="s">
        <v>19</v>
      </c>
      <c r="G945" s="2" t="s">
        <v>12</v>
      </c>
      <c r="H945" s="2">
        <v>49</v>
      </c>
      <c r="I945" s="8">
        <v>40894</v>
      </c>
      <c r="J945" s="9">
        <v>56878</v>
      </c>
      <c r="K945" s="10">
        <v>0</v>
      </c>
      <c r="L945" s="2" t="s">
        <v>27</v>
      </c>
      <c r="M945" s="2" t="s">
        <v>83</v>
      </c>
      <c r="N945" s="8" t="s">
        <v>88</v>
      </c>
      <c r="O945" s="2" t="str">
        <f t="shared" si="6"/>
        <v>United States, Seattle</v>
      </c>
      <c r="P945" s="2" t="e">
        <f t="shared" ca="1" si="7"/>
        <v>#NAME?</v>
      </c>
      <c r="Q945" s="2" t="e">
        <f>NETWORKDAYS(Data!$N945,Data!$I945,)</f>
        <v>#VALUE!</v>
      </c>
      <c r="R945" s="2" t="str">
        <f>CONCATENATE(Data!$C945," ",Data!$B945)</f>
        <v>Analyst Charles Moore</v>
      </c>
      <c r="V945" s="34"/>
    </row>
    <row r="946" spans="1:22" ht="15.75" customHeight="1">
      <c r="A946" s="2" t="s">
        <v>1923</v>
      </c>
      <c r="B946" s="2" t="s">
        <v>1924</v>
      </c>
      <c r="C946" s="2" t="s">
        <v>46</v>
      </c>
      <c r="D946" s="2" t="s">
        <v>8</v>
      </c>
      <c r="E946" s="2" t="s">
        <v>22</v>
      </c>
      <c r="F946" s="2" t="s">
        <v>19</v>
      </c>
      <c r="G946" s="2" t="s">
        <v>3</v>
      </c>
      <c r="H946" s="2">
        <v>34</v>
      </c>
      <c r="I946" s="8">
        <v>43728</v>
      </c>
      <c r="J946" s="9">
        <v>94735</v>
      </c>
      <c r="K946" s="10">
        <v>0</v>
      </c>
      <c r="L946" s="2" t="s">
        <v>26</v>
      </c>
      <c r="M946" s="2" t="s">
        <v>162</v>
      </c>
      <c r="N946" s="8" t="s">
        <v>88</v>
      </c>
      <c r="O946" s="2" t="str">
        <f t="shared" si="6"/>
        <v>China, Beijing</v>
      </c>
      <c r="P946" s="2" t="e">
        <f t="shared" ca="1" si="7"/>
        <v>#NAME?</v>
      </c>
      <c r="Q946" s="2" t="e">
        <f>NETWORKDAYS(Data!$N946,Data!$I946,)</f>
        <v>#VALUE!</v>
      </c>
      <c r="R946" s="2" t="str">
        <f>CONCATENATE(Data!$C946," ",Data!$B946)</f>
        <v>IT Systems Architect Angel Do</v>
      </c>
      <c r="V946" s="34"/>
    </row>
    <row r="947" spans="1:22" ht="15.75" customHeight="1">
      <c r="A947" s="2" t="s">
        <v>1925</v>
      </c>
      <c r="B947" s="2" t="s">
        <v>1926</v>
      </c>
      <c r="C947" s="2" t="s">
        <v>33</v>
      </c>
      <c r="D947" s="2" t="s">
        <v>10</v>
      </c>
      <c r="E947" s="2" t="s">
        <v>20</v>
      </c>
      <c r="F947" s="2" t="s">
        <v>19</v>
      </c>
      <c r="G947" s="2" t="s">
        <v>13</v>
      </c>
      <c r="H947" s="2">
        <v>39</v>
      </c>
      <c r="I947" s="8">
        <v>39229</v>
      </c>
      <c r="J947" s="9">
        <v>51234</v>
      </c>
      <c r="K947" s="10">
        <v>0</v>
      </c>
      <c r="L947" s="2" t="s">
        <v>27</v>
      </c>
      <c r="M947" s="2" t="s">
        <v>83</v>
      </c>
      <c r="N947" s="8" t="s">
        <v>88</v>
      </c>
      <c r="O947" s="2" t="str">
        <f t="shared" si="6"/>
        <v>United States, Seattle</v>
      </c>
      <c r="P947" s="2" t="e">
        <f t="shared" ca="1" si="7"/>
        <v>#NAME?</v>
      </c>
      <c r="Q947" s="2" t="e">
        <f>NETWORKDAYS(Data!$N947,Data!$I947,)</f>
        <v>#VALUE!</v>
      </c>
      <c r="R947" s="2" t="str">
        <f>CONCATENATE(Data!$C947," ",Data!$B947)</f>
        <v>Analyst II Maverick Medina</v>
      </c>
      <c r="V947" s="34"/>
    </row>
    <row r="948" spans="1:22" ht="15.75" customHeight="1">
      <c r="A948" s="2" t="s">
        <v>1390</v>
      </c>
      <c r="B948" s="2" t="s">
        <v>1927</v>
      </c>
      <c r="C948" s="2" t="s">
        <v>63</v>
      </c>
      <c r="D948" s="2" t="s">
        <v>7</v>
      </c>
      <c r="E948" s="2" t="s">
        <v>22</v>
      </c>
      <c r="F948" s="2" t="s">
        <v>19</v>
      </c>
      <c r="G948" s="2" t="s">
        <v>3</v>
      </c>
      <c r="H948" s="2">
        <v>31</v>
      </c>
      <c r="I948" s="8">
        <v>42018</v>
      </c>
      <c r="J948" s="9">
        <v>230025</v>
      </c>
      <c r="K948" s="10">
        <v>0.34</v>
      </c>
      <c r="L948" s="2" t="s">
        <v>27</v>
      </c>
      <c r="M948" s="2" t="s">
        <v>97</v>
      </c>
      <c r="N948" s="8" t="s">
        <v>88</v>
      </c>
      <c r="O948" s="2" t="str">
        <f t="shared" si="6"/>
        <v>United States, Phoenix</v>
      </c>
      <c r="P948" s="2" t="e">
        <f t="shared" ca="1" si="7"/>
        <v>#NAME?</v>
      </c>
      <c r="Q948" s="2" t="e">
        <f>NETWORKDAYS(Data!$N948,Data!$I948,)</f>
        <v>#VALUE!</v>
      </c>
      <c r="R948" s="2" t="str">
        <f>CONCATENATE(Data!$C948," ",Data!$B948)</f>
        <v>Vice President Isaac Han</v>
      </c>
      <c r="V948" s="34"/>
    </row>
    <row r="949" spans="1:22" ht="15.75" customHeight="1">
      <c r="A949" s="2" t="s">
        <v>1928</v>
      </c>
      <c r="B949" s="2" t="s">
        <v>1929</v>
      </c>
      <c r="C949" s="2" t="s">
        <v>58</v>
      </c>
      <c r="D949" s="2" t="s">
        <v>7</v>
      </c>
      <c r="E949" s="2" t="s">
        <v>22</v>
      </c>
      <c r="F949" s="2" t="s">
        <v>18</v>
      </c>
      <c r="G949" s="2" t="s">
        <v>3</v>
      </c>
      <c r="H949" s="2">
        <v>36</v>
      </c>
      <c r="I949" s="8">
        <v>40248</v>
      </c>
      <c r="J949" s="9">
        <v>134006</v>
      </c>
      <c r="K949" s="10">
        <v>0.13</v>
      </c>
      <c r="L949" s="2" t="s">
        <v>26</v>
      </c>
      <c r="M949" s="2" t="s">
        <v>162</v>
      </c>
      <c r="N949" s="8" t="s">
        <v>88</v>
      </c>
      <c r="O949" s="2" t="str">
        <f t="shared" si="6"/>
        <v>China, Beijing</v>
      </c>
      <c r="P949" s="2" t="e">
        <f t="shared" ca="1" si="7"/>
        <v>#NAME?</v>
      </c>
      <c r="Q949" s="2" t="e">
        <f>NETWORKDAYS(Data!$N949,Data!$I949,)</f>
        <v>#VALUE!</v>
      </c>
      <c r="R949" s="2" t="str">
        <f>CONCATENATE(Data!$C949," ",Data!$B949)</f>
        <v>Sr. Manger Eliza Liang</v>
      </c>
      <c r="V949" s="34"/>
    </row>
    <row r="950" spans="1:22" ht="15.75" customHeight="1">
      <c r="A950" s="2" t="s">
        <v>1930</v>
      </c>
      <c r="B950" s="2" t="s">
        <v>1931</v>
      </c>
      <c r="C950" s="2" t="s">
        <v>47</v>
      </c>
      <c r="D950" s="2" t="s">
        <v>6</v>
      </c>
      <c r="E950" s="2" t="s">
        <v>17</v>
      </c>
      <c r="F950" s="2" t="s">
        <v>18</v>
      </c>
      <c r="G950" s="2" t="s">
        <v>3</v>
      </c>
      <c r="H950" s="2">
        <v>61</v>
      </c>
      <c r="I950" s="8">
        <v>40092</v>
      </c>
      <c r="J950" s="9">
        <v>103096</v>
      </c>
      <c r="K950" s="10">
        <v>7.0000000000000007E-2</v>
      </c>
      <c r="L950" s="2" t="s">
        <v>26</v>
      </c>
      <c r="M950" s="2" t="s">
        <v>162</v>
      </c>
      <c r="N950" s="8" t="s">
        <v>88</v>
      </c>
      <c r="O950" s="2" t="str">
        <f t="shared" si="6"/>
        <v>China, Beijing</v>
      </c>
      <c r="P950" s="2" t="e">
        <f t="shared" ca="1" si="7"/>
        <v>#NAME?</v>
      </c>
      <c r="Q950" s="2" t="e">
        <f>NETWORKDAYS(Data!$N950,Data!$I950,)</f>
        <v>#VALUE!</v>
      </c>
      <c r="R950" s="2" t="str">
        <f>CONCATENATE(Data!$C950," ",Data!$B950)</f>
        <v>Manager Zoe Zhou</v>
      </c>
      <c r="V950" s="34"/>
    </row>
    <row r="951" spans="1:22" ht="15.75" customHeight="1">
      <c r="A951" s="2" t="s">
        <v>1932</v>
      </c>
      <c r="B951" s="2" t="s">
        <v>1933</v>
      </c>
      <c r="C951" s="2" t="s">
        <v>32</v>
      </c>
      <c r="D951" s="2" t="s">
        <v>4</v>
      </c>
      <c r="E951" s="2" t="s">
        <v>20</v>
      </c>
      <c r="F951" s="2" t="s">
        <v>19</v>
      </c>
      <c r="G951" s="2" t="s">
        <v>3</v>
      </c>
      <c r="H951" s="2">
        <v>29</v>
      </c>
      <c r="I951" s="8">
        <v>42602</v>
      </c>
      <c r="J951" s="9">
        <v>58703</v>
      </c>
      <c r="K951" s="10">
        <v>0</v>
      </c>
      <c r="L951" s="2" t="s">
        <v>27</v>
      </c>
      <c r="M951" s="2" t="s">
        <v>136</v>
      </c>
      <c r="N951" s="8" t="s">
        <v>88</v>
      </c>
      <c r="O951" s="2" t="str">
        <f t="shared" si="6"/>
        <v>United States, Columbus</v>
      </c>
      <c r="P951" s="2" t="e">
        <f t="shared" ca="1" si="7"/>
        <v>#NAME?</v>
      </c>
      <c r="Q951" s="2" t="e">
        <f>NETWORKDAYS(Data!$N951,Data!$I951,)</f>
        <v>#VALUE!</v>
      </c>
      <c r="R951" s="2" t="str">
        <f>CONCATENATE(Data!$C951," ",Data!$B951)</f>
        <v>Analyst Nathan Lee</v>
      </c>
      <c r="V951" s="34"/>
    </row>
    <row r="952" spans="1:22" ht="15.75" customHeight="1">
      <c r="A952" s="2" t="s">
        <v>1934</v>
      </c>
      <c r="B952" s="2" t="s">
        <v>1935</v>
      </c>
      <c r="C952" s="2" t="s">
        <v>58</v>
      </c>
      <c r="D952" s="2" t="s">
        <v>8</v>
      </c>
      <c r="E952" s="2" t="s">
        <v>22</v>
      </c>
      <c r="F952" s="2" t="s">
        <v>19</v>
      </c>
      <c r="G952" s="2" t="s">
        <v>13</v>
      </c>
      <c r="H952" s="2">
        <v>33</v>
      </c>
      <c r="I952" s="8">
        <v>41267</v>
      </c>
      <c r="J952" s="9">
        <v>132544</v>
      </c>
      <c r="K952" s="10">
        <v>0.1</v>
      </c>
      <c r="L952" s="2" t="s">
        <v>25</v>
      </c>
      <c r="M952" s="2" t="s">
        <v>148</v>
      </c>
      <c r="N952" s="8" t="s">
        <v>88</v>
      </c>
      <c r="O952" s="2" t="str">
        <f t="shared" si="6"/>
        <v>Brazil, Rio de Janerio</v>
      </c>
      <c r="P952" s="2" t="e">
        <f t="shared" ca="1" si="7"/>
        <v>#NAME?</v>
      </c>
      <c r="Q952" s="2" t="e">
        <f>NETWORKDAYS(Data!$N952,Data!$I952,)</f>
        <v>#VALUE!</v>
      </c>
      <c r="R952" s="2" t="str">
        <f>CONCATENATE(Data!$C952," ",Data!$B952)</f>
        <v>Sr. Manger Elijah Ramos</v>
      </c>
      <c r="V952" s="34"/>
    </row>
    <row r="953" spans="1:22" ht="15.75" customHeight="1">
      <c r="A953" s="2" t="s">
        <v>1936</v>
      </c>
      <c r="B953" s="2" t="s">
        <v>1937</v>
      </c>
      <c r="C953" s="2" t="s">
        <v>47</v>
      </c>
      <c r="D953" s="2" t="s">
        <v>6</v>
      </c>
      <c r="E953" s="2" t="s">
        <v>20</v>
      </c>
      <c r="F953" s="2" t="s">
        <v>19</v>
      </c>
      <c r="G953" s="2" t="s">
        <v>12</v>
      </c>
      <c r="H953" s="2">
        <v>32</v>
      </c>
      <c r="I953" s="8">
        <v>43936</v>
      </c>
      <c r="J953" s="9">
        <v>126671</v>
      </c>
      <c r="K953" s="10">
        <v>0.09</v>
      </c>
      <c r="L953" s="2" t="s">
        <v>27</v>
      </c>
      <c r="M953" s="2" t="s">
        <v>106</v>
      </c>
      <c r="N953" s="8" t="s">
        <v>88</v>
      </c>
      <c r="O953" s="2" t="str">
        <f t="shared" si="6"/>
        <v>United States, Miami</v>
      </c>
      <c r="P953" s="2" t="e">
        <f t="shared" ca="1" si="7"/>
        <v>#NAME?</v>
      </c>
      <c r="Q953" s="2" t="e">
        <f>NETWORKDAYS(Data!$N953,Data!$I953,)</f>
        <v>#VALUE!</v>
      </c>
      <c r="R953" s="2" t="str">
        <f>CONCATENATE(Data!$C953," ",Data!$B953)</f>
        <v>Manager Jaxson Coleman</v>
      </c>
      <c r="V953" s="34"/>
    </row>
    <row r="954" spans="1:22" ht="15.75" customHeight="1">
      <c r="A954" s="2" t="s">
        <v>1938</v>
      </c>
      <c r="B954" s="2" t="s">
        <v>1939</v>
      </c>
      <c r="C954" s="2" t="s">
        <v>31</v>
      </c>
      <c r="D954" s="2" t="s">
        <v>10</v>
      </c>
      <c r="E954" s="2" t="s">
        <v>21</v>
      </c>
      <c r="F954" s="2" t="s">
        <v>18</v>
      </c>
      <c r="G954" s="2" t="s">
        <v>3</v>
      </c>
      <c r="H954" s="2">
        <v>33</v>
      </c>
      <c r="I954" s="8">
        <v>44218</v>
      </c>
      <c r="J954" s="9">
        <v>56405</v>
      </c>
      <c r="K954" s="10">
        <v>0</v>
      </c>
      <c r="L954" s="2" t="s">
        <v>27</v>
      </c>
      <c r="M954" s="2" t="s">
        <v>91</v>
      </c>
      <c r="N954" s="8" t="s">
        <v>88</v>
      </c>
      <c r="O954" s="2" t="str">
        <f t="shared" si="6"/>
        <v>United States, Chicago</v>
      </c>
      <c r="P954" s="2" t="e">
        <f t="shared" ca="1" si="7"/>
        <v>#NAME?</v>
      </c>
      <c r="Q954" s="2" t="e">
        <f>NETWORKDAYS(Data!$N954,Data!$I954,)</f>
        <v>#VALUE!</v>
      </c>
      <c r="R954" s="2" t="str">
        <f>CONCATENATE(Data!$C954," ",Data!$B954)</f>
        <v>Account Representative Hailey Hong</v>
      </c>
      <c r="V954" s="34"/>
    </row>
    <row r="955" spans="1:22" ht="15.75" customHeight="1">
      <c r="A955" s="2" t="s">
        <v>1940</v>
      </c>
      <c r="B955" s="2" t="s">
        <v>1941</v>
      </c>
      <c r="C955" s="2" t="s">
        <v>37</v>
      </c>
      <c r="D955" s="2" t="s">
        <v>8</v>
      </c>
      <c r="E955" s="2" t="s">
        <v>22</v>
      </c>
      <c r="F955" s="2" t="s">
        <v>18</v>
      </c>
      <c r="G955" s="2" t="s">
        <v>3</v>
      </c>
      <c r="H955" s="2">
        <v>36</v>
      </c>
      <c r="I955" s="8">
        <v>41972</v>
      </c>
      <c r="J955" s="9">
        <v>88730</v>
      </c>
      <c r="K955" s="10">
        <v>0.08</v>
      </c>
      <c r="L955" s="2" t="s">
        <v>26</v>
      </c>
      <c r="M955" s="2" t="s">
        <v>87</v>
      </c>
      <c r="N955" s="8" t="s">
        <v>88</v>
      </c>
      <c r="O955" s="2" t="str">
        <f t="shared" si="6"/>
        <v>China, Chongqing</v>
      </c>
      <c r="P955" s="2" t="e">
        <f t="shared" ca="1" si="7"/>
        <v>#NAME?</v>
      </c>
      <c r="Q955" s="2" t="e">
        <f>NETWORKDAYS(Data!$N955,Data!$I955,)</f>
        <v>#VALUE!</v>
      </c>
      <c r="R955" s="2" t="str">
        <f>CONCATENATE(Data!$C955," ",Data!$B955)</f>
        <v>Computer Systems Manager Gabriella Zhu</v>
      </c>
      <c r="V955" s="34"/>
    </row>
    <row r="956" spans="1:22" ht="15.75" customHeight="1">
      <c r="A956" s="2" t="s">
        <v>1942</v>
      </c>
      <c r="B956" s="2" t="s">
        <v>1943</v>
      </c>
      <c r="C956" s="2" t="s">
        <v>33</v>
      </c>
      <c r="D956" s="2" t="s">
        <v>6</v>
      </c>
      <c r="E956" s="2" t="s">
        <v>20</v>
      </c>
      <c r="F956" s="2" t="s">
        <v>19</v>
      </c>
      <c r="G956" s="2" t="s">
        <v>13</v>
      </c>
      <c r="H956" s="2">
        <v>39</v>
      </c>
      <c r="I956" s="8">
        <v>39708</v>
      </c>
      <c r="J956" s="9">
        <v>62861</v>
      </c>
      <c r="K956" s="10">
        <v>0</v>
      </c>
      <c r="L956" s="2" t="s">
        <v>27</v>
      </c>
      <c r="M956" s="2" t="s">
        <v>83</v>
      </c>
      <c r="N956" s="8" t="s">
        <v>88</v>
      </c>
      <c r="O956" s="2" t="str">
        <f t="shared" si="6"/>
        <v>United States, Seattle</v>
      </c>
      <c r="P956" s="2" t="e">
        <f t="shared" ca="1" si="7"/>
        <v>#NAME?</v>
      </c>
      <c r="Q956" s="2" t="e">
        <f>NETWORKDAYS(Data!$N956,Data!$I956,)</f>
        <v>#VALUE!</v>
      </c>
      <c r="R956" s="2" t="str">
        <f>CONCATENATE(Data!$C956," ",Data!$B956)</f>
        <v>Analyst II Aaron Maldonado</v>
      </c>
      <c r="V956" s="34"/>
    </row>
    <row r="957" spans="1:22" ht="15.75" customHeight="1">
      <c r="A957" s="2" t="s">
        <v>1944</v>
      </c>
      <c r="B957" s="2" t="s">
        <v>1945</v>
      </c>
      <c r="C957" s="2" t="s">
        <v>40</v>
      </c>
      <c r="D957" s="2" t="s">
        <v>7</v>
      </c>
      <c r="E957" s="2" t="s">
        <v>17</v>
      </c>
      <c r="F957" s="2" t="s">
        <v>18</v>
      </c>
      <c r="G957" s="2" t="s">
        <v>13</v>
      </c>
      <c r="H957" s="2">
        <v>53</v>
      </c>
      <c r="I957" s="8">
        <v>38919</v>
      </c>
      <c r="J957" s="9">
        <v>151246</v>
      </c>
      <c r="K957" s="10">
        <v>0.21</v>
      </c>
      <c r="L957" s="2" t="s">
        <v>25</v>
      </c>
      <c r="M957" s="2" t="s">
        <v>271</v>
      </c>
      <c r="N957" s="8" t="s">
        <v>88</v>
      </c>
      <c r="O957" s="2" t="str">
        <f t="shared" si="6"/>
        <v>Brazil, Sao Paulo</v>
      </c>
      <c r="P957" s="2" t="e">
        <f t="shared" ca="1" si="7"/>
        <v>#NAME?</v>
      </c>
      <c r="Q957" s="2" t="e">
        <f>NETWORKDAYS(Data!$N957,Data!$I957,)</f>
        <v>#VALUE!</v>
      </c>
      <c r="R957" s="2" t="str">
        <f>CONCATENATE(Data!$C957," ",Data!$B957)</f>
        <v>Director Samantha Vargas</v>
      </c>
      <c r="V957" s="34"/>
    </row>
    <row r="958" spans="1:22" ht="15.75" customHeight="1">
      <c r="A958" s="2" t="s">
        <v>1946</v>
      </c>
      <c r="B958" s="2" t="s">
        <v>1947</v>
      </c>
      <c r="C958" s="2" t="s">
        <v>58</v>
      </c>
      <c r="D958" s="2" t="s">
        <v>8</v>
      </c>
      <c r="E958" s="2" t="s">
        <v>20</v>
      </c>
      <c r="F958" s="2" t="s">
        <v>18</v>
      </c>
      <c r="G958" s="2" t="s">
        <v>3</v>
      </c>
      <c r="H958" s="2">
        <v>53</v>
      </c>
      <c r="I958" s="8">
        <v>35532</v>
      </c>
      <c r="J958" s="9">
        <v>154388</v>
      </c>
      <c r="K958" s="10">
        <v>0.1</v>
      </c>
      <c r="L958" s="2" t="s">
        <v>27</v>
      </c>
      <c r="M958" s="2" t="s">
        <v>83</v>
      </c>
      <c r="N958" s="8" t="s">
        <v>88</v>
      </c>
      <c r="O958" s="2" t="str">
        <f t="shared" si="6"/>
        <v>United States, Seattle</v>
      </c>
      <c r="P958" s="2" t="e">
        <f t="shared" ca="1" si="7"/>
        <v>#NAME?</v>
      </c>
      <c r="Q958" s="2" t="e">
        <f>NETWORKDAYS(Data!$N958,Data!$I958,)</f>
        <v>#VALUE!</v>
      </c>
      <c r="R958" s="2" t="str">
        <f>CONCATENATE(Data!$C958," ",Data!$B958)</f>
        <v>Sr. Manger Nora Le</v>
      </c>
      <c r="V958" s="34"/>
    </row>
    <row r="959" spans="1:22" ht="15.75" customHeight="1">
      <c r="A959" s="2" t="s">
        <v>1011</v>
      </c>
      <c r="B959" s="2" t="s">
        <v>1948</v>
      </c>
      <c r="C959" s="2" t="s">
        <v>40</v>
      </c>
      <c r="D959" s="2" t="s">
        <v>7</v>
      </c>
      <c r="E959" s="2" t="s">
        <v>20</v>
      </c>
      <c r="F959" s="2" t="s">
        <v>18</v>
      </c>
      <c r="G959" s="2" t="s">
        <v>12</v>
      </c>
      <c r="H959" s="2">
        <v>54</v>
      </c>
      <c r="I959" s="8">
        <v>34603</v>
      </c>
      <c r="J959" s="9">
        <v>162978</v>
      </c>
      <c r="K959" s="10">
        <v>0.17</v>
      </c>
      <c r="L959" s="2" t="s">
        <v>27</v>
      </c>
      <c r="M959" s="2" t="s">
        <v>106</v>
      </c>
      <c r="N959" s="8">
        <v>38131</v>
      </c>
      <c r="O959" s="2" t="str">
        <f t="shared" si="6"/>
        <v>United States, Miami</v>
      </c>
      <c r="P959" s="2" t="e">
        <f t="shared" ca="1" si="7"/>
        <v>#NAME?</v>
      </c>
      <c r="Q959" s="2">
        <f>NETWORKDAYS(Data!$N959,Data!$I959,)</f>
        <v>-2521</v>
      </c>
      <c r="R959" s="2" t="str">
        <f>CONCATENATE(Data!$C959," ",Data!$B959)</f>
        <v>Director Alice Roberts</v>
      </c>
      <c r="V959" s="34"/>
    </row>
    <row r="960" spans="1:22" ht="15.75" customHeight="1">
      <c r="A960" s="2" t="s">
        <v>1949</v>
      </c>
      <c r="B960" s="2" t="s">
        <v>1950</v>
      </c>
      <c r="C960" s="2" t="s">
        <v>54</v>
      </c>
      <c r="D960" s="2" t="s">
        <v>8</v>
      </c>
      <c r="E960" s="2" t="s">
        <v>22</v>
      </c>
      <c r="F960" s="2" t="s">
        <v>19</v>
      </c>
      <c r="G960" s="2" t="s">
        <v>13</v>
      </c>
      <c r="H960" s="2">
        <v>55</v>
      </c>
      <c r="I960" s="8">
        <v>34290</v>
      </c>
      <c r="J960" s="9">
        <v>80170</v>
      </c>
      <c r="K960" s="10">
        <v>0</v>
      </c>
      <c r="L960" s="2" t="s">
        <v>27</v>
      </c>
      <c r="M960" s="2" t="s">
        <v>106</v>
      </c>
      <c r="N960" s="8" t="s">
        <v>88</v>
      </c>
      <c r="O960" s="2" t="str">
        <f t="shared" si="6"/>
        <v>United States, Miami</v>
      </c>
      <c r="P960" s="2" t="e">
        <f t="shared" ca="1" si="7"/>
        <v>#NAME?</v>
      </c>
      <c r="Q960" s="2" t="e">
        <f>NETWORKDAYS(Data!$N960,Data!$I960,)</f>
        <v>#VALUE!</v>
      </c>
      <c r="R960" s="2" t="str">
        <f>CONCATENATE(Data!$C960," ",Data!$B960)</f>
        <v>Solutions Architect Colton Garcia</v>
      </c>
      <c r="V960" s="34"/>
    </row>
    <row r="961" spans="1:22" ht="15.75" customHeight="1">
      <c r="A961" s="2" t="s">
        <v>1213</v>
      </c>
      <c r="B961" s="2" t="s">
        <v>1951</v>
      </c>
      <c r="C961" s="2" t="s">
        <v>56</v>
      </c>
      <c r="D961" s="2" t="s">
        <v>4</v>
      </c>
      <c r="E961" s="2" t="s">
        <v>20</v>
      </c>
      <c r="F961" s="2" t="s">
        <v>18</v>
      </c>
      <c r="G961" s="2" t="s">
        <v>3</v>
      </c>
      <c r="H961" s="2">
        <v>44</v>
      </c>
      <c r="I961" s="8">
        <v>44314</v>
      </c>
      <c r="J961" s="9">
        <v>98520</v>
      </c>
      <c r="K961" s="10">
        <v>0</v>
      </c>
      <c r="L961" s="2" t="s">
        <v>27</v>
      </c>
      <c r="M961" s="2" t="s">
        <v>106</v>
      </c>
      <c r="N961" s="8" t="s">
        <v>88</v>
      </c>
      <c r="O961" s="2" t="str">
        <f t="shared" si="6"/>
        <v>United States, Miami</v>
      </c>
      <c r="P961" s="2" t="e">
        <f t="shared" ca="1" si="7"/>
        <v>#NAME?</v>
      </c>
      <c r="Q961" s="2" t="e">
        <f>NETWORKDAYS(Data!$N961,Data!$I961,)</f>
        <v>#VALUE!</v>
      </c>
      <c r="R961" s="2" t="str">
        <f>CONCATENATE(Data!$C961," ",Data!$B961)</f>
        <v>Sr. Analyst Stella Lai</v>
      </c>
      <c r="V961" s="34"/>
    </row>
    <row r="962" spans="1:22" ht="15.75" customHeight="1">
      <c r="A962" s="2" t="s">
        <v>1577</v>
      </c>
      <c r="B962" s="2" t="s">
        <v>1952</v>
      </c>
      <c r="C962" s="2" t="s">
        <v>47</v>
      </c>
      <c r="D962" s="2" t="s">
        <v>6</v>
      </c>
      <c r="E962" s="2" t="s">
        <v>20</v>
      </c>
      <c r="F962" s="2" t="s">
        <v>19</v>
      </c>
      <c r="G962" s="2" t="s">
        <v>3</v>
      </c>
      <c r="H962" s="2">
        <v>52</v>
      </c>
      <c r="I962" s="8">
        <v>36523</v>
      </c>
      <c r="J962" s="9">
        <v>116527</v>
      </c>
      <c r="K962" s="10">
        <v>7.0000000000000007E-2</v>
      </c>
      <c r="L962" s="2" t="s">
        <v>27</v>
      </c>
      <c r="M962" s="2" t="s">
        <v>97</v>
      </c>
      <c r="N962" s="8" t="s">
        <v>88</v>
      </c>
      <c r="O962" s="2" t="str">
        <f t="shared" si="6"/>
        <v>United States, Phoenix</v>
      </c>
      <c r="P962" s="2" t="e">
        <f t="shared" ca="1" si="7"/>
        <v>#NAME?</v>
      </c>
      <c r="Q962" s="2" t="e">
        <f>NETWORKDAYS(Data!$N962,Data!$I962,)</f>
        <v>#VALUE!</v>
      </c>
      <c r="R962" s="2" t="str">
        <f>CONCATENATE(Data!$C962," ",Data!$B962)</f>
        <v>Manager Leonardo Luong</v>
      </c>
      <c r="V962" s="34"/>
    </row>
    <row r="963" spans="1:22" ht="15.75" customHeight="1">
      <c r="A963" s="2" t="s">
        <v>1740</v>
      </c>
      <c r="B963" s="2" t="s">
        <v>1953</v>
      </c>
      <c r="C963" s="2" t="s">
        <v>40</v>
      </c>
      <c r="D963" s="2" t="s">
        <v>10</v>
      </c>
      <c r="E963" s="2" t="s">
        <v>21</v>
      </c>
      <c r="F963" s="2" t="s">
        <v>19</v>
      </c>
      <c r="G963" s="2" t="s">
        <v>3</v>
      </c>
      <c r="H963" s="2">
        <v>27</v>
      </c>
      <c r="I963" s="8">
        <v>43776</v>
      </c>
      <c r="J963" s="9">
        <v>174607</v>
      </c>
      <c r="K963" s="10">
        <v>0.28999999999999998</v>
      </c>
      <c r="L963" s="2" t="s">
        <v>27</v>
      </c>
      <c r="M963" s="2" t="s">
        <v>136</v>
      </c>
      <c r="N963" s="8" t="s">
        <v>88</v>
      </c>
      <c r="O963" s="2" t="str">
        <f t="shared" si="6"/>
        <v>United States, Columbus</v>
      </c>
      <c r="P963" s="2" t="e">
        <f t="shared" ca="1" si="7"/>
        <v>#NAME?</v>
      </c>
      <c r="Q963" s="2" t="e">
        <f>NETWORKDAYS(Data!$N963,Data!$I963,)</f>
        <v>#VALUE!</v>
      </c>
      <c r="R963" s="2" t="str">
        <f>CONCATENATE(Data!$C963," ",Data!$B963)</f>
        <v>Director Nicholas Wong</v>
      </c>
      <c r="V963" s="34"/>
    </row>
    <row r="964" spans="1:22" ht="15.75" customHeight="1">
      <c r="A964" s="2" t="s">
        <v>1954</v>
      </c>
      <c r="B964" s="2" t="s">
        <v>1955</v>
      </c>
      <c r="C964" s="2" t="s">
        <v>33</v>
      </c>
      <c r="D964" s="2" t="s">
        <v>4</v>
      </c>
      <c r="E964" s="2" t="s">
        <v>21</v>
      </c>
      <c r="F964" s="2" t="s">
        <v>19</v>
      </c>
      <c r="G964" s="2" t="s">
        <v>13</v>
      </c>
      <c r="H964" s="2">
        <v>58</v>
      </c>
      <c r="I964" s="8">
        <v>38819</v>
      </c>
      <c r="J964" s="9">
        <v>64202</v>
      </c>
      <c r="K964" s="10">
        <v>0</v>
      </c>
      <c r="L964" s="2" t="s">
        <v>27</v>
      </c>
      <c r="M964" s="2" t="s">
        <v>136</v>
      </c>
      <c r="N964" s="8" t="s">
        <v>88</v>
      </c>
      <c r="O964" s="2" t="str">
        <f t="shared" si="6"/>
        <v>United States, Columbus</v>
      </c>
      <c r="P964" s="2" t="e">
        <f t="shared" ca="1" si="7"/>
        <v>#NAME?</v>
      </c>
      <c r="Q964" s="2" t="e">
        <f>NETWORKDAYS(Data!$N964,Data!$I964,)</f>
        <v>#VALUE!</v>
      </c>
      <c r="R964" s="2" t="str">
        <f>CONCATENATE(Data!$C964," ",Data!$B964)</f>
        <v>Analyst II Jeremiah Castillo</v>
      </c>
      <c r="V964" s="34"/>
    </row>
    <row r="965" spans="1:22" ht="15.75" customHeight="1">
      <c r="A965" s="2" t="s">
        <v>1176</v>
      </c>
      <c r="B965" s="2" t="s">
        <v>1956</v>
      </c>
      <c r="C965" s="2" t="s">
        <v>33</v>
      </c>
      <c r="D965" s="2" t="s">
        <v>4</v>
      </c>
      <c r="E965" s="2" t="s">
        <v>17</v>
      </c>
      <c r="F965" s="2" t="s">
        <v>19</v>
      </c>
      <c r="G965" s="2" t="s">
        <v>3</v>
      </c>
      <c r="H965" s="2">
        <v>49</v>
      </c>
      <c r="I965" s="8">
        <v>43671</v>
      </c>
      <c r="J965" s="9">
        <v>50883</v>
      </c>
      <c r="K965" s="10">
        <v>0</v>
      </c>
      <c r="L965" s="2" t="s">
        <v>26</v>
      </c>
      <c r="M965" s="2" t="s">
        <v>87</v>
      </c>
      <c r="N965" s="8">
        <v>44257</v>
      </c>
      <c r="O965" s="2" t="str">
        <f t="shared" si="6"/>
        <v>China, Chongqing</v>
      </c>
      <c r="P965" s="2" t="e">
        <f t="shared" ca="1" si="7"/>
        <v>#NAME?</v>
      </c>
      <c r="Q965" s="2">
        <f>NETWORKDAYS(Data!$N965,Data!$I965,)</f>
        <v>-419</v>
      </c>
      <c r="R965" s="2" t="str">
        <f>CONCATENATE(Data!$C965," ",Data!$B965)</f>
        <v>Analyst II Cooper Jiang</v>
      </c>
      <c r="V965" s="34"/>
    </row>
    <row r="966" spans="1:22" ht="15.75" customHeight="1">
      <c r="A966" s="2" t="s">
        <v>1957</v>
      </c>
      <c r="B966" s="2" t="s">
        <v>1958</v>
      </c>
      <c r="C966" s="2" t="s">
        <v>49</v>
      </c>
      <c r="D966" s="2" t="s">
        <v>8</v>
      </c>
      <c r="E966" s="2" t="s">
        <v>22</v>
      </c>
      <c r="F966" s="2" t="s">
        <v>18</v>
      </c>
      <c r="G966" s="2" t="s">
        <v>13</v>
      </c>
      <c r="H966" s="2">
        <v>36</v>
      </c>
      <c r="I966" s="8">
        <v>42677</v>
      </c>
      <c r="J966" s="9">
        <v>94618</v>
      </c>
      <c r="K966" s="10">
        <v>0</v>
      </c>
      <c r="L966" s="2" t="s">
        <v>27</v>
      </c>
      <c r="M966" s="2" t="s">
        <v>136</v>
      </c>
      <c r="N966" s="8" t="s">
        <v>88</v>
      </c>
      <c r="O966" s="2" t="str">
        <f t="shared" si="6"/>
        <v>United States, Columbus</v>
      </c>
      <c r="P966" s="2" t="e">
        <f t="shared" ca="1" si="7"/>
        <v>#NAME?</v>
      </c>
      <c r="Q966" s="2" t="e">
        <f>NETWORKDAYS(Data!$N966,Data!$I966,)</f>
        <v>#VALUE!</v>
      </c>
      <c r="R966" s="2" t="str">
        <f>CONCATENATE(Data!$C966," ",Data!$B966)</f>
        <v>Network Architect Penelope Silva</v>
      </c>
      <c r="V966" s="34"/>
    </row>
    <row r="967" spans="1:22" ht="15.75" customHeight="1">
      <c r="A967" s="2" t="s">
        <v>1959</v>
      </c>
      <c r="B967" s="2" t="s">
        <v>1960</v>
      </c>
      <c r="C967" s="2" t="s">
        <v>40</v>
      </c>
      <c r="D967" s="2" t="s">
        <v>9</v>
      </c>
      <c r="E967" s="2" t="s">
        <v>21</v>
      </c>
      <c r="F967" s="2" t="s">
        <v>19</v>
      </c>
      <c r="G967" s="2" t="s">
        <v>12</v>
      </c>
      <c r="H967" s="2">
        <v>26</v>
      </c>
      <c r="I967" s="8">
        <v>43753</v>
      </c>
      <c r="J967" s="9">
        <v>151556</v>
      </c>
      <c r="K967" s="10">
        <v>0.2</v>
      </c>
      <c r="L967" s="2" t="s">
        <v>27</v>
      </c>
      <c r="M967" s="2" t="s">
        <v>106</v>
      </c>
      <c r="N967" s="8" t="s">
        <v>88</v>
      </c>
      <c r="O967" s="2" t="str">
        <f t="shared" si="6"/>
        <v>United States, Miami</v>
      </c>
      <c r="P967" s="2" t="e">
        <f t="shared" ca="1" si="7"/>
        <v>#NAME?</v>
      </c>
      <c r="Q967" s="2" t="e">
        <f>NETWORKDAYS(Data!$N967,Data!$I967,)</f>
        <v>#VALUE!</v>
      </c>
      <c r="R967" s="2" t="str">
        <f>CONCATENATE(Data!$C967," ",Data!$B967)</f>
        <v>Director Jose Richardson</v>
      </c>
      <c r="V967" s="34"/>
    </row>
    <row r="968" spans="1:22" ht="15.75" customHeight="1">
      <c r="A968" s="2" t="s">
        <v>1961</v>
      </c>
      <c r="B968" s="2" t="s">
        <v>1962</v>
      </c>
      <c r="C968" s="2" t="s">
        <v>39</v>
      </c>
      <c r="D968" s="2" t="s">
        <v>5</v>
      </c>
      <c r="E968" s="2" t="s">
        <v>21</v>
      </c>
      <c r="F968" s="2" t="s">
        <v>18</v>
      </c>
      <c r="G968" s="2" t="s">
        <v>3</v>
      </c>
      <c r="H968" s="2">
        <v>37</v>
      </c>
      <c r="I968" s="8">
        <v>43898</v>
      </c>
      <c r="J968" s="9">
        <v>80659</v>
      </c>
      <c r="K968" s="10">
        <v>0</v>
      </c>
      <c r="L968" s="2" t="s">
        <v>27</v>
      </c>
      <c r="M968" s="2" t="s">
        <v>97</v>
      </c>
      <c r="N968" s="8" t="s">
        <v>88</v>
      </c>
      <c r="O968" s="2" t="str">
        <f t="shared" si="6"/>
        <v>United States, Phoenix</v>
      </c>
      <c r="P968" s="2" t="e">
        <f t="shared" ca="1" si="7"/>
        <v>#NAME?</v>
      </c>
      <c r="Q968" s="2" t="e">
        <f>NETWORKDAYS(Data!$N968,Data!$I968,)</f>
        <v>#VALUE!</v>
      </c>
      <c r="R968" s="2" t="str">
        <f>CONCATENATE(Data!$C968," ",Data!$B968)</f>
        <v>Development Engineer Eleanor Chau</v>
      </c>
      <c r="V968" s="34"/>
    </row>
    <row r="969" spans="1:22" ht="15.75" customHeight="1">
      <c r="A969" s="2" t="s">
        <v>1963</v>
      </c>
      <c r="B969" s="2" t="s">
        <v>1964</v>
      </c>
      <c r="C969" s="2" t="s">
        <v>40</v>
      </c>
      <c r="D969" s="2" t="s">
        <v>7</v>
      </c>
      <c r="E969" s="2" t="s">
        <v>22</v>
      </c>
      <c r="F969" s="2" t="s">
        <v>19</v>
      </c>
      <c r="G969" s="2" t="s">
        <v>3</v>
      </c>
      <c r="H969" s="2">
        <v>47</v>
      </c>
      <c r="I969" s="8">
        <v>43772</v>
      </c>
      <c r="J969" s="9">
        <v>195385</v>
      </c>
      <c r="K969" s="10">
        <v>0.21</v>
      </c>
      <c r="L969" s="2" t="s">
        <v>26</v>
      </c>
      <c r="M969" s="2" t="s">
        <v>180</v>
      </c>
      <c r="N969" s="8" t="s">
        <v>88</v>
      </c>
      <c r="O969" s="2" t="str">
        <f t="shared" si="6"/>
        <v>China, Chengdu</v>
      </c>
      <c r="P969" s="2" t="e">
        <f t="shared" ca="1" si="7"/>
        <v>#NAME?</v>
      </c>
      <c r="Q969" s="2" t="e">
        <f>NETWORKDAYS(Data!$N969,Data!$I969,)</f>
        <v>#VALUE!</v>
      </c>
      <c r="R969" s="2" t="str">
        <f>CONCATENATE(Data!$C969," ",Data!$B969)</f>
        <v>Director John Cho</v>
      </c>
      <c r="V969" s="34"/>
    </row>
    <row r="970" spans="1:22" ht="15.75" customHeight="1">
      <c r="A970" s="2" t="s">
        <v>1965</v>
      </c>
      <c r="B970" s="2" t="s">
        <v>1966</v>
      </c>
      <c r="C970" s="2" t="s">
        <v>60</v>
      </c>
      <c r="D970" s="2" t="s">
        <v>8</v>
      </c>
      <c r="E970" s="2" t="s">
        <v>22</v>
      </c>
      <c r="F970" s="2" t="s">
        <v>19</v>
      </c>
      <c r="G970" s="2" t="s">
        <v>13</v>
      </c>
      <c r="H970" s="2">
        <v>29</v>
      </c>
      <c r="I970" s="8">
        <v>42509</v>
      </c>
      <c r="J970" s="9">
        <v>52693</v>
      </c>
      <c r="K970" s="10">
        <v>0</v>
      </c>
      <c r="L970" s="2" t="s">
        <v>25</v>
      </c>
      <c r="M970" s="2" t="s">
        <v>148</v>
      </c>
      <c r="N970" s="8" t="s">
        <v>88</v>
      </c>
      <c r="O970" s="2" t="str">
        <f t="shared" si="6"/>
        <v>Brazil, Rio de Janerio</v>
      </c>
      <c r="P970" s="2" t="e">
        <f t="shared" ca="1" si="7"/>
        <v>#NAME?</v>
      </c>
      <c r="Q970" s="2" t="e">
        <f>NETWORKDAYS(Data!$N970,Data!$I970,)</f>
        <v>#VALUE!</v>
      </c>
      <c r="R970" s="2" t="str">
        <f>CONCATENATE(Data!$C970," ",Data!$B970)</f>
        <v>Systems Analyst Julian Delgado</v>
      </c>
      <c r="V970" s="34"/>
    </row>
    <row r="971" spans="1:22" ht="15.75" customHeight="1">
      <c r="A971" s="2" t="s">
        <v>1967</v>
      </c>
      <c r="B971" s="2" t="s">
        <v>1968</v>
      </c>
      <c r="C971" s="2" t="s">
        <v>48</v>
      </c>
      <c r="D971" s="2" t="s">
        <v>8</v>
      </c>
      <c r="E971" s="2" t="s">
        <v>21</v>
      </c>
      <c r="F971" s="2" t="s">
        <v>18</v>
      </c>
      <c r="G971" s="2" t="s">
        <v>12</v>
      </c>
      <c r="H971" s="2">
        <v>58</v>
      </c>
      <c r="I971" s="8">
        <v>42486</v>
      </c>
      <c r="J971" s="9">
        <v>72045</v>
      </c>
      <c r="K971" s="10">
        <v>0</v>
      </c>
      <c r="L971" s="2" t="s">
        <v>27</v>
      </c>
      <c r="M971" s="2" t="s">
        <v>97</v>
      </c>
      <c r="N971" s="8" t="s">
        <v>88</v>
      </c>
      <c r="O971" s="2" t="str">
        <f t="shared" si="6"/>
        <v>United States, Phoenix</v>
      </c>
      <c r="P971" s="2" t="e">
        <f t="shared" ca="1" si="7"/>
        <v>#NAME?</v>
      </c>
      <c r="Q971" s="2" t="e">
        <f>NETWORKDAYS(Data!$N971,Data!$I971,)</f>
        <v>#VALUE!</v>
      </c>
      <c r="R971" s="2" t="str">
        <f>CONCATENATE(Data!$C971," ",Data!$B971)</f>
        <v>Network Administrator Isabella Scott</v>
      </c>
      <c r="V971" s="34"/>
    </row>
    <row r="972" spans="1:22" ht="15.75" customHeight="1">
      <c r="A972" s="2" t="s">
        <v>1969</v>
      </c>
      <c r="B972" s="2" t="s">
        <v>1970</v>
      </c>
      <c r="C972" s="2" t="s">
        <v>33</v>
      </c>
      <c r="D972" s="2" t="s">
        <v>9</v>
      </c>
      <c r="E972" s="2" t="s">
        <v>20</v>
      </c>
      <c r="F972" s="2" t="s">
        <v>19</v>
      </c>
      <c r="G972" s="2" t="s">
        <v>13</v>
      </c>
      <c r="H972" s="2">
        <v>47</v>
      </c>
      <c r="I972" s="8">
        <v>38684</v>
      </c>
      <c r="J972" s="9">
        <v>62749</v>
      </c>
      <c r="K972" s="10">
        <v>0</v>
      </c>
      <c r="L972" s="2" t="s">
        <v>25</v>
      </c>
      <c r="M972" s="2" t="s">
        <v>142</v>
      </c>
      <c r="N972" s="8" t="s">
        <v>88</v>
      </c>
      <c r="O972" s="2" t="str">
        <f t="shared" si="6"/>
        <v>Brazil, Manaus</v>
      </c>
      <c r="P972" s="2" t="e">
        <f t="shared" ca="1" si="7"/>
        <v>#NAME?</v>
      </c>
      <c r="Q972" s="2" t="e">
        <f>NETWORKDAYS(Data!$N972,Data!$I972,)</f>
        <v>#VALUE!</v>
      </c>
      <c r="R972" s="2" t="str">
        <f>CONCATENATE(Data!$C972," ",Data!$B972)</f>
        <v>Analyst II Parker Avila</v>
      </c>
      <c r="V972" s="34"/>
    </row>
    <row r="973" spans="1:22" ht="15.75" customHeight="1">
      <c r="A973" s="2" t="s">
        <v>1971</v>
      </c>
      <c r="B973" s="2" t="s">
        <v>1972</v>
      </c>
      <c r="C973" s="2" t="s">
        <v>58</v>
      </c>
      <c r="D973" s="2" t="s">
        <v>9</v>
      </c>
      <c r="E973" s="2" t="s">
        <v>22</v>
      </c>
      <c r="F973" s="2" t="s">
        <v>19</v>
      </c>
      <c r="G973" s="2" t="s">
        <v>3</v>
      </c>
      <c r="H973" s="2">
        <v>52</v>
      </c>
      <c r="I973" s="8">
        <v>43255</v>
      </c>
      <c r="J973" s="9">
        <v>154884</v>
      </c>
      <c r="K973" s="10">
        <v>0.1</v>
      </c>
      <c r="L973" s="2" t="s">
        <v>26</v>
      </c>
      <c r="M973" s="2" t="s">
        <v>123</v>
      </c>
      <c r="N973" s="8" t="s">
        <v>88</v>
      </c>
      <c r="O973" s="2" t="str">
        <f t="shared" si="6"/>
        <v>China, Shanghai</v>
      </c>
      <c r="P973" s="2" t="e">
        <f t="shared" ca="1" si="7"/>
        <v>#NAME?</v>
      </c>
      <c r="Q973" s="2" t="e">
        <f>NETWORKDAYS(Data!$N973,Data!$I973,)</f>
        <v>#VALUE!</v>
      </c>
      <c r="R973" s="2" t="str">
        <f>CONCATENATE(Data!$C973," ",Data!$B973)</f>
        <v>Sr. Manger Luke Vu</v>
      </c>
      <c r="V973" s="34"/>
    </row>
    <row r="974" spans="1:22" ht="15.75" customHeight="1">
      <c r="A974" s="2" t="s">
        <v>1973</v>
      </c>
      <c r="B974" s="2" t="s">
        <v>1974</v>
      </c>
      <c r="C974" s="2" t="s">
        <v>49</v>
      </c>
      <c r="D974" s="2" t="s">
        <v>8</v>
      </c>
      <c r="E974" s="2" t="s">
        <v>21</v>
      </c>
      <c r="F974" s="2" t="s">
        <v>19</v>
      </c>
      <c r="G974" s="2" t="s">
        <v>12</v>
      </c>
      <c r="H974" s="2">
        <v>61</v>
      </c>
      <c r="I974" s="8">
        <v>42437</v>
      </c>
      <c r="J974" s="9">
        <v>96566</v>
      </c>
      <c r="K974" s="10">
        <v>0</v>
      </c>
      <c r="L974" s="2" t="s">
        <v>27</v>
      </c>
      <c r="M974" s="2" t="s">
        <v>136</v>
      </c>
      <c r="N974" s="8" t="s">
        <v>88</v>
      </c>
      <c r="O974" s="2" t="str">
        <f t="shared" si="6"/>
        <v>United States, Columbus</v>
      </c>
      <c r="P974" s="2" t="e">
        <f t="shared" ca="1" si="7"/>
        <v>#NAME?</v>
      </c>
      <c r="Q974" s="2" t="e">
        <f>NETWORKDAYS(Data!$N974,Data!$I974,)</f>
        <v>#VALUE!</v>
      </c>
      <c r="R974" s="2" t="str">
        <f>CONCATENATE(Data!$C974," ",Data!$B974)</f>
        <v>Network Architect Jameson Nelson</v>
      </c>
      <c r="V974" s="34"/>
    </row>
    <row r="975" spans="1:22" ht="15.75" customHeight="1">
      <c r="A975" s="2" t="s">
        <v>1975</v>
      </c>
      <c r="B975" s="2" t="s">
        <v>1976</v>
      </c>
      <c r="C975" s="2" t="s">
        <v>60</v>
      </c>
      <c r="D975" s="2" t="s">
        <v>8</v>
      </c>
      <c r="E975" s="2" t="s">
        <v>21</v>
      </c>
      <c r="F975" s="2" t="s">
        <v>19</v>
      </c>
      <c r="G975" s="2" t="s">
        <v>13</v>
      </c>
      <c r="H975" s="2">
        <v>45</v>
      </c>
      <c r="I975" s="8">
        <v>37126</v>
      </c>
      <c r="J975" s="9">
        <v>54994</v>
      </c>
      <c r="K975" s="10">
        <v>0</v>
      </c>
      <c r="L975" s="2" t="s">
        <v>27</v>
      </c>
      <c r="M975" s="2" t="s">
        <v>136</v>
      </c>
      <c r="N975" s="8" t="s">
        <v>88</v>
      </c>
      <c r="O975" s="2" t="str">
        <f t="shared" si="6"/>
        <v>United States, Columbus</v>
      </c>
      <c r="P975" s="2" t="e">
        <f t="shared" ca="1" si="7"/>
        <v>#NAME?</v>
      </c>
      <c r="Q975" s="2" t="e">
        <f>NETWORKDAYS(Data!$N975,Data!$I975,)</f>
        <v>#VALUE!</v>
      </c>
      <c r="R975" s="2" t="str">
        <f>CONCATENATE(Data!$C975," ",Data!$B975)</f>
        <v>Systems Analyst Adrian Fernandez</v>
      </c>
      <c r="V975" s="34"/>
    </row>
    <row r="976" spans="1:22" ht="15.75" customHeight="1">
      <c r="A976" s="2" t="s">
        <v>1977</v>
      </c>
      <c r="B976" s="2" t="s">
        <v>1978</v>
      </c>
      <c r="C976" s="2" t="s">
        <v>48</v>
      </c>
      <c r="D976" s="2" t="s">
        <v>8</v>
      </c>
      <c r="E976" s="2" t="s">
        <v>17</v>
      </c>
      <c r="F976" s="2" t="s">
        <v>18</v>
      </c>
      <c r="G976" s="2" t="s">
        <v>12</v>
      </c>
      <c r="H976" s="2">
        <v>40</v>
      </c>
      <c r="I976" s="8">
        <v>40944</v>
      </c>
      <c r="J976" s="9">
        <v>61523</v>
      </c>
      <c r="K976" s="10">
        <v>0</v>
      </c>
      <c r="L976" s="2" t="s">
        <v>27</v>
      </c>
      <c r="M976" s="2" t="s">
        <v>136</v>
      </c>
      <c r="N976" s="8" t="s">
        <v>88</v>
      </c>
      <c r="O976" s="2" t="str">
        <f t="shared" si="6"/>
        <v>United States, Columbus</v>
      </c>
      <c r="P976" s="2" t="e">
        <f t="shared" ca="1" si="7"/>
        <v>#NAME?</v>
      </c>
      <c r="Q976" s="2" t="e">
        <f>NETWORKDAYS(Data!$N976,Data!$I976,)</f>
        <v>#VALUE!</v>
      </c>
      <c r="R976" s="2" t="str">
        <f>CONCATENATE(Data!$C976," ",Data!$B976)</f>
        <v>Network Administrator Madison Hunter</v>
      </c>
      <c r="V976" s="34"/>
    </row>
    <row r="977" spans="1:22" ht="15.75" customHeight="1">
      <c r="A977" s="2" t="s">
        <v>1979</v>
      </c>
      <c r="B977" s="2" t="s">
        <v>1980</v>
      </c>
      <c r="C977" s="2" t="s">
        <v>63</v>
      </c>
      <c r="D977" s="2" t="s">
        <v>7</v>
      </c>
      <c r="E977" s="2" t="s">
        <v>17</v>
      </c>
      <c r="F977" s="2" t="s">
        <v>19</v>
      </c>
      <c r="G977" s="2" t="s">
        <v>11</v>
      </c>
      <c r="H977" s="2">
        <v>45</v>
      </c>
      <c r="I977" s="8">
        <v>40524</v>
      </c>
      <c r="J977" s="9">
        <v>190512</v>
      </c>
      <c r="K977" s="10">
        <v>0.32</v>
      </c>
      <c r="L977" s="2" t="s">
        <v>27</v>
      </c>
      <c r="M977" s="2" t="s">
        <v>136</v>
      </c>
      <c r="N977" s="8" t="s">
        <v>88</v>
      </c>
      <c r="O977" s="2" t="str">
        <f t="shared" si="6"/>
        <v>United States, Columbus</v>
      </c>
      <c r="P977" s="2" t="e">
        <f t="shared" ca="1" si="7"/>
        <v>#NAME?</v>
      </c>
      <c r="Q977" s="2" t="e">
        <f>NETWORKDAYS(Data!$N977,Data!$I977,)</f>
        <v>#VALUE!</v>
      </c>
      <c r="R977" s="2" t="str">
        <f>CONCATENATE(Data!$C977," ",Data!$B977)</f>
        <v>Vice President Jordan Phillips</v>
      </c>
      <c r="V977" s="34"/>
    </row>
    <row r="978" spans="1:22" ht="15.75" customHeight="1">
      <c r="A978" s="2" t="s">
        <v>1981</v>
      </c>
      <c r="B978" s="2" t="s">
        <v>1982</v>
      </c>
      <c r="C978" s="2" t="s">
        <v>38</v>
      </c>
      <c r="D978" s="2" t="s">
        <v>5</v>
      </c>
      <c r="E978" s="2" t="s">
        <v>22</v>
      </c>
      <c r="F978" s="2" t="s">
        <v>18</v>
      </c>
      <c r="G978" s="2" t="s">
        <v>3</v>
      </c>
      <c r="H978" s="2">
        <v>37</v>
      </c>
      <c r="I978" s="8">
        <v>41318</v>
      </c>
      <c r="J978" s="9">
        <v>124827</v>
      </c>
      <c r="K978" s="10">
        <v>0</v>
      </c>
      <c r="L978" s="2" t="s">
        <v>26</v>
      </c>
      <c r="M978" s="2" t="s">
        <v>162</v>
      </c>
      <c r="N978" s="8" t="s">
        <v>88</v>
      </c>
      <c r="O978" s="2" t="str">
        <f t="shared" si="6"/>
        <v>China, Beijing</v>
      </c>
      <c r="P978" s="2" t="e">
        <f t="shared" ca="1" si="7"/>
        <v>#NAME?</v>
      </c>
      <c r="Q978" s="2" t="e">
        <f>NETWORKDAYS(Data!$N978,Data!$I978,)</f>
        <v>#VALUE!</v>
      </c>
      <c r="R978" s="2" t="str">
        <f>CONCATENATE(Data!$C978," ",Data!$B978)</f>
        <v>Controls Engineer Maya Chan</v>
      </c>
      <c r="V978" s="34"/>
    </row>
    <row r="979" spans="1:22" ht="15.75" customHeight="1">
      <c r="A979" s="2" t="s">
        <v>850</v>
      </c>
      <c r="B979" s="2" t="s">
        <v>1983</v>
      </c>
      <c r="C979" s="2" t="s">
        <v>47</v>
      </c>
      <c r="D979" s="2" t="s">
        <v>4</v>
      </c>
      <c r="E979" s="2" t="s">
        <v>20</v>
      </c>
      <c r="F979" s="2" t="s">
        <v>19</v>
      </c>
      <c r="G979" s="2" t="s">
        <v>12</v>
      </c>
      <c r="H979" s="2">
        <v>57</v>
      </c>
      <c r="I979" s="8">
        <v>43484</v>
      </c>
      <c r="J979" s="9">
        <v>101577</v>
      </c>
      <c r="K979" s="10">
        <v>0.05</v>
      </c>
      <c r="L979" s="2" t="s">
        <v>27</v>
      </c>
      <c r="M979" s="2" t="s">
        <v>91</v>
      </c>
      <c r="N979" s="8" t="s">
        <v>88</v>
      </c>
      <c r="O979" s="2" t="str">
        <f t="shared" si="6"/>
        <v>United States, Chicago</v>
      </c>
      <c r="P979" s="2" t="e">
        <f t="shared" ca="1" si="7"/>
        <v>#NAME?</v>
      </c>
      <c r="Q979" s="2" t="e">
        <f>NETWORKDAYS(Data!$N979,Data!$I979,)</f>
        <v>#VALUE!</v>
      </c>
      <c r="R979" s="2" t="str">
        <f>CONCATENATE(Data!$C979," ",Data!$B979)</f>
        <v>Manager Wesley King</v>
      </c>
      <c r="V979" s="34"/>
    </row>
    <row r="980" spans="1:22" ht="15.75" customHeight="1">
      <c r="A980" s="2" t="s">
        <v>1984</v>
      </c>
      <c r="B980" s="2" t="s">
        <v>1985</v>
      </c>
      <c r="C980" s="2" t="s">
        <v>47</v>
      </c>
      <c r="D980" s="2" t="s">
        <v>4</v>
      </c>
      <c r="E980" s="2" t="s">
        <v>20</v>
      </c>
      <c r="F980" s="2" t="s">
        <v>18</v>
      </c>
      <c r="G980" s="2" t="s">
        <v>13</v>
      </c>
      <c r="H980" s="2">
        <v>44</v>
      </c>
      <c r="I980" s="8">
        <v>38642</v>
      </c>
      <c r="J980" s="9">
        <v>105223</v>
      </c>
      <c r="K980" s="10">
        <v>0.1</v>
      </c>
      <c r="L980" s="2" t="s">
        <v>27</v>
      </c>
      <c r="M980" s="2" t="s">
        <v>97</v>
      </c>
      <c r="N980" s="8" t="s">
        <v>88</v>
      </c>
      <c r="O980" s="2" t="str">
        <f t="shared" si="6"/>
        <v>United States, Phoenix</v>
      </c>
      <c r="P980" s="2" t="e">
        <f t="shared" ca="1" si="7"/>
        <v>#NAME?</v>
      </c>
      <c r="Q980" s="2" t="e">
        <f>NETWORKDAYS(Data!$N980,Data!$I980,)</f>
        <v>#VALUE!</v>
      </c>
      <c r="R980" s="2" t="str">
        <f>CONCATENATE(Data!$C980," ",Data!$B980)</f>
        <v>Manager Sofia Fernandez</v>
      </c>
      <c r="V980" s="34"/>
    </row>
    <row r="981" spans="1:22" ht="15.75" customHeight="1">
      <c r="A981" s="2" t="s">
        <v>1656</v>
      </c>
      <c r="B981" s="2" t="s">
        <v>1986</v>
      </c>
      <c r="C981" s="2" t="s">
        <v>46</v>
      </c>
      <c r="D981" s="2" t="s">
        <v>8</v>
      </c>
      <c r="E981" s="2" t="s">
        <v>17</v>
      </c>
      <c r="F981" s="2" t="s">
        <v>19</v>
      </c>
      <c r="G981" s="2" t="s">
        <v>13</v>
      </c>
      <c r="H981" s="2">
        <v>48</v>
      </c>
      <c r="I981" s="8">
        <v>39635</v>
      </c>
      <c r="J981" s="9">
        <v>94815</v>
      </c>
      <c r="K981" s="10">
        <v>0</v>
      </c>
      <c r="L981" s="2" t="s">
        <v>27</v>
      </c>
      <c r="M981" s="2" t="s">
        <v>91</v>
      </c>
      <c r="N981" s="8" t="s">
        <v>88</v>
      </c>
      <c r="O981" s="2" t="str">
        <f t="shared" si="6"/>
        <v>United States, Chicago</v>
      </c>
      <c r="P981" s="2" t="e">
        <f t="shared" ca="1" si="7"/>
        <v>#NAME?</v>
      </c>
      <c r="Q981" s="2" t="e">
        <f>NETWORKDAYS(Data!$N981,Data!$I981,)</f>
        <v>#VALUE!</v>
      </c>
      <c r="R981" s="2" t="str">
        <f>CONCATENATE(Data!$C981," ",Data!$B981)</f>
        <v>IT Systems Architect Maverick Figueroa</v>
      </c>
      <c r="V981" s="34"/>
    </row>
    <row r="982" spans="1:22" ht="15.75" customHeight="1">
      <c r="A982" s="2" t="s">
        <v>1987</v>
      </c>
      <c r="B982" s="2" t="s">
        <v>1988</v>
      </c>
      <c r="C982" s="2" t="s">
        <v>47</v>
      </c>
      <c r="D982" s="2" t="s">
        <v>4</v>
      </c>
      <c r="E982" s="2" t="s">
        <v>22</v>
      </c>
      <c r="F982" s="2" t="s">
        <v>18</v>
      </c>
      <c r="G982" s="2" t="s">
        <v>3</v>
      </c>
      <c r="H982" s="2">
        <v>25</v>
      </c>
      <c r="I982" s="8">
        <v>44545</v>
      </c>
      <c r="J982" s="9">
        <v>114893</v>
      </c>
      <c r="K982" s="10">
        <v>0.06</v>
      </c>
      <c r="L982" s="2" t="s">
        <v>26</v>
      </c>
      <c r="M982" s="2" t="s">
        <v>180</v>
      </c>
      <c r="N982" s="8" t="s">
        <v>88</v>
      </c>
      <c r="O982" s="2" t="str">
        <f t="shared" si="6"/>
        <v>China, Chengdu</v>
      </c>
      <c r="P982" s="2" t="e">
        <f t="shared" ca="1" si="7"/>
        <v>#NAME?</v>
      </c>
      <c r="Q982" s="2" t="e">
        <f>NETWORKDAYS(Data!$N982,Data!$I982,)</f>
        <v>#VALUE!</v>
      </c>
      <c r="R982" s="2" t="str">
        <f>CONCATENATE(Data!$C982," ",Data!$B982)</f>
        <v>Manager Hannah Hoang</v>
      </c>
      <c r="V982" s="34"/>
    </row>
    <row r="983" spans="1:22" ht="15.75" customHeight="1">
      <c r="A983" s="2" t="s">
        <v>1989</v>
      </c>
      <c r="B983" s="2" t="s">
        <v>1990</v>
      </c>
      <c r="C983" s="2" t="s">
        <v>56</v>
      </c>
      <c r="D983" s="2" t="s">
        <v>9</v>
      </c>
      <c r="E983" s="2" t="s">
        <v>22</v>
      </c>
      <c r="F983" s="2" t="s">
        <v>18</v>
      </c>
      <c r="G983" s="2" t="s">
        <v>13</v>
      </c>
      <c r="H983" s="2">
        <v>35</v>
      </c>
      <c r="I983" s="8">
        <v>42745</v>
      </c>
      <c r="J983" s="9">
        <v>80622</v>
      </c>
      <c r="K983" s="10">
        <v>0</v>
      </c>
      <c r="L983" s="2" t="s">
        <v>27</v>
      </c>
      <c r="M983" s="2" t="s">
        <v>109</v>
      </c>
      <c r="N983" s="8" t="s">
        <v>88</v>
      </c>
      <c r="O983" s="2" t="str">
        <f t="shared" si="6"/>
        <v>United States, Austin</v>
      </c>
      <c r="P983" s="2" t="e">
        <f t="shared" ca="1" si="7"/>
        <v>#NAME?</v>
      </c>
      <c r="Q983" s="2" t="e">
        <f>NETWORKDAYS(Data!$N983,Data!$I983,)</f>
        <v>#VALUE!</v>
      </c>
      <c r="R983" s="2" t="str">
        <f>CONCATENATE(Data!$C983," ",Data!$B983)</f>
        <v>Sr. Analyst Violet Garcia</v>
      </c>
      <c r="V983" s="34"/>
    </row>
    <row r="984" spans="1:22" ht="15.75" customHeight="1">
      <c r="A984" s="2" t="s">
        <v>173</v>
      </c>
      <c r="B984" s="2" t="s">
        <v>1991</v>
      </c>
      <c r="C984" s="2" t="s">
        <v>63</v>
      </c>
      <c r="D984" s="2" t="s">
        <v>8</v>
      </c>
      <c r="E984" s="2" t="s">
        <v>22</v>
      </c>
      <c r="F984" s="2" t="s">
        <v>18</v>
      </c>
      <c r="G984" s="2" t="s">
        <v>3</v>
      </c>
      <c r="H984" s="2">
        <v>57</v>
      </c>
      <c r="I984" s="8">
        <v>42685</v>
      </c>
      <c r="J984" s="9">
        <v>246589</v>
      </c>
      <c r="K984" s="10">
        <v>0.33</v>
      </c>
      <c r="L984" s="2" t="s">
        <v>27</v>
      </c>
      <c r="M984" s="2" t="s">
        <v>97</v>
      </c>
      <c r="N984" s="8">
        <v>42820</v>
      </c>
      <c r="O984" s="2" t="str">
        <f t="shared" si="6"/>
        <v>United States, Phoenix</v>
      </c>
      <c r="P984" s="2" t="e">
        <f t="shared" ca="1" si="7"/>
        <v>#NAME?</v>
      </c>
      <c r="Q984" s="2">
        <f>NETWORKDAYS(Data!$N984,Data!$I984,)</f>
        <v>-96</v>
      </c>
      <c r="R984" s="2" t="str">
        <f>CONCATENATE(Data!$C984," ",Data!$B984)</f>
        <v>Vice President Aaliyah Mai</v>
      </c>
      <c r="V984" s="34"/>
    </row>
    <row r="985" spans="1:22" ht="15.75" customHeight="1">
      <c r="A985" s="2" t="s">
        <v>1992</v>
      </c>
      <c r="B985" s="2" t="s">
        <v>1993</v>
      </c>
      <c r="C985" s="2" t="s">
        <v>47</v>
      </c>
      <c r="D985" s="2" t="s">
        <v>9</v>
      </c>
      <c r="E985" s="2" t="s">
        <v>22</v>
      </c>
      <c r="F985" s="2" t="s">
        <v>19</v>
      </c>
      <c r="G985" s="2" t="s">
        <v>3</v>
      </c>
      <c r="H985" s="2">
        <v>49</v>
      </c>
      <c r="I985" s="8">
        <v>43240</v>
      </c>
      <c r="J985" s="9">
        <v>119397</v>
      </c>
      <c r="K985" s="10">
        <v>0.09</v>
      </c>
      <c r="L985" s="2" t="s">
        <v>26</v>
      </c>
      <c r="M985" s="2" t="s">
        <v>162</v>
      </c>
      <c r="N985" s="8">
        <v>43538</v>
      </c>
      <c r="O985" s="2" t="str">
        <f t="shared" si="6"/>
        <v>China, Beijing</v>
      </c>
      <c r="P985" s="2" t="e">
        <f t="shared" ca="1" si="7"/>
        <v>#NAME?</v>
      </c>
      <c r="Q985" s="2">
        <f>NETWORKDAYS(Data!$N985,Data!$I985,)</f>
        <v>-214</v>
      </c>
      <c r="R985" s="2" t="str">
        <f>CONCATENATE(Data!$C985," ",Data!$B985)</f>
        <v>Manager Austin Vang</v>
      </c>
      <c r="V985" s="34"/>
    </row>
    <row r="986" spans="1:22" ht="15.75" customHeight="1">
      <c r="A986" s="2" t="s">
        <v>1994</v>
      </c>
      <c r="B986" s="2" t="s">
        <v>1995</v>
      </c>
      <c r="C986" s="2" t="s">
        <v>40</v>
      </c>
      <c r="D986" s="2" t="s">
        <v>10</v>
      </c>
      <c r="E986" s="2" t="s">
        <v>17</v>
      </c>
      <c r="F986" s="2" t="s">
        <v>18</v>
      </c>
      <c r="G986" s="2" t="s">
        <v>3</v>
      </c>
      <c r="H986" s="2">
        <v>25</v>
      </c>
      <c r="I986" s="8">
        <v>44549</v>
      </c>
      <c r="J986" s="9">
        <v>150666</v>
      </c>
      <c r="K986" s="10">
        <v>0.23</v>
      </c>
      <c r="L986" s="2" t="s">
        <v>26</v>
      </c>
      <c r="M986" s="2" t="s">
        <v>180</v>
      </c>
      <c r="N986" s="8" t="s">
        <v>88</v>
      </c>
      <c r="O986" s="2" t="str">
        <f t="shared" si="6"/>
        <v>China, Chengdu</v>
      </c>
      <c r="P986" s="2" t="e">
        <f t="shared" ca="1" si="7"/>
        <v>#NAME?</v>
      </c>
      <c r="Q986" s="2" t="e">
        <f>NETWORKDAYS(Data!$N986,Data!$I986,)</f>
        <v>#VALUE!</v>
      </c>
      <c r="R986" s="2" t="str">
        <f>CONCATENATE(Data!$C986," ",Data!$B986)</f>
        <v>Director Maria Sun</v>
      </c>
      <c r="V986" s="34"/>
    </row>
    <row r="987" spans="1:22" ht="15.75" customHeight="1">
      <c r="A987" s="2" t="s">
        <v>1996</v>
      </c>
      <c r="B987" s="2" t="s">
        <v>1997</v>
      </c>
      <c r="C987" s="2" t="s">
        <v>58</v>
      </c>
      <c r="D987" s="2" t="s">
        <v>8</v>
      </c>
      <c r="E987" s="2" t="s">
        <v>21</v>
      </c>
      <c r="F987" s="2" t="s">
        <v>18</v>
      </c>
      <c r="G987" s="2" t="s">
        <v>12</v>
      </c>
      <c r="H987" s="2">
        <v>46</v>
      </c>
      <c r="I987" s="8">
        <v>37265</v>
      </c>
      <c r="J987" s="9">
        <v>148035</v>
      </c>
      <c r="K987" s="10">
        <v>0.14000000000000001</v>
      </c>
      <c r="L987" s="2" t="s">
        <v>27</v>
      </c>
      <c r="M987" s="2" t="s">
        <v>97</v>
      </c>
      <c r="N987" s="8" t="s">
        <v>88</v>
      </c>
      <c r="O987" s="2" t="str">
        <f t="shared" si="6"/>
        <v>United States, Phoenix</v>
      </c>
      <c r="P987" s="2" t="e">
        <f t="shared" ca="1" si="7"/>
        <v>#NAME?</v>
      </c>
      <c r="Q987" s="2" t="e">
        <f>NETWORKDAYS(Data!$N987,Data!$I987,)</f>
        <v>#VALUE!</v>
      </c>
      <c r="R987" s="2" t="str">
        <f>CONCATENATE(Data!$C987," ",Data!$B987)</f>
        <v>Sr. Manger Madelyn Scott</v>
      </c>
      <c r="V987" s="34"/>
    </row>
    <row r="988" spans="1:22" ht="15.75" customHeight="1">
      <c r="A988" s="2" t="s">
        <v>259</v>
      </c>
      <c r="B988" s="2" t="s">
        <v>1998</v>
      </c>
      <c r="C988" s="2" t="s">
        <v>40</v>
      </c>
      <c r="D988" s="2" t="s">
        <v>6</v>
      </c>
      <c r="E988" s="2" t="s">
        <v>17</v>
      </c>
      <c r="F988" s="2" t="s">
        <v>19</v>
      </c>
      <c r="G988" s="2" t="s">
        <v>3</v>
      </c>
      <c r="H988" s="2">
        <v>60</v>
      </c>
      <c r="I988" s="8">
        <v>42891</v>
      </c>
      <c r="J988" s="9">
        <v>158898</v>
      </c>
      <c r="K988" s="10">
        <v>0.18</v>
      </c>
      <c r="L988" s="2" t="s">
        <v>27</v>
      </c>
      <c r="M988" s="2" t="s">
        <v>106</v>
      </c>
      <c r="N988" s="8" t="s">
        <v>88</v>
      </c>
      <c r="O988" s="2" t="str">
        <f t="shared" si="6"/>
        <v>United States, Miami</v>
      </c>
      <c r="P988" s="2" t="e">
        <f t="shared" ca="1" si="7"/>
        <v>#NAME?</v>
      </c>
      <c r="Q988" s="2" t="e">
        <f>NETWORKDAYS(Data!$N988,Data!$I988,)</f>
        <v>#VALUE!</v>
      </c>
      <c r="R988" s="2" t="str">
        <f>CONCATENATE(Data!$C988," ",Data!$B988)</f>
        <v>Director Dylan Chin</v>
      </c>
      <c r="V988" s="34"/>
    </row>
    <row r="989" spans="1:22" ht="15.75" customHeight="1">
      <c r="A989" s="2" t="s">
        <v>1999</v>
      </c>
      <c r="B989" s="2" t="s">
        <v>2000</v>
      </c>
      <c r="C989" s="2" t="s">
        <v>43</v>
      </c>
      <c r="D989" s="2" t="s">
        <v>5</v>
      </c>
      <c r="E989" s="2" t="s">
        <v>17</v>
      </c>
      <c r="F989" s="2" t="s">
        <v>18</v>
      </c>
      <c r="G989" s="2" t="s">
        <v>3</v>
      </c>
      <c r="H989" s="2">
        <v>45</v>
      </c>
      <c r="I989" s="8">
        <v>40967</v>
      </c>
      <c r="J989" s="9">
        <v>89659</v>
      </c>
      <c r="K989" s="10">
        <v>0</v>
      </c>
      <c r="L989" s="2" t="s">
        <v>26</v>
      </c>
      <c r="M989" s="2" t="s">
        <v>162</v>
      </c>
      <c r="N989" s="8" t="s">
        <v>88</v>
      </c>
      <c r="O989" s="2" t="str">
        <f t="shared" si="6"/>
        <v>China, Beijing</v>
      </c>
      <c r="P989" s="2" t="e">
        <f t="shared" ca="1" si="7"/>
        <v>#NAME?</v>
      </c>
      <c r="Q989" s="2" t="e">
        <f>NETWORKDAYS(Data!$N989,Data!$I989,)</f>
        <v>#VALUE!</v>
      </c>
      <c r="R989" s="2" t="str">
        <f>CONCATENATE(Data!$C989," ",Data!$B989)</f>
        <v>Field Engineer Emery Zhang</v>
      </c>
      <c r="V989" s="34"/>
    </row>
    <row r="990" spans="1:22" ht="15.75" customHeight="1">
      <c r="A990" s="2" t="s">
        <v>2001</v>
      </c>
      <c r="B990" s="2" t="s">
        <v>2002</v>
      </c>
      <c r="C990" s="2" t="s">
        <v>40</v>
      </c>
      <c r="D990" s="2" t="s">
        <v>10</v>
      </c>
      <c r="E990" s="2" t="s">
        <v>22</v>
      </c>
      <c r="F990" s="2" t="s">
        <v>18</v>
      </c>
      <c r="G990" s="2" t="s">
        <v>12</v>
      </c>
      <c r="H990" s="2">
        <v>39</v>
      </c>
      <c r="I990" s="8">
        <v>39201</v>
      </c>
      <c r="J990" s="9">
        <v>171487</v>
      </c>
      <c r="K990" s="10">
        <v>0.23</v>
      </c>
      <c r="L990" s="2" t="s">
        <v>27</v>
      </c>
      <c r="M990" s="2" t="s">
        <v>97</v>
      </c>
      <c r="N990" s="8" t="s">
        <v>88</v>
      </c>
      <c r="O990" s="2" t="str">
        <f t="shared" si="6"/>
        <v>United States, Phoenix</v>
      </c>
      <c r="P990" s="2" t="e">
        <f t="shared" ca="1" si="7"/>
        <v>#NAME?</v>
      </c>
      <c r="Q990" s="2" t="e">
        <f>NETWORKDAYS(Data!$N990,Data!$I990,)</f>
        <v>#VALUE!</v>
      </c>
      <c r="R990" s="2" t="str">
        <f>CONCATENATE(Data!$C990," ",Data!$B990)</f>
        <v>Director Riley Washington</v>
      </c>
      <c r="V990" s="34"/>
    </row>
    <row r="991" spans="1:22" ht="15.75" customHeight="1">
      <c r="A991" s="2" t="s">
        <v>2003</v>
      </c>
      <c r="B991" s="2" t="s">
        <v>2004</v>
      </c>
      <c r="C991" s="2" t="s">
        <v>63</v>
      </c>
      <c r="D991" s="2" t="s">
        <v>10</v>
      </c>
      <c r="E991" s="2" t="s">
        <v>20</v>
      </c>
      <c r="F991" s="2" t="s">
        <v>18</v>
      </c>
      <c r="G991" s="2" t="s">
        <v>13</v>
      </c>
      <c r="H991" s="2">
        <v>43</v>
      </c>
      <c r="I991" s="8">
        <v>42603</v>
      </c>
      <c r="J991" s="9">
        <v>258498</v>
      </c>
      <c r="K991" s="10">
        <v>0.35</v>
      </c>
      <c r="L991" s="2" t="s">
        <v>27</v>
      </c>
      <c r="M991" s="2" t="s">
        <v>136</v>
      </c>
      <c r="N991" s="8" t="s">
        <v>88</v>
      </c>
      <c r="O991" s="2" t="str">
        <f t="shared" si="6"/>
        <v>United States, Columbus</v>
      </c>
      <c r="P991" s="2" t="e">
        <f t="shared" ca="1" si="7"/>
        <v>#NAME?</v>
      </c>
      <c r="Q991" s="2" t="e">
        <f>NETWORKDAYS(Data!$N991,Data!$I991,)</f>
        <v>#VALUE!</v>
      </c>
      <c r="R991" s="2" t="str">
        <f>CONCATENATE(Data!$C991," ",Data!$B991)</f>
        <v>Vice President Raelynn Rios</v>
      </c>
      <c r="V991" s="34"/>
    </row>
    <row r="992" spans="1:22" ht="15.75" customHeight="1">
      <c r="A992" s="2" t="s">
        <v>2005</v>
      </c>
      <c r="B992" s="2" t="s">
        <v>2006</v>
      </c>
      <c r="C992" s="2" t="s">
        <v>58</v>
      </c>
      <c r="D992" s="2" t="s">
        <v>8</v>
      </c>
      <c r="E992" s="2" t="s">
        <v>21</v>
      </c>
      <c r="F992" s="2" t="s">
        <v>19</v>
      </c>
      <c r="G992" s="2" t="s">
        <v>3</v>
      </c>
      <c r="H992" s="2">
        <v>37</v>
      </c>
      <c r="I992" s="8">
        <v>40511</v>
      </c>
      <c r="J992" s="9">
        <v>146961</v>
      </c>
      <c r="K992" s="10">
        <v>0.11</v>
      </c>
      <c r="L992" s="2" t="s">
        <v>27</v>
      </c>
      <c r="M992" s="2" t="s">
        <v>136</v>
      </c>
      <c r="N992" s="8" t="s">
        <v>88</v>
      </c>
      <c r="O992" s="2" t="str">
        <f t="shared" si="6"/>
        <v>United States, Columbus</v>
      </c>
      <c r="P992" s="2" t="e">
        <f t="shared" ca="1" si="7"/>
        <v>#NAME?</v>
      </c>
      <c r="Q992" s="2" t="e">
        <f>NETWORKDAYS(Data!$N992,Data!$I992,)</f>
        <v>#VALUE!</v>
      </c>
      <c r="R992" s="2" t="str">
        <f>CONCATENATE(Data!$C992," ",Data!$B992)</f>
        <v>Sr. Manger Anthony Hong</v>
      </c>
      <c r="V992" s="34"/>
    </row>
    <row r="993" spans="1:22" ht="15.75" customHeight="1">
      <c r="A993" s="2" t="s">
        <v>2007</v>
      </c>
      <c r="B993" s="2" t="s">
        <v>2008</v>
      </c>
      <c r="C993" s="2" t="s">
        <v>57</v>
      </c>
      <c r="D993" s="2" t="s">
        <v>7</v>
      </c>
      <c r="E993" s="2" t="s">
        <v>21</v>
      </c>
      <c r="F993" s="2" t="s">
        <v>19</v>
      </c>
      <c r="G993" s="2" t="s">
        <v>13</v>
      </c>
      <c r="H993" s="2">
        <v>48</v>
      </c>
      <c r="I993" s="8">
        <v>35907</v>
      </c>
      <c r="J993" s="9">
        <v>85369</v>
      </c>
      <c r="K993" s="10">
        <v>0</v>
      </c>
      <c r="L993" s="2" t="s">
        <v>25</v>
      </c>
      <c r="M993" s="2" t="s">
        <v>142</v>
      </c>
      <c r="N993" s="8">
        <v>38318</v>
      </c>
      <c r="O993" s="2" t="str">
        <f t="shared" si="6"/>
        <v>Brazil, Manaus</v>
      </c>
      <c r="P993" s="2" t="e">
        <f t="shared" ca="1" si="7"/>
        <v>#NAME?</v>
      </c>
      <c r="Q993" s="2">
        <f>NETWORKDAYS(Data!$N993,Data!$I993,)</f>
        <v>-1723</v>
      </c>
      <c r="R993" s="2" t="str">
        <f>CONCATENATE(Data!$C993," ",Data!$B993)</f>
        <v>Sr. Business Partner Leo Herrera</v>
      </c>
      <c r="V993" s="34"/>
    </row>
    <row r="994" spans="1:22" ht="15.75" customHeight="1">
      <c r="A994" s="2" t="s">
        <v>992</v>
      </c>
      <c r="B994" s="2" t="s">
        <v>2009</v>
      </c>
      <c r="C994" s="2" t="s">
        <v>61</v>
      </c>
      <c r="D994" s="2" t="s">
        <v>8</v>
      </c>
      <c r="E994" s="2" t="s">
        <v>20</v>
      </c>
      <c r="F994" s="2" t="s">
        <v>19</v>
      </c>
      <c r="G994" s="2" t="s">
        <v>12</v>
      </c>
      <c r="H994" s="2">
        <v>30</v>
      </c>
      <c r="I994" s="8">
        <v>42169</v>
      </c>
      <c r="J994" s="9">
        <v>67489</v>
      </c>
      <c r="K994" s="10">
        <v>0</v>
      </c>
      <c r="L994" s="2" t="s">
        <v>27</v>
      </c>
      <c r="M994" s="2" t="s">
        <v>91</v>
      </c>
      <c r="N994" s="8" t="s">
        <v>88</v>
      </c>
      <c r="O994" s="2" t="str">
        <f t="shared" si="6"/>
        <v>United States, Chicago</v>
      </c>
      <c r="P994" s="2" t="e">
        <f t="shared" ca="1" si="7"/>
        <v>#NAME?</v>
      </c>
      <c r="Q994" s="2" t="e">
        <f>NETWORKDAYS(Data!$N994,Data!$I994,)</f>
        <v>#VALUE!</v>
      </c>
      <c r="R994" s="2" t="str">
        <f>CONCATENATE(Data!$C994," ",Data!$B994)</f>
        <v>Technical Architect Robert Wright</v>
      </c>
      <c r="V994" s="34"/>
    </row>
    <row r="995" spans="1:22" ht="15.75" customHeight="1">
      <c r="A995" s="2" t="s">
        <v>2010</v>
      </c>
      <c r="B995" s="2" t="s">
        <v>2011</v>
      </c>
      <c r="C995" s="2" t="s">
        <v>40</v>
      </c>
      <c r="D995" s="2" t="s">
        <v>8</v>
      </c>
      <c r="E995" s="2" t="s">
        <v>20</v>
      </c>
      <c r="F995" s="2" t="s">
        <v>18</v>
      </c>
      <c r="G995" s="2" t="s">
        <v>12</v>
      </c>
      <c r="H995" s="2">
        <v>46</v>
      </c>
      <c r="I995" s="8">
        <v>43379</v>
      </c>
      <c r="J995" s="9">
        <v>166259</v>
      </c>
      <c r="K995" s="10">
        <v>0.17</v>
      </c>
      <c r="L995" s="2" t="s">
        <v>27</v>
      </c>
      <c r="M995" s="2" t="s">
        <v>91</v>
      </c>
      <c r="N995" s="8" t="s">
        <v>88</v>
      </c>
      <c r="O995" s="2" t="str">
        <f t="shared" si="6"/>
        <v>United States, Chicago</v>
      </c>
      <c r="P995" s="2" t="e">
        <f t="shared" ca="1" si="7"/>
        <v>#NAME?</v>
      </c>
      <c r="Q995" s="2" t="e">
        <f>NETWORKDAYS(Data!$N995,Data!$I995,)</f>
        <v>#VALUE!</v>
      </c>
      <c r="R995" s="2" t="str">
        <f>CONCATENATE(Data!$C995," ",Data!$B995)</f>
        <v>Director Audrey Richardson</v>
      </c>
      <c r="V995" s="34"/>
    </row>
    <row r="996" spans="1:22" ht="15.75" customHeight="1">
      <c r="A996" s="2" t="s">
        <v>2012</v>
      </c>
      <c r="B996" s="2" t="s">
        <v>2013</v>
      </c>
      <c r="C996" s="2" t="s">
        <v>60</v>
      </c>
      <c r="D996" s="2" t="s">
        <v>8</v>
      </c>
      <c r="E996" s="2" t="s">
        <v>17</v>
      </c>
      <c r="F996" s="2" t="s">
        <v>18</v>
      </c>
      <c r="G996" s="2" t="s">
        <v>3</v>
      </c>
      <c r="H996" s="2">
        <v>55</v>
      </c>
      <c r="I996" s="8">
        <v>39820</v>
      </c>
      <c r="J996" s="9">
        <v>47032</v>
      </c>
      <c r="K996" s="10">
        <v>0</v>
      </c>
      <c r="L996" s="2" t="s">
        <v>27</v>
      </c>
      <c r="M996" s="2" t="s">
        <v>136</v>
      </c>
      <c r="N996" s="8" t="s">
        <v>88</v>
      </c>
      <c r="O996" s="2" t="str">
        <f t="shared" si="6"/>
        <v>United States, Columbus</v>
      </c>
      <c r="P996" s="2" t="e">
        <f t="shared" ca="1" si="7"/>
        <v>#NAME?</v>
      </c>
      <c r="Q996" s="2" t="e">
        <f>NETWORKDAYS(Data!$N996,Data!$I996,)</f>
        <v>#VALUE!</v>
      </c>
      <c r="R996" s="2" t="str">
        <f>CONCATENATE(Data!$C996," ",Data!$B996)</f>
        <v>Systems Analyst Scarlett Kumar</v>
      </c>
      <c r="V996" s="34"/>
    </row>
    <row r="997" spans="1:22" ht="15.75" customHeight="1">
      <c r="A997" s="2" t="s">
        <v>2014</v>
      </c>
      <c r="B997" s="2" t="s">
        <v>2015</v>
      </c>
      <c r="C997" s="2" t="s">
        <v>56</v>
      </c>
      <c r="D997" s="2" t="s">
        <v>9</v>
      </c>
      <c r="E997" s="2" t="s">
        <v>22</v>
      </c>
      <c r="F997" s="2" t="s">
        <v>19</v>
      </c>
      <c r="G997" s="2" t="s">
        <v>12</v>
      </c>
      <c r="H997" s="2">
        <v>33</v>
      </c>
      <c r="I997" s="8">
        <v>42631</v>
      </c>
      <c r="J997" s="9">
        <v>98427</v>
      </c>
      <c r="K997" s="10">
        <v>0</v>
      </c>
      <c r="L997" s="2" t="s">
        <v>27</v>
      </c>
      <c r="M997" s="2" t="s">
        <v>136</v>
      </c>
      <c r="N997" s="8" t="s">
        <v>88</v>
      </c>
      <c r="O997" s="2" t="str">
        <f t="shared" si="6"/>
        <v>United States, Columbus</v>
      </c>
      <c r="P997" s="2" t="e">
        <f t="shared" ca="1" si="7"/>
        <v>#NAME?</v>
      </c>
      <c r="Q997" s="2" t="e">
        <f>NETWORKDAYS(Data!$N997,Data!$I997,)</f>
        <v>#VALUE!</v>
      </c>
      <c r="R997" s="2" t="str">
        <f>CONCATENATE(Data!$C997," ",Data!$B997)</f>
        <v>Sr. Analyst Wesley Young</v>
      </c>
      <c r="V997" s="34"/>
    </row>
    <row r="998" spans="1:22" ht="15.75" customHeight="1">
      <c r="A998" s="2" t="s">
        <v>2016</v>
      </c>
      <c r="B998" s="2" t="s">
        <v>2017</v>
      </c>
      <c r="C998" s="2" t="s">
        <v>32</v>
      </c>
      <c r="D998" s="2" t="s">
        <v>6</v>
      </c>
      <c r="E998" s="2" t="s">
        <v>22</v>
      </c>
      <c r="F998" s="2" t="s">
        <v>18</v>
      </c>
      <c r="G998" s="2" t="s">
        <v>3</v>
      </c>
      <c r="H998" s="2">
        <v>44</v>
      </c>
      <c r="I998" s="8">
        <v>40329</v>
      </c>
      <c r="J998" s="9">
        <v>47387</v>
      </c>
      <c r="K998" s="10">
        <v>0</v>
      </c>
      <c r="L998" s="2" t="s">
        <v>26</v>
      </c>
      <c r="M998" s="2" t="s">
        <v>180</v>
      </c>
      <c r="N998" s="8">
        <v>43108</v>
      </c>
      <c r="O998" s="2" t="str">
        <f t="shared" si="6"/>
        <v>China, Chengdu</v>
      </c>
      <c r="P998" s="2" t="e">
        <f t="shared" ca="1" si="7"/>
        <v>#NAME?</v>
      </c>
      <c r="Q998" s="2">
        <f>NETWORKDAYS(Data!$N998,Data!$I998,)</f>
        <v>-1986</v>
      </c>
      <c r="R998" s="2" t="str">
        <f>CONCATENATE(Data!$C998," ",Data!$B998)</f>
        <v>Analyst Lillian Khan</v>
      </c>
      <c r="V998" s="34"/>
    </row>
    <row r="999" spans="1:22" ht="15.75" customHeight="1">
      <c r="A999" s="2" t="s">
        <v>2018</v>
      </c>
      <c r="B999" s="2" t="s">
        <v>2019</v>
      </c>
      <c r="C999" s="2" t="s">
        <v>40</v>
      </c>
      <c r="D999" s="2" t="s">
        <v>9</v>
      </c>
      <c r="E999" s="2" t="s">
        <v>22</v>
      </c>
      <c r="F999" s="2" t="s">
        <v>19</v>
      </c>
      <c r="G999" s="2" t="s">
        <v>3</v>
      </c>
      <c r="H999" s="2">
        <v>31</v>
      </c>
      <c r="I999" s="8">
        <v>43626</v>
      </c>
      <c r="J999" s="9">
        <v>176710</v>
      </c>
      <c r="K999" s="10">
        <v>0.15</v>
      </c>
      <c r="L999" s="2" t="s">
        <v>27</v>
      </c>
      <c r="M999" s="2" t="s">
        <v>106</v>
      </c>
      <c r="N999" s="8" t="s">
        <v>88</v>
      </c>
      <c r="O999" s="2" t="str">
        <f t="shared" si="6"/>
        <v>United States, Miami</v>
      </c>
      <c r="P999" s="2" t="e">
        <f t="shared" ca="1" si="7"/>
        <v>#NAME?</v>
      </c>
      <c r="Q999" s="2" t="e">
        <f>NETWORKDAYS(Data!$N999,Data!$I999,)</f>
        <v>#VALUE!</v>
      </c>
      <c r="R999" s="2" t="str">
        <f>CONCATENATE(Data!$C999," ",Data!$B999)</f>
        <v>Director Oliver Yang</v>
      </c>
      <c r="V999" s="34"/>
    </row>
    <row r="1000" spans="1:22" ht="15.75" customHeight="1">
      <c r="A1000" s="2" t="s">
        <v>2020</v>
      </c>
      <c r="B1000" s="2" t="s">
        <v>2021</v>
      </c>
      <c r="C1000" s="2" t="s">
        <v>56</v>
      </c>
      <c r="D1000" s="2" t="s">
        <v>6</v>
      </c>
      <c r="E1000" s="2" t="s">
        <v>22</v>
      </c>
      <c r="F1000" s="2" t="s">
        <v>18</v>
      </c>
      <c r="G1000" s="2" t="s">
        <v>3</v>
      </c>
      <c r="H1000" s="2">
        <v>33</v>
      </c>
      <c r="I1000" s="8">
        <v>40936</v>
      </c>
      <c r="J1000" s="9">
        <v>95960</v>
      </c>
      <c r="K1000" s="10">
        <v>0</v>
      </c>
      <c r="L1000" s="2" t="s">
        <v>26</v>
      </c>
      <c r="M1000" s="2" t="s">
        <v>180</v>
      </c>
      <c r="N1000" s="8" t="s">
        <v>88</v>
      </c>
      <c r="O1000" s="2" t="str">
        <f t="shared" si="6"/>
        <v>China, Chengdu</v>
      </c>
      <c r="P1000" s="2" t="e">
        <f t="shared" ca="1" si="7"/>
        <v>#NAME?</v>
      </c>
      <c r="Q1000" s="2" t="e">
        <f>NETWORKDAYS(Data!$N1000,Data!$I1000,)</f>
        <v>#VALUE!</v>
      </c>
      <c r="R1000" s="2" t="str">
        <f>CONCATENATE(Data!$C1000," ",Data!$B1000)</f>
        <v>Sr. Analyst Lily Nguyen</v>
      </c>
      <c r="V1000" s="34"/>
    </row>
    <row r="1001" spans="1:22" ht="15.75" customHeight="1">
      <c r="A1001" s="2" t="s">
        <v>2022</v>
      </c>
      <c r="B1001" s="2" t="s">
        <v>2023</v>
      </c>
      <c r="C1001" s="2" t="s">
        <v>63</v>
      </c>
      <c r="D1001" s="2" t="s">
        <v>4</v>
      </c>
      <c r="E1001" s="2" t="s">
        <v>17</v>
      </c>
      <c r="F1001" s="2" t="s">
        <v>18</v>
      </c>
      <c r="G1001" s="2" t="s">
        <v>3</v>
      </c>
      <c r="H1001" s="2">
        <v>63</v>
      </c>
      <c r="I1001" s="8">
        <v>44038</v>
      </c>
      <c r="J1001" s="9">
        <v>216195</v>
      </c>
      <c r="K1001" s="10">
        <v>0.31</v>
      </c>
      <c r="L1001" s="2" t="s">
        <v>27</v>
      </c>
      <c r="M1001" s="2" t="s">
        <v>106</v>
      </c>
      <c r="N1001" s="8" t="s">
        <v>88</v>
      </c>
      <c r="O1001" s="2" t="str">
        <f t="shared" si="6"/>
        <v>United States, Miami</v>
      </c>
      <c r="P1001" s="2" t="e">
        <f t="shared" ca="1" si="7"/>
        <v>#NAME?</v>
      </c>
      <c r="Q1001" s="2" t="e">
        <f>NETWORKDAYS(Data!$N1001,Data!$I1001,)</f>
        <v>#VALUE!</v>
      </c>
      <c r="R1001" s="2" t="str">
        <f>CONCATENATE(Data!$C1001," ",Data!$B1001)</f>
        <v>Vice President Sofia Cheng</v>
      </c>
      <c r="V1001" s="34"/>
    </row>
    <row r="1002" spans="1:22" ht="15.75" customHeight="1">
      <c r="V1002" s="34"/>
    </row>
    <row r="1003" spans="1:22" ht="15.75" customHeight="1">
      <c r="V1003" s="34"/>
    </row>
    <row r="1004" spans="1:22" ht="15.75" customHeight="1">
      <c r="V1004" s="34"/>
    </row>
  </sheetData>
  <mergeCells count="3">
    <mergeCell ref="V1:V1004"/>
    <mergeCell ref="X37:Y37"/>
    <mergeCell ref="X56:Y56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Aravind Dudipala</cp:lastModifiedBy>
  <cp:revision/>
  <dcterms:created xsi:type="dcterms:W3CDTF">2022-08-29T14:02:56Z</dcterms:created>
  <dcterms:modified xsi:type="dcterms:W3CDTF">2023-01-24T05:34:40Z</dcterms:modified>
  <cp:category/>
  <cp:contentStatus/>
</cp:coreProperties>
</file>