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fanghaonan/File/study/Soochow_University/Big_Data_Management/experiment1/"/>
    </mc:Choice>
  </mc:AlternateContent>
  <xr:revisionPtr revIDLastSave="0" documentId="8_{7CD3A178-3F07-654D-AB19-2979DB817DB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中心趋势度量" sheetId="1" r:id="rId1"/>
    <sheet name="数据分散度量" sheetId="3" r:id="rId2"/>
    <sheet name="图形显示" sheetId="4" r:id="rId3"/>
  </sheets>
  <definedNames>
    <definedName name="_xlchart.v1.0" hidden="1">图形显示!$B$3:$B$4</definedName>
    <definedName name="_xlchart.v1.1" hidden="1">图形显示!$B$5:$B$15</definedName>
    <definedName name="_xlchart.v1.10" hidden="1">图形显示!$C$43</definedName>
    <definedName name="_xlchart.v1.11" hidden="1">图形显示!$C$44:$C$57</definedName>
    <definedName name="_xlchart.v1.12" hidden="1">图形显示!$B$3:$B$4</definedName>
    <definedName name="_xlchart.v1.13" hidden="1">图形显示!$B$5:$B$15</definedName>
    <definedName name="_xlchart.v1.14" hidden="1">图形显示!$C$3:$C$4</definedName>
    <definedName name="_xlchart.v1.15" hidden="1">图形显示!$C$5:$C$15</definedName>
    <definedName name="_xlchart.v1.16" hidden="1">图形显示!$D$3:$D$4</definedName>
    <definedName name="_xlchart.v1.17" hidden="1">图形显示!$D$5:$D$15</definedName>
    <definedName name="_xlchart.v1.18" hidden="1">图形显示!$E$3:$E$4</definedName>
    <definedName name="_xlchart.v1.19" hidden="1">图形显示!$E$5:$E$15</definedName>
    <definedName name="_xlchart.v1.2" hidden="1">图形显示!$C$3:$C$4</definedName>
    <definedName name="_xlchart.v1.3" hidden="1">图形显示!$C$5:$C$15</definedName>
    <definedName name="_xlchart.v1.4" hidden="1">图形显示!$D$3:$D$4</definedName>
    <definedName name="_xlchart.v1.5" hidden="1">图形显示!$D$5:$D$15</definedName>
    <definedName name="_xlchart.v1.6" hidden="1">图形显示!$E$3:$E$4</definedName>
    <definedName name="_xlchart.v1.7" hidden="1">图形显示!$E$5:$E$15</definedName>
    <definedName name="_xlchart.v1.8" hidden="1">图形显示!$B$43</definedName>
    <definedName name="_xlchart.v1.9" hidden="1">图形显示!$B$44:$B$57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3" l="1"/>
  <c r="H17" i="3"/>
  <c r="H16" i="3"/>
  <c r="H14" i="3"/>
  <c r="H13" i="3"/>
  <c r="H12" i="3"/>
  <c r="H11" i="3"/>
  <c r="H10" i="3"/>
  <c r="H9" i="3"/>
  <c r="H8" i="3"/>
  <c r="H7" i="3"/>
  <c r="H6" i="3"/>
  <c r="H11" i="1"/>
  <c r="H10" i="1"/>
  <c r="H9" i="1"/>
  <c r="H8" i="1"/>
  <c r="H7" i="1"/>
  <c r="H6" i="1"/>
</calcChain>
</file>

<file path=xl/sharedStrings.xml><?xml version="1.0" encoding="utf-8"?>
<sst xmlns="http://schemas.openxmlformats.org/spreadsheetml/2006/main" count="79" uniqueCount="67">
  <si>
    <t>学生成绩表</t>
  </si>
  <si>
    <t>中心趋势度量</t>
  </si>
  <si>
    <t>序号</t>
  </si>
  <si>
    <t>成绩</t>
  </si>
  <si>
    <t>权值</t>
  </si>
  <si>
    <t>指标</t>
  </si>
  <si>
    <t>函数及公式</t>
  </si>
  <si>
    <t>值</t>
  </si>
  <si>
    <t>均值（算数平均值）</t>
  </si>
  <si>
    <t>=AVERAGE(C6:C15)</t>
  </si>
  <si>
    <t>截尾均值</t>
  </si>
  <si>
    <t>=TRIMMEAN(C6:C15,2/COUNT(C6:C15))</t>
  </si>
  <si>
    <t>加权平均值</t>
  </si>
  <si>
    <t>=SUMPRODUCT(C6:C15,D6:D15)/SUM(D6:D15)</t>
  </si>
  <si>
    <t>中位数</t>
  </si>
  <si>
    <t>=MEDIAN(C6:C15)</t>
  </si>
  <si>
    <t>众数</t>
  </si>
  <si>
    <t>=MODE(C6:C15)</t>
  </si>
  <si>
    <t>中列数</t>
  </si>
  <si>
    <t>=AVERAGE(MAX(C6:C15),MIN(C6:C15))</t>
  </si>
  <si>
    <t>分散趋势度量</t>
  </si>
  <si>
    <t>极差</t>
  </si>
  <si>
    <t>=MAX(C6:C15)-MIN(C6:C15)</t>
  </si>
  <si>
    <t>最小值（基于n-1)</t>
  </si>
  <si>
    <t>=QUARTILE.INC(C6:C15,0)或=QUARTILE(C6:C15,0)</t>
  </si>
  <si>
    <t>下四分位数Q1（基于n-1)</t>
  </si>
  <si>
    <t>=QUARTILE.INC(C6:C15,1)或=QUARTILE(C6:C15,1)</t>
  </si>
  <si>
    <t>中位数（基于n-1)</t>
  </si>
  <si>
    <t>=QUARTILE.INC(C6:C15,2)或=QUARTILE(C6:C15,2)</t>
  </si>
  <si>
    <t>上四分位数Q3（基于n-1)</t>
  </si>
  <si>
    <t>=QUARTILE.INC(C6:C15,3)或=QUARTILE(C6:C15,3)</t>
  </si>
  <si>
    <t>最大值（基于n-1)</t>
  </si>
  <si>
    <t>=QUARTILE.INC(C6:C15,4)或=QUARTILE(C6:C15,4)</t>
  </si>
  <si>
    <t>下四分位数Q1（基于n+1)</t>
  </si>
  <si>
    <t>=QUARTILE.EXC(C6:C15,1)</t>
  </si>
  <si>
    <t>中位数（基于n+1)</t>
  </si>
  <si>
    <t>上四分位数Q3（基于n+1)</t>
  </si>
  <si>
    <t>样本方差</t>
  </si>
  <si>
    <t>总体方差</t>
  </si>
  <si>
    <t>样本标准差</t>
  </si>
  <si>
    <t>总体标准差</t>
  </si>
  <si>
    <t>箱图</t>
  </si>
  <si>
    <t>学号</t>
  </si>
  <si>
    <t>课程名称</t>
  </si>
  <si>
    <t>语文</t>
  </si>
  <si>
    <t>数学</t>
  </si>
  <si>
    <t>英语</t>
  </si>
  <si>
    <t>某活动覆盖人群</t>
  </si>
  <si>
    <t>年龄</t>
  </si>
  <si>
    <t>人数</t>
  </si>
  <si>
    <t>饼图</t>
  </si>
  <si>
    <t>19岁及以下</t>
  </si>
  <si>
    <t>20-29岁</t>
  </si>
  <si>
    <t>30-39岁</t>
  </si>
  <si>
    <t>40-49岁</t>
  </si>
  <si>
    <t>50岁及以上</t>
  </si>
  <si>
    <t>数学成绩数据集</t>
  </si>
  <si>
    <t>直方图</t>
  </si>
  <si>
    <t>客户满意度</t>
  </si>
  <si>
    <t>散点图</t>
  </si>
  <si>
    <t>物流收货天数</t>
  </si>
  <si>
    <t>=QUARTILE.EXC(C6:C15,2)</t>
    <phoneticPr fontId="8" type="noConversion"/>
  </si>
  <si>
    <t>=QUARTILE.EXC(C6:C15,3)</t>
    <phoneticPr fontId="8" type="noConversion"/>
  </si>
  <si>
    <t>=VAR(C6:C15)</t>
    <phoneticPr fontId="8" type="noConversion"/>
  </si>
  <si>
    <t>=VARP(C6:C15)</t>
    <phoneticPr fontId="8" type="noConversion"/>
  </si>
  <si>
    <t>=STDEV(C6:C15)</t>
    <phoneticPr fontId="8" type="noConversion"/>
  </si>
  <si>
    <t>=STDEVP(C6:C15)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</si>
</sst>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12"/>
      <color rgb="FF000000"/>
      <name val="黑体"/>
      <charset val="134"/>
    </font>
    <font>
      <b/>
      <sz val="12"/>
      <color rgb="FF000000"/>
      <name val="等线"/>
      <charset val="134"/>
    </font>
    <font>
      <sz val="12"/>
      <name val="黑体"/>
      <charset val="134"/>
    </font>
    <font>
      <b/>
      <sz val="12"/>
      <color rgb="FF000000"/>
      <name val="宋体"/>
      <charset val="134"/>
    </font>
    <font>
      <sz val="12"/>
      <color rgb="FF000000"/>
      <name val="Times New Roman"/>
      <family val="1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/>
    </xf>
    <xf numFmtId="0" fontId="7" fillId="0" borderId="0" xfId="0" applyFont="1"/>
    <xf numFmtId="0" fontId="7" fillId="0" borderId="9" xfId="0" applyFont="1" applyBorder="1"/>
    <xf numFmtId="49" fontId="7" fillId="0" borderId="9" xfId="0" applyNumberFormat="1" applyFont="1" applyBorder="1"/>
    <xf numFmtId="49" fontId="0" fillId="0" borderId="0" xfId="0" applyNumberFormat="1"/>
    <xf numFmtId="0" fontId="6" fillId="0" borderId="0" xfId="0" applyFont="1"/>
    <xf numFmtId="49" fontId="7" fillId="0" borderId="0" xfId="0" applyNumberFormat="1" applyFont="1"/>
    <xf numFmtId="0" fontId="7" fillId="0" borderId="0" xfId="0" applyFont="1" applyAlignment="1">
      <alignment horizontal="center"/>
    </xf>
    <xf numFmtId="49" fontId="7" fillId="0" borderId="9" xfId="0" quotePrefix="1" applyNumberFormat="1" applyFont="1" applyBorder="1"/>
    <xf numFmtId="0" fontId="7" fillId="0" borderId="9" xfId="0" quotePrefix="1" applyFont="1" applyBorder="1"/>
    <xf numFmtId="0" fontId="6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9" fillId="0" borderId="9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图形显示!$C$26</c:f>
              <c:strCache>
                <c:ptCount val="1"/>
                <c:pt idx="0">
                  <c:v>人数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图形显示!$B$27:$B$31</c:f>
              <c:strCache>
                <c:ptCount val="5"/>
                <c:pt idx="0">
                  <c:v>19岁及以下</c:v>
                </c:pt>
                <c:pt idx="1">
                  <c:v>20-29岁</c:v>
                </c:pt>
                <c:pt idx="2">
                  <c:v>30-39岁</c:v>
                </c:pt>
                <c:pt idx="3">
                  <c:v>40-49岁</c:v>
                </c:pt>
                <c:pt idx="4">
                  <c:v>50岁及以上</c:v>
                </c:pt>
              </c:strCache>
            </c:strRef>
          </c:cat>
          <c:val>
            <c:numRef>
              <c:f>图形显示!$C$27:$C$31</c:f>
              <c:numCache>
                <c:formatCode>General</c:formatCode>
                <c:ptCount val="5"/>
                <c:pt idx="0">
                  <c:v>270</c:v>
                </c:pt>
                <c:pt idx="1">
                  <c:v>1248</c:v>
                </c:pt>
                <c:pt idx="2">
                  <c:v>1080</c:v>
                </c:pt>
                <c:pt idx="3">
                  <c:v>280</c:v>
                </c:pt>
                <c:pt idx="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DE-B642-BDB6-B9F55AD79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图形显示!$C$66</c:f>
              <c:strCache>
                <c:ptCount val="1"/>
                <c:pt idx="0">
                  <c:v>客户满意度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图形显示!$B$67:$B$78</c:f>
              <c:numCache>
                <c:formatCode>General</c:formatCode>
                <c:ptCount val="12"/>
                <c:pt idx="0">
                  <c:v>6</c:v>
                </c:pt>
                <c:pt idx="1">
                  <c:v>12</c:v>
                </c:pt>
                <c:pt idx="2">
                  <c:v>8</c:v>
                </c:pt>
                <c:pt idx="3">
                  <c:v>6</c:v>
                </c:pt>
                <c:pt idx="4">
                  <c:v>18</c:v>
                </c:pt>
                <c:pt idx="5">
                  <c:v>7</c:v>
                </c:pt>
                <c:pt idx="6">
                  <c:v>3</c:v>
                </c:pt>
                <c:pt idx="7">
                  <c:v>8</c:v>
                </c:pt>
                <c:pt idx="8">
                  <c:v>11</c:v>
                </c:pt>
                <c:pt idx="9">
                  <c:v>2</c:v>
                </c:pt>
                <c:pt idx="10">
                  <c:v>12</c:v>
                </c:pt>
                <c:pt idx="11">
                  <c:v>15</c:v>
                </c:pt>
              </c:numCache>
            </c:numRef>
          </c:xVal>
          <c:yVal>
            <c:numRef>
              <c:f>图形显示!$C$67:$C$78</c:f>
              <c:numCache>
                <c:formatCode>General</c:formatCode>
                <c:ptCount val="12"/>
                <c:pt idx="0">
                  <c:v>4.5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1.5</c:v>
                </c:pt>
                <c:pt idx="5">
                  <c:v>3.5</c:v>
                </c:pt>
                <c:pt idx="6">
                  <c:v>4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2.5</c:v>
                </c:pt>
                <c:pt idx="1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C-5C45-B443-9BA726353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616128"/>
        <c:axId val="963510096"/>
      </c:scatterChart>
      <c:valAx>
        <c:axId val="35961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3510096"/>
        <c:crosses val="autoZero"/>
        <c:crossBetween val="midCat"/>
      </c:valAx>
      <c:valAx>
        <c:axId val="96351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961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  <cx:data id="2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等线" panose="02010600030101010101" pitchFamily="2" charset="-122"/>
              </a:rPr>
              <a:t>箱图</a:t>
            </a:r>
            <a:endPara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5042CE8E-A7FF-EC44-8DFE-007E5D7CB53B}">
          <cx:tx>
            <cx:txData>
              <cx:f>_xlchart.v1.2</cx:f>
              <cx:v>课程名称 语文</cx:v>
            </cx:txData>
          </cx:tx>
          <cx:dataId val="0"/>
          <cx:layoutPr>
            <cx:visibility meanLine="0" meanMarker="1"/>
            <cx:statistics quartileMethod="exclusive"/>
          </cx:layoutPr>
        </cx:series>
        <cx:series layoutId="boxWhisker" uniqueId="{9AD79A2E-F844-724E-891E-BE9BE08B1649}">
          <cx:tx>
            <cx:txData>
              <cx:f>_xlchart.v1.4</cx:f>
              <cx:v>数学</cx:v>
            </cx:txData>
          </cx:tx>
          <cx:dataId val="1"/>
          <cx:layoutPr>
            <cx:visibility meanLine="0" meanMarker="1"/>
            <cx:statistics quartileMethod="exclusive"/>
          </cx:layoutPr>
        </cx:series>
        <cx:series layoutId="boxWhisker" uniqueId="{FF437042-06EE-0742-8039-230B0D18C8EE}">
          <cx:tx>
            <cx:txData>
              <cx:f>_xlchart.v1.6</cx:f>
              <cx:v>英语</cx:v>
            </cx:txData>
          </cx:tx>
          <cx:dataId val="2"/>
          <cx:layoutPr>
            <cx:visibility meanLine="0" meanMarker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C6233D77-88AA-EE47-A98E-2B4B633AA957}">
          <cx:tx>
            <cx:txData>
              <cx:f>_xlchart.v1.10</cx:f>
              <cx:v>成绩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628650</xdr:colOff>
      <xdr:row>2</xdr:row>
      <xdr:rowOff>12700</xdr:rowOff>
    </xdr:from>
    <xdr:to>
      <xdr:col>13</xdr:col>
      <xdr:colOff>400050</xdr:colOff>
      <xdr:row>16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FAE11783-305C-5A58-8452-7EC9B1E747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37250" y="393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234950</xdr:colOff>
      <xdr:row>24</xdr:row>
      <xdr:rowOff>88900</xdr:rowOff>
    </xdr:from>
    <xdr:to>
      <xdr:col>14</xdr:col>
      <xdr:colOff>6350</xdr:colOff>
      <xdr:row>38</xdr:row>
      <xdr:rowOff>101600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49EB14E-F818-F2FB-4306-C8735DA69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488950</xdr:colOff>
      <xdr:row>42</xdr:row>
      <xdr:rowOff>177800</xdr:rowOff>
    </xdr:from>
    <xdr:to>
      <xdr:col>15</xdr:col>
      <xdr:colOff>260350</xdr:colOff>
      <xdr:row>56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7DDBFE34-06C4-E949-DACD-C7A8A41020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69150" y="8280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552450</xdr:colOff>
      <xdr:row>65</xdr:row>
      <xdr:rowOff>76200</xdr:rowOff>
    </xdr:from>
    <xdr:to>
      <xdr:col>13</xdr:col>
      <xdr:colOff>323850</xdr:colOff>
      <xdr:row>78</xdr:row>
      <xdr:rowOff>177800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DD43196-11D3-459B-DCB6-FB9B39DE0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tabSelected="1" workbookViewId="0">
      <selection activeCell="J21" sqref="J21"/>
    </sheetView>
  </sheetViews>
  <sheetFormatPr baseColWidth="10" defaultColWidth="9" defaultRowHeight="15"/>
  <cols>
    <col min="6" max="6" width="23.5" customWidth="1"/>
    <col min="7" max="7" width="44.6640625" customWidth="1"/>
    <col min="8" max="8" width="9.1640625" customWidth="1"/>
  </cols>
  <sheetData>
    <row r="2" spans="1:8" ht="16">
      <c r="A2" s="17"/>
      <c r="B2" s="17"/>
      <c r="C2" s="17"/>
      <c r="D2" s="17"/>
      <c r="E2" s="17"/>
      <c r="F2" s="17"/>
      <c r="G2" s="17"/>
      <c r="H2" s="17"/>
    </row>
    <row r="3" spans="1:8" ht="16">
      <c r="A3" s="17"/>
      <c r="B3" s="17"/>
      <c r="C3" s="17"/>
      <c r="D3" s="17"/>
      <c r="E3" s="17"/>
      <c r="F3" s="17"/>
      <c r="G3" s="17"/>
      <c r="H3" s="17"/>
    </row>
    <row r="4" spans="1:8" ht="16">
      <c r="A4" s="17"/>
      <c r="B4" s="22" t="s">
        <v>0</v>
      </c>
      <c r="C4" s="22"/>
      <c r="D4" s="22"/>
      <c r="E4" s="17"/>
      <c r="F4" s="22" t="s">
        <v>1</v>
      </c>
      <c r="G4" s="22"/>
      <c r="H4" s="22"/>
    </row>
    <row r="5" spans="1:8" ht="16">
      <c r="A5" s="17"/>
      <c r="B5" s="12" t="s">
        <v>2</v>
      </c>
      <c r="C5" s="12" t="s">
        <v>3</v>
      </c>
      <c r="D5" s="12" t="s">
        <v>4</v>
      </c>
      <c r="E5" s="17"/>
      <c r="F5" s="12" t="s">
        <v>5</v>
      </c>
      <c r="G5" s="12" t="s">
        <v>6</v>
      </c>
      <c r="H5" s="12" t="s">
        <v>7</v>
      </c>
    </row>
    <row r="6" spans="1:8" ht="16">
      <c r="A6" s="17"/>
      <c r="B6" s="12">
        <v>1</v>
      </c>
      <c r="C6" s="12">
        <v>60</v>
      </c>
      <c r="D6" s="12">
        <v>0.1</v>
      </c>
      <c r="E6" s="17"/>
      <c r="F6" s="14" t="s">
        <v>8</v>
      </c>
      <c r="G6" s="20" t="s">
        <v>9</v>
      </c>
      <c r="H6" s="14">
        <f>AVERAGE(C6:C15)</f>
        <v>72</v>
      </c>
    </row>
    <row r="7" spans="1:8" ht="16">
      <c r="A7" s="17"/>
      <c r="B7" s="12">
        <v>2</v>
      </c>
      <c r="C7" s="12">
        <v>45</v>
      </c>
      <c r="D7" s="12">
        <v>0.1</v>
      </c>
      <c r="E7" s="17"/>
      <c r="F7" s="14" t="s">
        <v>10</v>
      </c>
      <c r="G7" s="20" t="s">
        <v>11</v>
      </c>
      <c r="H7" s="14">
        <f>TRIMMEAN(C6:C15,2/COUNT(C6:C15))</f>
        <v>73.375</v>
      </c>
    </row>
    <row r="8" spans="1:8" ht="16">
      <c r="A8" s="17"/>
      <c r="B8" s="12">
        <v>3</v>
      </c>
      <c r="C8" s="12">
        <v>33</v>
      </c>
      <c r="D8" s="12">
        <v>0.1</v>
      </c>
      <c r="E8" s="17"/>
      <c r="F8" s="14" t="s">
        <v>12</v>
      </c>
      <c r="G8" s="21" t="s">
        <v>13</v>
      </c>
      <c r="H8" s="14">
        <f>SUMPRODUCT(C6:C15,D6:D15)/SUM(D6:D15)</f>
        <v>72.000000000000014</v>
      </c>
    </row>
    <row r="9" spans="1:8" ht="16">
      <c r="A9" s="17"/>
      <c r="B9" s="12">
        <v>4</v>
      </c>
      <c r="C9" s="12">
        <v>77</v>
      </c>
      <c r="D9" s="12">
        <v>0.1</v>
      </c>
      <c r="E9" s="17"/>
      <c r="F9" s="14" t="s">
        <v>14</v>
      </c>
      <c r="G9" s="15" t="s">
        <v>15</v>
      </c>
      <c r="H9" s="14">
        <f>MEDIAN(C6:C15)</f>
        <v>73.5</v>
      </c>
    </row>
    <row r="10" spans="1:8" ht="16">
      <c r="A10" s="17"/>
      <c r="B10" s="12">
        <v>5</v>
      </c>
      <c r="C10" s="12">
        <v>80</v>
      </c>
      <c r="D10" s="12">
        <v>0.1</v>
      </c>
      <c r="E10" s="17"/>
      <c r="F10" s="14" t="s">
        <v>16</v>
      </c>
      <c r="G10" s="15" t="s">
        <v>17</v>
      </c>
      <c r="H10" s="14">
        <f>MODE(C6:C15)</f>
        <v>100</v>
      </c>
    </row>
    <row r="11" spans="1:8" ht="16">
      <c r="A11" s="17"/>
      <c r="B11" s="12">
        <v>6</v>
      </c>
      <c r="C11" s="12">
        <v>100</v>
      </c>
      <c r="D11" s="12">
        <v>0.1</v>
      </c>
      <c r="E11" s="17"/>
      <c r="F11" s="14" t="s">
        <v>18</v>
      </c>
      <c r="G11" s="15" t="s">
        <v>19</v>
      </c>
      <c r="H11" s="14">
        <f>AVERAGE(MAX(C6:C15),MIN(C6:C15))</f>
        <v>66.5</v>
      </c>
    </row>
    <row r="12" spans="1:8" ht="16">
      <c r="A12" s="17"/>
      <c r="B12" s="12">
        <v>7</v>
      </c>
      <c r="C12" s="12">
        <v>100</v>
      </c>
      <c r="D12" s="12">
        <v>0.1</v>
      </c>
      <c r="E12" s="17"/>
      <c r="F12" s="17"/>
      <c r="G12" s="18"/>
      <c r="H12" s="17"/>
    </row>
    <row r="13" spans="1:8" ht="16">
      <c r="A13" s="17"/>
      <c r="B13" s="12">
        <v>8</v>
      </c>
      <c r="C13" s="12">
        <v>90</v>
      </c>
      <c r="D13" s="12">
        <v>0.1</v>
      </c>
      <c r="E13" s="17"/>
      <c r="F13" s="17"/>
      <c r="G13" s="18"/>
      <c r="H13" s="17"/>
    </row>
    <row r="14" spans="1:8" ht="16">
      <c r="A14" s="17"/>
      <c r="B14" s="12">
        <v>9</v>
      </c>
      <c r="C14" s="12">
        <v>70</v>
      </c>
      <c r="D14" s="12">
        <v>0.1</v>
      </c>
      <c r="E14" s="17"/>
      <c r="F14" s="23"/>
      <c r="G14" s="23"/>
      <c r="H14" s="23"/>
    </row>
    <row r="15" spans="1:8" ht="16">
      <c r="A15" s="17"/>
      <c r="B15" s="12">
        <v>10</v>
      </c>
      <c r="C15" s="12">
        <v>65</v>
      </c>
      <c r="D15" s="12">
        <v>0.1</v>
      </c>
      <c r="E15" s="17"/>
      <c r="F15" s="19"/>
      <c r="G15" s="19"/>
      <c r="H15" s="19"/>
    </row>
    <row r="16" spans="1:8" ht="16">
      <c r="A16" s="17"/>
      <c r="B16" s="17"/>
      <c r="C16" s="17"/>
      <c r="D16" s="17"/>
      <c r="E16" s="17"/>
      <c r="F16" s="17"/>
      <c r="G16" s="18"/>
      <c r="H16" s="17"/>
    </row>
    <row r="17" spans="7:7">
      <c r="G17" s="16"/>
    </row>
    <row r="18" spans="7:7">
      <c r="G18" s="16"/>
    </row>
    <row r="19" spans="7:7">
      <c r="G19" s="16"/>
    </row>
    <row r="20" spans="7:7">
      <c r="G20" s="16"/>
    </row>
    <row r="21" spans="7:7">
      <c r="G21" s="16"/>
    </row>
    <row r="22" spans="7:7">
      <c r="G22" s="16"/>
    </row>
    <row r="23" spans="7:7">
      <c r="G23" s="16"/>
    </row>
    <row r="24" spans="7:7">
      <c r="G24" s="16"/>
    </row>
    <row r="25" spans="7:7">
      <c r="G25" s="16"/>
    </row>
    <row r="26" spans="7:7">
      <c r="G26" s="16"/>
    </row>
    <row r="27" spans="7:7">
      <c r="G27" s="16"/>
    </row>
  </sheetData>
  <mergeCells count="3">
    <mergeCell ref="B4:D4"/>
    <mergeCell ref="F4:H4"/>
    <mergeCell ref="F14:H14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27"/>
  <sheetViews>
    <sheetView workbookViewId="0">
      <selection activeCell="G28" sqref="G28"/>
    </sheetView>
  </sheetViews>
  <sheetFormatPr baseColWidth="10" defaultColWidth="9" defaultRowHeight="15"/>
  <cols>
    <col min="6" max="6" width="26.83203125" customWidth="1"/>
    <col min="7" max="7" width="50" customWidth="1"/>
    <col min="8" max="8" width="9.1640625"/>
  </cols>
  <sheetData>
    <row r="4" spans="2:8" ht="16">
      <c r="B4" s="22" t="s">
        <v>0</v>
      </c>
      <c r="C4" s="22"/>
      <c r="D4" s="22"/>
      <c r="E4" s="13"/>
      <c r="F4" s="22" t="s">
        <v>20</v>
      </c>
      <c r="G4" s="22"/>
      <c r="H4" s="22"/>
    </row>
    <row r="5" spans="2:8" ht="16">
      <c r="B5" s="12" t="s">
        <v>2</v>
      </c>
      <c r="C5" s="12" t="s">
        <v>3</v>
      </c>
      <c r="D5" s="12" t="s">
        <v>4</v>
      </c>
      <c r="E5" s="13"/>
      <c r="F5" s="12" t="s">
        <v>5</v>
      </c>
      <c r="G5" s="12" t="s">
        <v>6</v>
      </c>
      <c r="H5" s="12" t="s">
        <v>7</v>
      </c>
    </row>
    <row r="6" spans="2:8" ht="16">
      <c r="B6" s="12">
        <v>1</v>
      </c>
      <c r="C6" s="12">
        <v>60</v>
      </c>
      <c r="D6" s="12">
        <v>0.1</v>
      </c>
      <c r="E6" s="13"/>
      <c r="F6" s="14" t="s">
        <v>21</v>
      </c>
      <c r="G6" s="15" t="s">
        <v>22</v>
      </c>
      <c r="H6" s="14">
        <f>MAX(C6:C15)-MIN(C6:C15)</f>
        <v>67</v>
      </c>
    </row>
    <row r="7" spans="2:8" ht="16">
      <c r="B7" s="12">
        <v>2</v>
      </c>
      <c r="C7" s="12">
        <v>45</v>
      </c>
      <c r="D7" s="12">
        <v>0.1</v>
      </c>
      <c r="E7" s="13"/>
      <c r="F7" s="14" t="s">
        <v>23</v>
      </c>
      <c r="G7" s="15" t="s">
        <v>24</v>
      </c>
      <c r="H7" s="14">
        <f>QUARTILE(C6:C15,0)</f>
        <v>33</v>
      </c>
    </row>
    <row r="8" spans="2:8" ht="16">
      <c r="B8" s="12">
        <v>3</v>
      </c>
      <c r="C8" s="12">
        <v>33</v>
      </c>
      <c r="D8" s="12">
        <v>0.1</v>
      </c>
      <c r="E8" s="13"/>
      <c r="F8" s="14" t="s">
        <v>25</v>
      </c>
      <c r="G8" s="15" t="s">
        <v>26</v>
      </c>
      <c r="H8" s="14">
        <f>QUARTILE(C6:C15,1)</f>
        <v>61.25</v>
      </c>
    </row>
    <row r="9" spans="2:8" ht="16">
      <c r="B9" s="12">
        <v>4</v>
      </c>
      <c r="C9" s="12">
        <v>77</v>
      </c>
      <c r="D9" s="12">
        <v>0.1</v>
      </c>
      <c r="E9" s="13"/>
      <c r="F9" s="14" t="s">
        <v>27</v>
      </c>
      <c r="G9" s="15" t="s">
        <v>28</v>
      </c>
      <c r="H9" s="14">
        <f>QUARTILE(C6:C15,2)</f>
        <v>73.5</v>
      </c>
    </row>
    <row r="10" spans="2:8" ht="16">
      <c r="B10" s="12">
        <v>5</v>
      </c>
      <c r="C10" s="12">
        <v>80</v>
      </c>
      <c r="D10" s="12">
        <v>0.1</v>
      </c>
      <c r="E10" s="13"/>
      <c r="F10" s="14" t="s">
        <v>29</v>
      </c>
      <c r="G10" s="15" t="s">
        <v>30</v>
      </c>
      <c r="H10" s="14">
        <f>QUARTILE(C6:C15,3)</f>
        <v>87.5</v>
      </c>
    </row>
    <row r="11" spans="2:8" ht="16">
      <c r="B11" s="12">
        <v>6</v>
      </c>
      <c r="C11" s="12">
        <v>100</v>
      </c>
      <c r="D11" s="12">
        <v>0.1</v>
      </c>
      <c r="E11" s="13"/>
      <c r="F11" s="14" t="s">
        <v>31</v>
      </c>
      <c r="G11" s="15" t="s">
        <v>32</v>
      </c>
      <c r="H11" s="14">
        <f>QUARTILE(C6:C15,4)</f>
        <v>100</v>
      </c>
    </row>
    <row r="12" spans="2:8" ht="16">
      <c r="B12" s="12">
        <v>7</v>
      </c>
      <c r="C12" s="12">
        <v>100</v>
      </c>
      <c r="D12" s="12">
        <v>0.1</v>
      </c>
      <c r="E12" s="13"/>
      <c r="F12" s="14" t="s">
        <v>33</v>
      </c>
      <c r="G12" s="15" t="s">
        <v>34</v>
      </c>
      <c r="H12" s="14">
        <f>_xlfn.QUARTILE.EXC(C6:C15,1)</f>
        <v>56.25</v>
      </c>
    </row>
    <row r="13" spans="2:8" ht="16">
      <c r="B13" s="12">
        <v>8</v>
      </c>
      <c r="C13" s="12">
        <v>90</v>
      </c>
      <c r="D13" s="12">
        <v>0.1</v>
      </c>
      <c r="E13" s="13"/>
      <c r="F13" s="14" t="s">
        <v>35</v>
      </c>
      <c r="G13" s="31" t="s">
        <v>61</v>
      </c>
      <c r="H13" s="14">
        <f>_xlfn.QUARTILE.EXC(C6:C15,2)</f>
        <v>73.5</v>
      </c>
    </row>
    <row r="14" spans="2:8" ht="16">
      <c r="B14" s="12">
        <v>9</v>
      </c>
      <c r="C14" s="12">
        <v>70</v>
      </c>
      <c r="D14" s="12">
        <v>0.1</v>
      </c>
      <c r="E14" s="13"/>
      <c r="F14" s="14" t="s">
        <v>36</v>
      </c>
      <c r="G14" s="31" t="s">
        <v>62</v>
      </c>
      <c r="H14" s="14">
        <f>_xlfn.QUARTILE.EXC(C6:C15,3)</f>
        <v>92.5</v>
      </c>
    </row>
    <row r="15" spans="2:8" ht="16">
      <c r="B15" s="12">
        <v>10</v>
      </c>
      <c r="C15" s="12">
        <v>65</v>
      </c>
      <c r="D15" s="12">
        <v>0.1</v>
      </c>
      <c r="E15" s="13"/>
      <c r="F15" s="14" t="s">
        <v>37</v>
      </c>
      <c r="G15" s="31" t="s">
        <v>63</v>
      </c>
      <c r="H15" s="31" t="s">
        <v>63</v>
      </c>
    </row>
    <row r="16" spans="2:8" ht="16">
      <c r="B16" s="13"/>
      <c r="C16" s="13"/>
      <c r="D16" s="13"/>
      <c r="E16" s="13"/>
      <c r="F16" s="14" t="s">
        <v>38</v>
      </c>
      <c r="G16" s="31" t="s">
        <v>64</v>
      </c>
      <c r="H16" s="14">
        <f>VARP(C6:C15)</f>
        <v>442.8</v>
      </c>
    </row>
    <row r="17" spans="2:8" ht="16">
      <c r="B17" s="13"/>
      <c r="C17" s="13"/>
      <c r="D17" s="13"/>
      <c r="E17" s="13"/>
      <c r="F17" s="14" t="s">
        <v>39</v>
      </c>
      <c r="G17" s="31" t="s">
        <v>65</v>
      </c>
      <c r="H17" s="14">
        <f>STDEV(C6:C15)</f>
        <v>22.181073012818835</v>
      </c>
    </row>
    <row r="18" spans="2:8" ht="16">
      <c r="B18" s="13"/>
      <c r="C18" s="13"/>
      <c r="D18" s="13"/>
      <c r="E18" s="13"/>
      <c r="F18" s="14" t="s">
        <v>40</v>
      </c>
      <c r="G18" s="31" t="s">
        <v>66</v>
      </c>
      <c r="H18" s="14">
        <f>STDEVP(C6:C15)</f>
        <v>21.04281350010022</v>
      </c>
    </row>
    <row r="19" spans="2:8">
      <c r="G19" s="16"/>
    </row>
    <row r="20" spans="2:8">
      <c r="G20" s="16"/>
    </row>
    <row r="21" spans="2:8">
      <c r="G21" s="16"/>
    </row>
    <row r="22" spans="2:8">
      <c r="G22" s="16"/>
    </row>
    <row r="25" spans="2:8">
      <c r="G25" s="16"/>
    </row>
    <row r="26" spans="2:8">
      <c r="G26" s="16"/>
    </row>
    <row r="27" spans="2:8">
      <c r="G27" s="16"/>
    </row>
  </sheetData>
  <mergeCells count="2">
    <mergeCell ref="B4:D4"/>
    <mergeCell ref="F4:H4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78"/>
  <sheetViews>
    <sheetView workbookViewId="0">
      <selection activeCell="P17" sqref="P17"/>
    </sheetView>
  </sheetViews>
  <sheetFormatPr baseColWidth="10" defaultColWidth="9" defaultRowHeight="15"/>
  <cols>
    <col min="2" max="2" width="15.33203125" customWidth="1"/>
    <col min="3" max="3" width="12" customWidth="1"/>
    <col min="4" max="4" width="12.33203125" customWidth="1"/>
    <col min="5" max="5" width="12" customWidth="1"/>
  </cols>
  <sheetData>
    <row r="2" spans="2:7">
      <c r="B2" s="24" t="s">
        <v>0</v>
      </c>
      <c r="C2" s="24"/>
      <c r="D2" s="24"/>
      <c r="E2" s="24"/>
      <c r="G2" t="s">
        <v>41</v>
      </c>
    </row>
    <row r="3" spans="2:7" ht="16">
      <c r="B3" s="29" t="s">
        <v>42</v>
      </c>
      <c r="C3" s="25" t="s">
        <v>43</v>
      </c>
      <c r="D3" s="26"/>
      <c r="E3" s="27"/>
    </row>
    <row r="4" spans="2:7" ht="17">
      <c r="B4" s="30"/>
      <c r="C4" s="1" t="s">
        <v>44</v>
      </c>
      <c r="D4" s="1" t="s">
        <v>45</v>
      </c>
      <c r="E4" s="1" t="s">
        <v>46</v>
      </c>
    </row>
    <row r="5" spans="2:7">
      <c r="B5" s="2">
        <v>1</v>
      </c>
      <c r="C5" s="3">
        <v>77</v>
      </c>
      <c r="D5" s="3">
        <v>65</v>
      </c>
      <c r="E5" s="3">
        <v>93</v>
      </c>
    </row>
    <row r="6" spans="2:7">
      <c r="B6" s="2">
        <v>2</v>
      </c>
      <c r="C6" s="3">
        <v>88</v>
      </c>
      <c r="D6" s="3">
        <v>95</v>
      </c>
      <c r="E6" s="3">
        <v>81</v>
      </c>
    </row>
    <row r="7" spans="2:7">
      <c r="B7" s="2">
        <v>3</v>
      </c>
      <c r="C7" s="3">
        <v>97</v>
      </c>
      <c r="D7" s="3">
        <v>51</v>
      </c>
      <c r="E7" s="3">
        <v>76</v>
      </c>
    </row>
    <row r="8" spans="2:7">
      <c r="B8" s="2">
        <v>4</v>
      </c>
      <c r="C8" s="3">
        <v>71</v>
      </c>
      <c r="D8" s="3">
        <v>74</v>
      </c>
      <c r="E8" s="3">
        <v>87</v>
      </c>
    </row>
    <row r="9" spans="2:7">
      <c r="B9" s="2">
        <v>5</v>
      </c>
      <c r="C9" s="3">
        <v>70</v>
      </c>
      <c r="D9" s="3">
        <v>78</v>
      </c>
      <c r="E9" s="3">
        <v>66</v>
      </c>
    </row>
    <row r="10" spans="2:7">
      <c r="B10" s="2">
        <v>6</v>
      </c>
      <c r="C10" s="3">
        <v>93</v>
      </c>
      <c r="D10" s="3">
        <v>63</v>
      </c>
      <c r="E10" s="3">
        <v>79</v>
      </c>
    </row>
    <row r="11" spans="2:7">
      <c r="B11" s="2">
        <v>7</v>
      </c>
      <c r="C11" s="3">
        <v>86</v>
      </c>
      <c r="D11" s="3">
        <v>91</v>
      </c>
      <c r="E11" s="3">
        <v>83</v>
      </c>
    </row>
    <row r="12" spans="2:7">
      <c r="B12" s="2">
        <v>8</v>
      </c>
      <c r="C12" s="3">
        <v>83</v>
      </c>
      <c r="D12" s="3">
        <v>80</v>
      </c>
      <c r="E12" s="3">
        <v>92</v>
      </c>
    </row>
    <row r="13" spans="2:7">
      <c r="B13" s="2">
        <v>9</v>
      </c>
      <c r="C13" s="3">
        <v>78</v>
      </c>
      <c r="D13" s="3">
        <v>75</v>
      </c>
      <c r="E13" s="3">
        <v>78</v>
      </c>
    </row>
    <row r="14" spans="2:7">
      <c r="B14" s="2">
        <v>10</v>
      </c>
      <c r="C14" s="3">
        <v>85</v>
      </c>
      <c r="D14" s="3">
        <v>71</v>
      </c>
      <c r="E14" s="3">
        <v>86</v>
      </c>
    </row>
    <row r="15" spans="2:7">
      <c r="B15" s="2">
        <v>11</v>
      </c>
      <c r="C15" s="3">
        <v>81</v>
      </c>
      <c r="D15" s="3">
        <v>64</v>
      </c>
      <c r="E15" s="3">
        <v>80</v>
      </c>
    </row>
    <row r="25" spans="2:7">
      <c r="B25" s="28" t="s">
        <v>47</v>
      </c>
      <c r="C25" s="28"/>
    </row>
    <row r="26" spans="2:7">
      <c r="B26" s="4" t="s">
        <v>48</v>
      </c>
      <c r="C26" s="5" t="s">
        <v>49</v>
      </c>
      <c r="G26" t="s">
        <v>50</v>
      </c>
    </row>
    <row r="27" spans="2:7" ht="16">
      <c r="B27" s="6" t="s">
        <v>51</v>
      </c>
      <c r="C27" s="7">
        <v>270</v>
      </c>
    </row>
    <row r="28" spans="2:7" ht="16">
      <c r="B28" s="6" t="s">
        <v>52</v>
      </c>
      <c r="C28" s="7">
        <v>1248</v>
      </c>
    </row>
    <row r="29" spans="2:7" ht="16">
      <c r="B29" s="6" t="s">
        <v>53</v>
      </c>
      <c r="C29" s="7">
        <v>1080</v>
      </c>
    </row>
    <row r="30" spans="2:7" ht="16">
      <c r="B30" s="6" t="s">
        <v>54</v>
      </c>
      <c r="C30" s="7">
        <v>280</v>
      </c>
    </row>
    <row r="31" spans="2:7" ht="16.5" customHeight="1">
      <c r="B31" s="6" t="s">
        <v>55</v>
      </c>
      <c r="C31" s="7">
        <v>180</v>
      </c>
    </row>
    <row r="42" spans="2:7">
      <c r="B42" s="24" t="s">
        <v>56</v>
      </c>
      <c r="C42" s="24"/>
      <c r="G42" t="s">
        <v>57</v>
      </c>
    </row>
    <row r="43" spans="2:7" ht="16">
      <c r="B43" s="8" t="s">
        <v>42</v>
      </c>
      <c r="C43" s="9" t="s">
        <v>3</v>
      </c>
    </row>
    <row r="44" spans="2:7" ht="16">
      <c r="B44" s="10">
        <v>701</v>
      </c>
      <c r="C44" s="11">
        <v>60</v>
      </c>
    </row>
    <row r="45" spans="2:7" ht="16">
      <c r="B45" s="10">
        <v>702</v>
      </c>
      <c r="C45" s="11">
        <v>71</v>
      </c>
    </row>
    <row r="46" spans="2:7" ht="16">
      <c r="B46" s="10">
        <v>703</v>
      </c>
      <c r="C46" s="11">
        <v>56</v>
      </c>
    </row>
    <row r="47" spans="2:7" ht="16">
      <c r="B47" s="10">
        <v>704</v>
      </c>
      <c r="C47" s="11">
        <v>99</v>
      </c>
    </row>
    <row r="48" spans="2:7" ht="16">
      <c r="B48" s="10">
        <v>705</v>
      </c>
      <c r="C48" s="11">
        <v>66</v>
      </c>
    </row>
    <row r="49" spans="2:3" ht="16">
      <c r="B49" s="10">
        <v>706</v>
      </c>
      <c r="C49" s="11">
        <v>90</v>
      </c>
    </row>
    <row r="50" spans="2:3" ht="16">
      <c r="B50" s="10">
        <v>707</v>
      </c>
      <c r="C50" s="11">
        <v>100</v>
      </c>
    </row>
    <row r="51" spans="2:3" ht="16">
      <c r="B51" s="10">
        <v>708</v>
      </c>
      <c r="C51" s="11">
        <v>66</v>
      </c>
    </row>
    <row r="52" spans="2:3" ht="16">
      <c r="B52" s="10">
        <v>709</v>
      </c>
      <c r="C52" s="11">
        <v>77</v>
      </c>
    </row>
    <row r="53" spans="2:3" ht="16">
      <c r="B53" s="10">
        <v>710</v>
      </c>
      <c r="C53" s="11">
        <v>60</v>
      </c>
    </row>
    <row r="54" spans="2:3" ht="16">
      <c r="B54" s="10">
        <v>711</v>
      </c>
      <c r="C54" s="11">
        <v>88</v>
      </c>
    </row>
    <row r="55" spans="2:3" ht="16">
      <c r="B55" s="10">
        <v>712</v>
      </c>
      <c r="C55" s="11">
        <v>79</v>
      </c>
    </row>
    <row r="56" spans="2:3" ht="16">
      <c r="B56" s="10">
        <v>713</v>
      </c>
      <c r="C56" s="11">
        <v>83</v>
      </c>
    </row>
    <row r="57" spans="2:3" ht="16">
      <c r="B57" s="10">
        <v>714</v>
      </c>
      <c r="C57" s="11">
        <v>55</v>
      </c>
    </row>
    <row r="65" spans="2:7">
      <c r="B65" s="24" t="s">
        <v>58</v>
      </c>
      <c r="C65" s="24"/>
      <c r="G65" t="s">
        <v>59</v>
      </c>
    </row>
    <row r="66" spans="2:7" ht="16">
      <c r="B66" s="8" t="s">
        <v>60</v>
      </c>
      <c r="C66" s="9" t="s">
        <v>58</v>
      </c>
    </row>
    <row r="67" spans="2:7" ht="16">
      <c r="B67" s="10">
        <v>6</v>
      </c>
      <c r="C67" s="11">
        <v>4.5</v>
      </c>
    </row>
    <row r="68" spans="2:7" ht="16">
      <c r="B68" s="10">
        <v>12</v>
      </c>
      <c r="C68" s="11">
        <v>3</v>
      </c>
    </row>
    <row r="69" spans="2:7" ht="16">
      <c r="B69" s="10">
        <v>8</v>
      </c>
      <c r="C69" s="11">
        <v>3</v>
      </c>
    </row>
    <row r="70" spans="2:7" ht="16">
      <c r="B70" s="10">
        <v>6</v>
      </c>
      <c r="C70" s="11">
        <v>5</v>
      </c>
    </row>
    <row r="71" spans="2:7" ht="16">
      <c r="B71" s="10">
        <v>18</v>
      </c>
      <c r="C71" s="11">
        <v>1.5</v>
      </c>
    </row>
    <row r="72" spans="2:7" ht="16">
      <c r="B72" s="10">
        <v>7</v>
      </c>
      <c r="C72" s="11">
        <v>3.5</v>
      </c>
    </row>
    <row r="73" spans="2:7" ht="16">
      <c r="B73" s="10">
        <v>3</v>
      </c>
      <c r="C73" s="11">
        <v>4</v>
      </c>
    </row>
    <row r="74" spans="2:7" ht="16">
      <c r="B74" s="10">
        <v>8</v>
      </c>
      <c r="C74" s="11">
        <v>2.5</v>
      </c>
    </row>
    <row r="75" spans="2:7" ht="16">
      <c r="B75" s="10">
        <v>11</v>
      </c>
      <c r="C75" s="11">
        <v>3</v>
      </c>
    </row>
    <row r="76" spans="2:7" ht="16">
      <c r="B76" s="10">
        <v>2</v>
      </c>
      <c r="C76" s="11">
        <v>5</v>
      </c>
    </row>
    <row r="77" spans="2:7" ht="16">
      <c r="B77" s="10">
        <v>12</v>
      </c>
      <c r="C77" s="11">
        <v>2.5</v>
      </c>
    </row>
    <row r="78" spans="2:7" ht="16">
      <c r="B78" s="10">
        <v>15</v>
      </c>
      <c r="C78" s="11">
        <v>2</v>
      </c>
    </row>
  </sheetData>
  <mergeCells count="6">
    <mergeCell ref="B2:E2"/>
    <mergeCell ref="C3:E3"/>
    <mergeCell ref="B25:C25"/>
    <mergeCell ref="B42:C42"/>
    <mergeCell ref="B65:C65"/>
    <mergeCell ref="B3:B4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中心趋势度量</vt:lpstr>
      <vt:lpstr>数据分散度量</vt:lpstr>
      <vt:lpstr>图形显示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浩楠 方</cp:lastModifiedBy>
  <dcterms:created xsi:type="dcterms:W3CDTF">2015-06-06T02:19:00Z</dcterms:created>
  <dcterms:modified xsi:type="dcterms:W3CDTF">2024-03-07T00:56:31Z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365E2A7AE31011BEF70DE9652A135BDE_43</vt:lpwstr>
  </property>
</Properties>
</file>