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ilvi\Desktop\PROYECTO_EIE\"/>
    </mc:Choice>
  </mc:AlternateContent>
  <xr:revisionPtr revIDLastSave="0" documentId="13_ncr:1_{01A545AD-B785-4F63-8EC3-756FFE5AA14C}" xr6:coauthVersionLast="47" xr6:coauthVersionMax="47" xr10:uidLastSave="{00000000-0000-0000-0000-000000000000}"/>
  <bookViews>
    <workbookView xWindow="-105" yWindow="0" windowWidth="10455" windowHeight="10905" firstSheet="5" xr2:uid="{00000000-000D-0000-FFFF-FFFF00000000}"/>
  </bookViews>
  <sheets>
    <sheet name="Instructor Senior de Cibersegur" sheetId="4" r:id="rId1"/>
    <sheet name="Diseñador pedagógico" sheetId="6" r:id="rId2"/>
    <sheet name="Desarrollador Full Stack" sheetId="7" r:id="rId3"/>
    <sheet name="Técnico de soporte" sheetId="8" r:id="rId4"/>
    <sheet name="Community manager" sheetId="9" r:id="rId5"/>
    <sheet name="Asesor comercial" sheetId="10" r:id="rId6"/>
  </sheets>
  <definedNames>
    <definedName name="_xlnm.Print_Area" localSheetId="5">'Asesor comercial'!$A$2:$U$76</definedName>
    <definedName name="_xlnm.Print_Area" localSheetId="4">'Community manager'!$A$2:$U$76</definedName>
    <definedName name="_xlnm.Print_Area" localSheetId="2">'Desarrollador Full Stack'!$A$2:$U$76</definedName>
    <definedName name="_xlnm.Print_Area" localSheetId="1">'Diseñador pedagógico'!$A$2:$U$76</definedName>
    <definedName name="_xlnm.Print_Area" localSheetId="0">'Instructor Senior de Cibersegur'!$A$2:$U$76</definedName>
    <definedName name="_xlnm.Print_Area" localSheetId="3">'Técnico de soporte'!$A$2:$U$76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3" i="10" l="1"/>
  <c r="T73" i="10" s="1"/>
  <c r="O72" i="10"/>
  <c r="T72" i="10" s="1"/>
  <c r="O66" i="10"/>
  <c r="O65" i="10"/>
  <c r="S37" i="10"/>
  <c r="O73" i="9"/>
  <c r="T73" i="9" s="1"/>
  <c r="O72" i="9"/>
  <c r="T72" i="9" s="1"/>
  <c r="O66" i="9"/>
  <c r="O65" i="9"/>
  <c r="S37" i="9"/>
  <c r="O73" i="8"/>
  <c r="T73" i="8" s="1"/>
  <c r="O72" i="8"/>
  <c r="T72" i="8" s="1"/>
  <c r="O66" i="8"/>
  <c r="O65" i="8"/>
  <c r="S37" i="8"/>
  <c r="O73" i="7"/>
  <c r="T73" i="7" s="1"/>
  <c r="O72" i="7"/>
  <c r="T72" i="7" s="1"/>
  <c r="O66" i="7"/>
  <c r="O65" i="7"/>
  <c r="S37" i="7"/>
  <c r="O73" i="6"/>
  <c r="T73" i="6" s="1"/>
  <c r="O72" i="6"/>
  <c r="T72" i="6" s="1"/>
  <c r="O66" i="6"/>
  <c r="O65" i="6"/>
  <c r="S37" i="6"/>
  <c r="T73" i="4"/>
  <c r="O73" i="4"/>
  <c r="T72" i="4"/>
  <c r="O72" i="4"/>
  <c r="O66" i="4"/>
  <c r="O65" i="4"/>
  <c r="S37" i="4"/>
  <c r="O74" i="4" s="1"/>
  <c r="P47" i="4" s="1"/>
  <c r="O67" i="10" l="1"/>
  <c r="Q67" i="10" s="1"/>
  <c r="T67" i="10" s="1"/>
  <c r="O67" i="9"/>
  <c r="Q67" i="9" s="1"/>
  <c r="T67" i="9" s="1"/>
  <c r="O67" i="8"/>
  <c r="Q67" i="8" s="1"/>
  <c r="T67" i="8" s="1"/>
  <c r="O67" i="7"/>
  <c r="O70" i="7" s="1"/>
  <c r="Q70" i="7" s="1"/>
  <c r="O67" i="6"/>
  <c r="Q67" i="6" s="1"/>
  <c r="T67" i="6" s="1"/>
  <c r="O67" i="4"/>
  <c r="O70" i="4" s="1"/>
  <c r="Q70" i="4" s="1"/>
  <c r="N43" i="4"/>
  <c r="N41" i="4"/>
  <c r="O70" i="10"/>
  <c r="Q70" i="10" s="1"/>
  <c r="N42" i="10"/>
  <c r="O74" i="10"/>
  <c r="P47" i="10" s="1"/>
  <c r="N41" i="10"/>
  <c r="N43" i="10"/>
  <c r="O70" i="9"/>
  <c r="Q70" i="9" s="1"/>
  <c r="N42" i="9"/>
  <c r="O74" i="9"/>
  <c r="P47" i="9" s="1"/>
  <c r="N41" i="9"/>
  <c r="N43" i="9"/>
  <c r="N42" i="8"/>
  <c r="O74" i="8"/>
  <c r="P47" i="8" s="1"/>
  <c r="N41" i="8"/>
  <c r="N43" i="8"/>
  <c r="Q67" i="7"/>
  <c r="T67" i="7" s="1"/>
  <c r="N42" i="7"/>
  <c r="O74" i="7"/>
  <c r="P47" i="7" s="1"/>
  <c r="N41" i="7"/>
  <c r="N43" i="7"/>
  <c r="N42" i="6"/>
  <c r="O74" i="6"/>
  <c r="P47" i="6" s="1"/>
  <c r="N41" i="6"/>
  <c r="N43" i="6"/>
  <c r="Q67" i="4"/>
  <c r="T67" i="4" s="1"/>
  <c r="N42" i="4"/>
  <c r="P46" i="10" l="1"/>
  <c r="S51" i="10" s="1"/>
  <c r="S53" i="10" s="1"/>
  <c r="O70" i="8"/>
  <c r="Q70" i="8" s="1"/>
  <c r="P46" i="8"/>
  <c r="S51" i="8" s="1"/>
  <c r="S53" i="8" s="1"/>
  <c r="O70" i="6"/>
  <c r="Q70" i="6" s="1"/>
  <c r="T71" i="6" s="1"/>
  <c r="P46" i="9"/>
  <c r="S51" i="9" s="1"/>
  <c r="S53" i="9" s="1"/>
  <c r="P46" i="7"/>
  <c r="S51" i="7" s="1"/>
  <c r="S53" i="7" s="1"/>
  <c r="P46" i="6"/>
  <c r="S51" i="6" s="1"/>
  <c r="S53" i="6" s="1"/>
  <c r="P46" i="4"/>
  <c r="S51" i="4" s="1"/>
  <c r="S53" i="4" s="1"/>
  <c r="T71" i="10"/>
  <c r="T70" i="10"/>
  <c r="T68" i="10"/>
  <c r="O71" i="10"/>
  <c r="T69" i="10"/>
  <c r="T71" i="9"/>
  <c r="T70" i="9"/>
  <c r="T68" i="9"/>
  <c r="O71" i="9"/>
  <c r="T69" i="9"/>
  <c r="T71" i="8"/>
  <c r="T70" i="8"/>
  <c r="T68" i="8"/>
  <c r="O71" i="8"/>
  <c r="T69" i="8"/>
  <c r="T71" i="7"/>
  <c r="T70" i="7"/>
  <c r="T68" i="7"/>
  <c r="O71" i="7"/>
  <c r="T69" i="7"/>
  <c r="O71" i="4"/>
  <c r="T69" i="4"/>
  <c r="T71" i="4"/>
  <c r="T70" i="4"/>
  <c r="T68" i="4"/>
  <c r="O71" i="6" l="1"/>
  <c r="T70" i="6"/>
  <c r="T69" i="6"/>
  <c r="T68" i="6"/>
  <c r="T74" i="4"/>
  <c r="T74" i="10"/>
  <c r="T74" i="9"/>
  <c r="T74" i="8"/>
  <c r="T74" i="7"/>
  <c r="T7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5" authorId="0" shapeId="0" xr:uid="{06989563-AEB6-4477-A82D-1BE384CF4D35}">
      <text>
        <r>
          <rPr>
            <b/>
            <sz val="9"/>
            <color indexed="81"/>
            <rFont val="Tahoma"/>
            <family val="2"/>
          </rPr>
          <t>Hacer referencia al convenio colectivo donde se encuentra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78E5885E-EB19-4ED1-BB85-437FA8806B99}">
      <text>
        <r>
          <rPr>
            <b/>
            <sz val="9"/>
            <color indexed="81"/>
            <rFont val="Tahoma"/>
            <family val="2"/>
          </rPr>
          <t>Poner el tipo de cotización en función del tipo de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 xr:uid="{8CE1779F-B0AD-4B1E-AB1F-D3F8A3BD731E}">
      <text>
        <r>
          <rPr>
            <b/>
            <sz val="9"/>
            <color indexed="81"/>
            <rFont val="Tahoma"/>
            <family val="2"/>
          </rPr>
          <t>Es variable.
Se recomienda entre un 7 y un 19%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8" authorId="0" shapeId="0" xr:uid="{795BF4BC-35A0-41EE-A947-1C1B22C1862C}">
      <text>
        <r>
          <rPr>
            <b/>
            <sz val="9"/>
            <color indexed="81"/>
            <rFont val="Tahoma"/>
            <family val="2"/>
          </rPr>
          <t>Coger el tipo de la tarifa de primas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9" authorId="0" shapeId="0" xr:uid="{E75488DF-6DD3-41DF-95DA-5F79E75FC524}">
      <text>
        <r>
          <rPr>
            <b/>
            <sz val="9"/>
            <color indexed="81"/>
            <rFont val="Tahoma"/>
            <family val="2"/>
          </rPr>
          <t xml:space="preserve">Poner el porcentaje en función del tipo de contrato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5" authorId="0" shapeId="0" xr:uid="{9DD4BDD6-FBDD-4110-88BD-D12DAAC4A7C8}">
      <text>
        <r>
          <rPr>
            <b/>
            <sz val="9"/>
            <color indexed="81"/>
            <rFont val="Tahoma"/>
            <family val="2"/>
          </rPr>
          <t>Hacer referencia al convenio colectivo donde se encuentra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1BC1E844-AD43-4E96-BB84-72BFC55C24EC}">
      <text>
        <r>
          <rPr>
            <b/>
            <sz val="9"/>
            <color indexed="81"/>
            <rFont val="Tahoma"/>
            <family val="2"/>
          </rPr>
          <t>Poner el tipo de cotización en función del tipo de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 xr:uid="{D96ED9E7-279B-4ED3-950B-122ED6610DA6}">
      <text>
        <r>
          <rPr>
            <b/>
            <sz val="9"/>
            <color indexed="81"/>
            <rFont val="Tahoma"/>
            <family val="2"/>
          </rPr>
          <t>Es variable.
Se recomienda entre un 7 y un 19%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8" authorId="0" shapeId="0" xr:uid="{395FBE9B-7261-4B46-9376-E0C835C9A0D2}">
      <text>
        <r>
          <rPr>
            <b/>
            <sz val="9"/>
            <color indexed="81"/>
            <rFont val="Tahoma"/>
            <family val="2"/>
          </rPr>
          <t>Coger el tipo de la tarifa de primas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9" authorId="0" shapeId="0" xr:uid="{157CE0FA-C66E-44ED-8B32-704025E341C3}">
      <text>
        <r>
          <rPr>
            <b/>
            <sz val="9"/>
            <color indexed="81"/>
            <rFont val="Tahoma"/>
            <family val="2"/>
          </rPr>
          <t xml:space="preserve">Poner el porcentaje en función del tipo de contrato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5" authorId="0" shapeId="0" xr:uid="{ABEA48C6-E2B6-45B7-A6D8-7FF072866CD9}">
      <text>
        <r>
          <rPr>
            <b/>
            <sz val="9"/>
            <color indexed="81"/>
            <rFont val="Tahoma"/>
            <family val="2"/>
          </rPr>
          <t>Hacer referencia al convenio colectivo donde se encuentra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457B91DE-72E4-44CF-91B3-42A84101611B}">
      <text>
        <r>
          <rPr>
            <b/>
            <sz val="9"/>
            <color indexed="81"/>
            <rFont val="Tahoma"/>
            <family val="2"/>
          </rPr>
          <t>Poner el tipo de cotización en función del tipo de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 xr:uid="{D06976A0-C0B2-4653-9D0B-14014A9D12FD}">
      <text>
        <r>
          <rPr>
            <b/>
            <sz val="9"/>
            <color indexed="81"/>
            <rFont val="Tahoma"/>
            <family val="2"/>
          </rPr>
          <t>Es variable.
Se recomienda entre un 7 y un 19%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8" authorId="0" shapeId="0" xr:uid="{6E99CF5E-E619-4269-BD5D-6E0976A90DCA}">
      <text>
        <r>
          <rPr>
            <b/>
            <sz val="9"/>
            <color indexed="81"/>
            <rFont val="Tahoma"/>
            <family val="2"/>
          </rPr>
          <t>Coger el tipo de la tarifa de primas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9" authorId="0" shapeId="0" xr:uid="{F11B6464-6B07-4882-B618-70968BAD0814}">
      <text>
        <r>
          <rPr>
            <b/>
            <sz val="9"/>
            <color indexed="81"/>
            <rFont val="Tahoma"/>
            <family val="2"/>
          </rPr>
          <t xml:space="preserve">Poner el porcentaje en función del tipo de contrato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5" authorId="0" shapeId="0" xr:uid="{E2FD476F-F2F5-4E6F-B969-D6070C495513}">
      <text>
        <r>
          <rPr>
            <b/>
            <sz val="9"/>
            <color indexed="81"/>
            <rFont val="Tahoma"/>
            <family val="2"/>
          </rPr>
          <t>Hacer referencia al convenio colectivo donde se encuentra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90F00968-26A2-4971-92A4-D986946DEB73}">
      <text>
        <r>
          <rPr>
            <b/>
            <sz val="9"/>
            <color indexed="81"/>
            <rFont val="Tahoma"/>
            <family val="2"/>
          </rPr>
          <t>Poner el tipo de cotización en función del tipo de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 xr:uid="{5E64FE8D-4F41-4A80-A298-981666D5814C}">
      <text>
        <r>
          <rPr>
            <b/>
            <sz val="9"/>
            <color indexed="81"/>
            <rFont val="Tahoma"/>
            <family val="2"/>
          </rPr>
          <t>Es variable.
Se recomienda entre un 7 y un 19%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8" authorId="0" shapeId="0" xr:uid="{12468567-D9D2-4F9F-B812-BF492A295300}">
      <text>
        <r>
          <rPr>
            <b/>
            <sz val="9"/>
            <color indexed="81"/>
            <rFont val="Tahoma"/>
            <family val="2"/>
          </rPr>
          <t>Coger el tipo de la tarifa de primas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9" authorId="0" shapeId="0" xr:uid="{5B2F6775-64CD-4FA2-941D-3C17AA4F5CDF}">
      <text>
        <r>
          <rPr>
            <b/>
            <sz val="9"/>
            <color indexed="81"/>
            <rFont val="Tahoma"/>
            <family val="2"/>
          </rPr>
          <t xml:space="preserve">Poner el porcentaje en función del tipo de contrato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5" authorId="0" shapeId="0" xr:uid="{395C2BBC-DD2A-4EDA-AB8A-3C8097D49381}">
      <text>
        <r>
          <rPr>
            <b/>
            <sz val="9"/>
            <color indexed="81"/>
            <rFont val="Tahoma"/>
            <family val="2"/>
          </rPr>
          <t>Hacer referencia al convenio colectivo donde se encuentra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B67D934D-C6F0-4E44-BA4C-0B5A43A2D457}">
      <text>
        <r>
          <rPr>
            <b/>
            <sz val="9"/>
            <color indexed="81"/>
            <rFont val="Tahoma"/>
            <family val="2"/>
          </rPr>
          <t>Poner el tipo de cotización en función del tipo de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 xr:uid="{8D65A536-4B32-4B0E-B343-BB1394C4A5CF}">
      <text>
        <r>
          <rPr>
            <b/>
            <sz val="9"/>
            <color indexed="81"/>
            <rFont val="Tahoma"/>
            <family val="2"/>
          </rPr>
          <t>Es variable.
Se recomienda entre un 7 y un 19%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8" authorId="0" shapeId="0" xr:uid="{25B4B043-BB0F-4BA2-9E8B-A626B8FAA4D6}">
      <text>
        <r>
          <rPr>
            <b/>
            <sz val="9"/>
            <color indexed="81"/>
            <rFont val="Tahoma"/>
            <family val="2"/>
          </rPr>
          <t>Coger el tipo de la tarifa de primas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9" authorId="0" shapeId="0" xr:uid="{285E16C4-008F-49BE-BBF6-139BC263CFE7}">
      <text>
        <r>
          <rPr>
            <b/>
            <sz val="9"/>
            <color indexed="81"/>
            <rFont val="Tahoma"/>
            <family val="2"/>
          </rPr>
          <t xml:space="preserve">Poner el porcentaje en función del tipo de contrato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5" authorId="0" shapeId="0" xr:uid="{D8F0BEE9-F81C-4DF5-B227-9E05FBA14E53}">
      <text>
        <r>
          <rPr>
            <b/>
            <sz val="9"/>
            <color indexed="81"/>
            <rFont val="Tahoma"/>
            <family val="2"/>
          </rPr>
          <t>Hacer referencia al convenio colectivo donde se encuentra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8EB622AA-4C37-4D9A-8150-321DD8AC8809}">
      <text>
        <r>
          <rPr>
            <b/>
            <sz val="9"/>
            <color indexed="81"/>
            <rFont val="Tahoma"/>
            <family val="2"/>
          </rPr>
          <t>Poner el tipo de cotización en función del tipo de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 xr:uid="{710383D3-5F95-4F04-AEA4-3E762187F883}">
      <text>
        <r>
          <rPr>
            <b/>
            <sz val="9"/>
            <color indexed="81"/>
            <rFont val="Tahoma"/>
            <family val="2"/>
          </rPr>
          <t>Es variable.
Se recomienda entre un 7 y un 19%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8" authorId="0" shapeId="0" xr:uid="{E3F534B7-80F0-4BD7-AEF4-1DBFE2639C8C}">
      <text>
        <r>
          <rPr>
            <b/>
            <sz val="9"/>
            <color indexed="81"/>
            <rFont val="Tahoma"/>
            <family val="2"/>
          </rPr>
          <t>Coger el tipo de la tarifa de primas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9" authorId="0" shapeId="0" xr:uid="{AC589B04-1A68-4E64-8F48-5BD78304EFAF}">
      <text>
        <r>
          <rPr>
            <b/>
            <sz val="9"/>
            <color indexed="81"/>
            <rFont val="Tahoma"/>
            <family val="2"/>
          </rPr>
          <t xml:space="preserve">Poner el porcentaje en función del tipo de contrato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<sst xmlns="http://schemas.openxmlformats.org/spreadsheetml/2006/main" count="684" uniqueCount="109">
  <si>
    <t>Empresa:</t>
  </si>
  <si>
    <t>Trabajador:</t>
  </si>
  <si>
    <t>Domicilio:</t>
  </si>
  <si>
    <t>NIF:</t>
  </si>
  <si>
    <t>Localidad:</t>
  </si>
  <si>
    <t>NAF:</t>
  </si>
  <si>
    <t>CIF:</t>
  </si>
  <si>
    <t>Grupo Profesional</t>
  </si>
  <si>
    <t>CCC a la SS:</t>
  </si>
  <si>
    <t>Grupo Cotiz.:</t>
  </si>
  <si>
    <t>Periodo de Liquidación:</t>
  </si>
  <si>
    <t>del</t>
  </si>
  <si>
    <t>de</t>
  </si>
  <si>
    <t>al</t>
  </si>
  <si>
    <t>Total días:</t>
  </si>
  <si>
    <t>I.</t>
  </si>
  <si>
    <t>DEVENGOS</t>
  </si>
  <si>
    <t>IMPORTE</t>
  </si>
  <si>
    <t>TOTALES</t>
  </si>
  <si>
    <t>1.-</t>
  </si>
  <si>
    <r>
      <t xml:space="preserve">Percepciones Salariales </t>
    </r>
    <r>
      <rPr>
        <sz val="10"/>
        <rFont val="Arial"/>
        <family val="2"/>
      </rPr>
      <t>(Sujetas a cotización)</t>
    </r>
  </si>
  <si>
    <t>Salario Base................................................................................................</t>
  </si>
  <si>
    <t>Complentos Salariales:</t>
  </si>
  <si>
    <t>....................</t>
  </si>
  <si>
    <t>Horas Extras Fuerza Mayor...........................................................................</t>
  </si>
  <si>
    <t>Horas Extras Resto........................................................................................</t>
  </si>
  <si>
    <t>Salario en especie.........................................................................................</t>
  </si>
  <si>
    <t>2.-</t>
  </si>
  <si>
    <r>
      <t>Percepciones no salariales</t>
    </r>
    <r>
      <rPr>
        <sz val="10"/>
        <rFont val="Arial"/>
        <family val="2"/>
      </rPr>
      <t xml:space="preserve"> (Excluidas de cotización)</t>
    </r>
  </si>
  <si>
    <t>Indemnizaciones o suplidos:</t>
  </si>
  <si>
    <t>Prestaciones e indemnizaciones de la Seguridad Social:</t>
  </si>
  <si>
    <t>Indemnizaciones por traslados, suspensiones o despidos:</t>
  </si>
  <si>
    <t>Otras percepciones salariales:</t>
  </si>
  <si>
    <t>A.- TOTAL DEVENGADO................................................</t>
  </si>
  <si>
    <t>II.-</t>
  </si>
  <si>
    <t>DEDUCCIONES</t>
  </si>
  <si>
    <t>1.</t>
  </si>
  <si>
    <t>Aportaciones del trabajador a las cotizaciones a la S.S. Y conceptos de recaudación conjunta:</t>
  </si>
  <si>
    <t>Contingencias Comunes.........................................</t>
  </si>
  <si>
    <t>%</t>
  </si>
  <si>
    <t>Desempleo.................................................................</t>
  </si>
  <si>
    <t>Formación Profesional............................................</t>
  </si>
  <si>
    <t>Horas Extras Fuerza Mayor...................................</t>
  </si>
  <si>
    <t>Horas Extras Resto..................................................</t>
  </si>
  <si>
    <t>TOTAL APORTACIONES.............................................................................</t>
  </si>
  <si>
    <t>2.</t>
  </si>
  <si>
    <t>Impuesto sobre la Renta de las Personas Fisicas</t>
  </si>
  <si>
    <t>........................</t>
  </si>
  <si>
    <t>3.-</t>
  </si>
  <si>
    <t>Anticipos.........................................................................................................................</t>
  </si>
  <si>
    <t>4.-</t>
  </si>
  <si>
    <t>Valor de los productos recibidos en especie..................................................................</t>
  </si>
  <si>
    <t>5.-</t>
  </si>
  <si>
    <t>Otras deducciones.........................................................................................................</t>
  </si>
  <si>
    <t>B.- TOTAL A DEDUCIR...................................................</t>
  </si>
  <si>
    <t>Firma y sello</t>
  </si>
  <si>
    <t>LIQUIDO TOTAL A PERCIBIR (A-B)......................</t>
  </si>
  <si>
    <t>de la Empresa</t>
  </si>
  <si>
    <t>RECIBI</t>
  </si>
  <si>
    <t>DETERMINACION DE LAS BASES DE COTIZA. A LA S.S. Y CONCEPTOS DE RECAUDACION CONJUNTA Y DE LA BASE SUJETA A RETENCION DEL I.R.P.F.:</t>
  </si>
  <si>
    <t>Base de Cotización por Contingencias Comunes:</t>
  </si>
  <si>
    <t>BASE</t>
  </si>
  <si>
    <t>TIPO</t>
  </si>
  <si>
    <t>APORTACION</t>
  </si>
  <si>
    <t>Remuneración mensual sujeta a cotización..................</t>
  </si>
  <si>
    <t>EMPRESA</t>
  </si>
  <si>
    <t>Prorrata pagas extras.................................................</t>
  </si>
  <si>
    <t>TOTAL...........................</t>
  </si>
  <si>
    <t>BCCC</t>
  </si>
  <si>
    <t>AT y EP ( Aportación empresa)……………………………………..</t>
  </si>
  <si>
    <t xml:space="preserve">Base de Cotización </t>
  </si>
  <si>
    <t>Desempleo……………………..</t>
  </si>
  <si>
    <t>Conting. Profesionales</t>
  </si>
  <si>
    <t>Formación Profesional………...</t>
  </si>
  <si>
    <t>BCCP</t>
  </si>
  <si>
    <t>Fondo Garantía Social………..</t>
  </si>
  <si>
    <t>3.</t>
  </si>
  <si>
    <t>Base de Cotización Horas Extras Fuerza Mayor...........</t>
  </si>
  <si>
    <t>4.</t>
  </si>
  <si>
    <t>Base de Cotización Horas Extras Resto.......................</t>
  </si>
  <si>
    <t>5.</t>
  </si>
  <si>
    <t>Base sujeta a retención del I.R.P.F..............................</t>
  </si>
  <si>
    <t>Nocturnidad……….....................................................................................</t>
  </si>
  <si>
    <r>
      <t xml:space="preserve">Gratificaciones extraordinarias </t>
    </r>
    <r>
      <rPr>
        <sz val="9"/>
        <rFont val="Arial"/>
        <family val="2"/>
      </rPr>
      <t>(se aconseja el prorrateo de todas las pagas)</t>
    </r>
  </si>
  <si>
    <t>TOTAL SS</t>
  </si>
  <si>
    <t>Plus convenio</t>
  </si>
  <si>
    <t>LCL Learning SRLU</t>
  </si>
  <si>
    <t>Calle Santa Mónica Nº 2-3</t>
  </si>
  <si>
    <t>Cuenca</t>
  </si>
  <si>
    <t>xxx</t>
  </si>
  <si>
    <t>xxxxxx</t>
  </si>
  <si>
    <t>ISC</t>
  </si>
  <si>
    <t>2</t>
  </si>
  <si>
    <t>Téc. Titulados/Prof. Cualif</t>
  </si>
  <si>
    <t>xxxx</t>
  </si>
  <si>
    <t>DP</t>
  </si>
  <si>
    <t>xxxxx</t>
  </si>
  <si>
    <t>Téc. Titulado/Diseñadores</t>
  </si>
  <si>
    <t>Calle Santa Mónica SRLU</t>
  </si>
  <si>
    <t>DFS</t>
  </si>
  <si>
    <t>Téc. titulados/informáticos</t>
  </si>
  <si>
    <t>TS</t>
  </si>
  <si>
    <t>Téc. No tit/téc. De sistemas</t>
  </si>
  <si>
    <t>3</t>
  </si>
  <si>
    <t>CMM</t>
  </si>
  <si>
    <t>Tec. No tit/ comunicación</t>
  </si>
  <si>
    <t>4</t>
  </si>
  <si>
    <t>AC</t>
  </si>
  <si>
    <t>Administrat. Y comerciales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</si>
</sst>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4" fontId="2" fillId="0" borderId="0" xfId="0" applyNumberFormat="1" applyFont="1"/>
    <xf numFmtId="0" fontId="9" fillId="0" borderId="0" xfId="0" applyFont="1"/>
    <xf numFmtId="0" fontId="1" fillId="0" borderId="0" xfId="0" applyFont="1"/>
    <xf numFmtId="4" fontId="10" fillId="0" borderId="9" xfId="0" applyNumberFormat="1" applyFont="1" applyBorder="1"/>
    <xf numFmtId="0" fontId="11" fillId="0" borderId="0" xfId="0" applyFont="1"/>
    <xf numFmtId="0" fontId="14" fillId="0" borderId="0" xfId="0" applyFont="1"/>
    <xf numFmtId="0" fontId="16" fillId="0" borderId="0" xfId="0" applyFont="1"/>
    <xf numFmtId="0" fontId="2" fillId="0" borderId="0" xfId="0" applyFont="1"/>
    <xf numFmtId="0" fontId="18" fillId="0" borderId="1" xfId="0" applyFont="1" applyBorder="1"/>
    <xf numFmtId="0" fontId="18" fillId="0" borderId="6" xfId="0" applyFont="1" applyBorder="1"/>
    <xf numFmtId="0" fontId="20" fillId="0" borderId="1" xfId="0" applyFont="1" applyBorder="1"/>
    <xf numFmtId="0" fontId="8" fillId="0" borderId="1" xfId="0" applyFont="1" applyBorder="1"/>
    <xf numFmtId="0" fontId="5" fillId="3" borderId="1" xfId="0" applyFont="1" applyFill="1" applyBorder="1"/>
    <xf numFmtId="0" fontId="5" fillId="3" borderId="0" xfId="0" applyFont="1" applyFill="1"/>
    <xf numFmtId="0" fontId="0" fillId="3" borderId="0" xfId="0" applyFill="1"/>
    <xf numFmtId="0" fontId="8" fillId="0" borderId="0" xfId="0" applyFont="1"/>
    <xf numFmtId="0" fontId="2" fillId="0" borderId="9" xfId="0" applyFont="1" applyBorder="1" applyAlignment="1">
      <alignment horizontal="center"/>
    </xf>
    <xf numFmtId="0" fontId="18" fillId="0" borderId="0" xfId="0" applyFont="1"/>
    <xf numFmtId="0" fontId="2" fillId="0" borderId="2" xfId="0" applyFont="1" applyBorder="1"/>
    <xf numFmtId="0" fontId="0" fillId="0" borderId="13" xfId="0" applyBorder="1"/>
    <xf numFmtId="0" fontId="19" fillId="3" borderId="13" xfId="0" applyFont="1" applyFill="1" applyBorder="1" applyAlignment="1">
      <alignment horizontal="center"/>
    </xf>
    <xf numFmtId="4" fontId="2" fillId="0" borderId="13" xfId="0" applyNumberFormat="1" applyFont="1" applyBorder="1"/>
    <xf numFmtId="0" fontId="0" fillId="3" borderId="13" xfId="0" applyFill="1" applyBorder="1"/>
    <xf numFmtId="0" fontId="19" fillId="0" borderId="13" xfId="0" applyFont="1" applyBorder="1"/>
    <xf numFmtId="0" fontId="19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19" fillId="4" borderId="13" xfId="0" applyFont="1" applyFill="1" applyBorder="1"/>
    <xf numFmtId="4" fontId="2" fillId="4" borderId="13" xfId="0" applyNumberFormat="1" applyFont="1" applyFill="1" applyBorder="1"/>
    <xf numFmtId="4" fontId="10" fillId="4" borderId="9" xfId="0" applyNumberFormat="1" applyFont="1" applyFill="1" applyBorder="1"/>
    <xf numFmtId="0" fontId="4" fillId="4" borderId="13" xfId="0" applyFont="1" applyFill="1" applyBorder="1"/>
    <xf numFmtId="4" fontId="8" fillId="4" borderId="13" xfId="0" applyNumberFormat="1" applyFont="1" applyFill="1" applyBorder="1"/>
    <xf numFmtId="0" fontId="0" fillId="0" borderId="14" xfId="0" applyBorder="1"/>
    <xf numFmtId="3" fontId="0" fillId="0" borderId="0" xfId="0" applyNumberFormat="1"/>
    <xf numFmtId="0" fontId="0" fillId="0" borderId="4" xfId="0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6" xfId="0" applyBorder="1"/>
    <xf numFmtId="0" fontId="0" fillId="0" borderId="0" xfId="0"/>
    <xf numFmtId="49" fontId="2" fillId="0" borderId="2" xfId="0" applyNumberFormat="1" applyFont="1" applyBorder="1"/>
    <xf numFmtId="0" fontId="2" fillId="0" borderId="9" xfId="0" applyFont="1" applyBorder="1"/>
    <xf numFmtId="4" fontId="2" fillId="0" borderId="9" xfId="0" applyNumberFormat="1" applyFont="1" applyBorder="1"/>
    <xf numFmtId="49" fontId="2" fillId="0" borderId="1" xfId="0" applyNumberFormat="1" applyFont="1" applyBorder="1"/>
    <xf numFmtId="49" fontId="2" fillId="0" borderId="9" xfId="0" applyNumberFormat="1" applyFont="1" applyBorder="1"/>
    <xf numFmtId="0" fontId="0" fillId="0" borderId="8" xfId="0" applyBorder="1"/>
    <xf numFmtId="0" fontId="0" fillId="0" borderId="9" xfId="0" applyBorder="1"/>
    <xf numFmtId="0" fontId="4" fillId="0" borderId="4" xfId="0" applyFont="1" applyBorder="1"/>
    <xf numFmtId="4" fontId="2" fillId="0" borderId="0" xfId="0" applyNumberFormat="1" applyFont="1"/>
    <xf numFmtId="0" fontId="18" fillId="0" borderId="0" xfId="0" applyFont="1"/>
    <xf numFmtId="0" fontId="8" fillId="0" borderId="0" xfId="0" applyFont="1"/>
    <xf numFmtId="4" fontId="3" fillId="0" borderId="9" xfId="0" applyNumberFormat="1" applyFont="1" applyBorder="1"/>
    <xf numFmtId="0" fontId="9" fillId="0" borderId="0" xfId="0" applyFont="1"/>
    <xf numFmtId="0" fontId="1" fillId="0" borderId="0" xfId="0" applyFont="1"/>
    <xf numFmtId="0" fontId="12" fillId="0" borderId="0" xfId="0" applyFont="1"/>
    <xf numFmtId="0" fontId="13" fillId="0" borderId="0" xfId="0" applyFont="1"/>
    <xf numFmtId="4" fontId="8" fillId="4" borderId="13" xfId="0" applyNumberFormat="1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3" fillId="0" borderId="9" xfId="0" applyFont="1" applyBorder="1"/>
    <xf numFmtId="0" fontId="15" fillId="0" borderId="0" xfId="0" applyFont="1"/>
    <xf numFmtId="0" fontId="15" fillId="0" borderId="10" xfId="0" applyFont="1" applyBorder="1"/>
    <xf numFmtId="4" fontId="15" fillId="2" borderId="11" xfId="0" applyNumberFormat="1" applyFont="1" applyFill="1" applyBorder="1"/>
    <xf numFmtId="4" fontId="15" fillId="2" borderId="12" xfId="0" applyNumberFormat="1" applyFont="1" applyFill="1" applyBorder="1"/>
    <xf numFmtId="0" fontId="2" fillId="0" borderId="9" xfId="0" applyFont="1" applyBorder="1" applyAlignment="1">
      <alignment horizontal="center"/>
    </xf>
    <xf numFmtId="0" fontId="19" fillId="3" borderId="13" xfId="0" applyFont="1" applyFill="1" applyBorder="1" applyAlignment="1">
      <alignment horizontal="center" vertical="center"/>
    </xf>
    <xf numFmtId="0" fontId="17" fillId="0" borderId="0" xfId="0" applyFont="1"/>
    <xf numFmtId="0" fontId="8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514014</xdr:colOff>
      <xdr:row>13</xdr:row>
      <xdr:rowOff>51659</xdr:rowOff>
    </xdr:from>
    <xdr:ext cx="3789045" cy="2158884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88688CC-4DC7-4802-AED8-72D1358B1260}"/>
            </a:ext>
          </a:extLst>
        </xdr:cNvPr>
        <xdr:cNvSpPr txBox="1"/>
      </xdr:nvSpPr>
      <xdr:spPr>
        <a:xfrm>
          <a:off x="8076864" y="1689959"/>
          <a:ext cx="3789045" cy="215888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Instrucciones: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- especifica el convenio colectivo que se aplica al trabajador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 de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hay comentarios en alguna celda, léelos antes de rellenarla.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ten en cuenta el tipo de contrato que has especificado en tu plan de RRHH para el trabajador al que le haces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tienes más trabajadores, solo tienes que duplicar hoja en blanco y hacer todas las nóminas que desees en este mismo libro.</a:t>
          </a:r>
          <a:endParaRPr sz="12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21</xdr:col>
      <xdr:colOff>251011</xdr:colOff>
      <xdr:row>16</xdr:row>
      <xdr:rowOff>102647</xdr:rowOff>
    </xdr:from>
    <xdr:ext cx="975921" cy="1071731"/>
    <xdr:pic>
      <xdr:nvPicPr>
        <xdr:cNvPr id="3" name="image2.png" descr="5108650-importante-png-97-images-in-collection-page-2 ...">
          <a:extLst>
            <a:ext uri="{FF2B5EF4-FFF2-40B4-BE49-F238E27FC236}">
              <a16:creationId xmlns:a16="http://schemas.microsoft.com/office/drawing/2014/main" id="{93D19AFE-3010-42A6-B8D8-578A429899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051861" y="2198147"/>
          <a:ext cx="975921" cy="1071731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161364</xdr:colOff>
      <xdr:row>1</xdr:row>
      <xdr:rowOff>26895</xdr:rowOff>
    </xdr:from>
    <xdr:ext cx="2905125" cy="1447800"/>
    <xdr:pic>
      <xdr:nvPicPr>
        <xdr:cNvPr id="4" name="image3.png">
          <a:extLst>
            <a:ext uri="{FF2B5EF4-FFF2-40B4-BE49-F238E27FC236}">
              <a16:creationId xmlns:a16="http://schemas.microsoft.com/office/drawing/2014/main" id="{F1C33741-5B4E-4A1B-A2E5-9B1D5BB4A28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2214" y="122145"/>
          <a:ext cx="2905125" cy="14478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514014</xdr:colOff>
      <xdr:row>13</xdr:row>
      <xdr:rowOff>51659</xdr:rowOff>
    </xdr:from>
    <xdr:ext cx="3789045" cy="2158884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B539C85A-8A22-4F2A-897F-2EB458E58DBD}"/>
            </a:ext>
          </a:extLst>
        </xdr:cNvPr>
        <xdr:cNvSpPr txBox="1"/>
      </xdr:nvSpPr>
      <xdr:spPr>
        <a:xfrm>
          <a:off x="8076864" y="1689959"/>
          <a:ext cx="3789045" cy="215888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Instrucciones: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- especifica el convenio colectivo que se aplica al trabajador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 de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hay comentarios en alguna celda, léelos antes de rellenarla.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ten en cuenta el tipo de contrato que has especificado en tu plan de RRHH para el trabajador al que le haces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tienes más trabajadores, solo tienes que duplicar hoja en blanco y hacer todas las nóminas que desees en este mismo libro.</a:t>
          </a:r>
          <a:endParaRPr sz="12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21</xdr:col>
      <xdr:colOff>251011</xdr:colOff>
      <xdr:row>16</xdr:row>
      <xdr:rowOff>102647</xdr:rowOff>
    </xdr:from>
    <xdr:ext cx="975921" cy="1071731"/>
    <xdr:pic>
      <xdr:nvPicPr>
        <xdr:cNvPr id="3" name="image2.png" descr="5108650-importante-png-97-images-in-collection-page-2 ...">
          <a:extLst>
            <a:ext uri="{FF2B5EF4-FFF2-40B4-BE49-F238E27FC236}">
              <a16:creationId xmlns:a16="http://schemas.microsoft.com/office/drawing/2014/main" id="{C68BBB76-E5C5-4F98-8026-0DAD12F4DD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051861" y="2198147"/>
          <a:ext cx="975921" cy="1071731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161364</xdr:colOff>
      <xdr:row>1</xdr:row>
      <xdr:rowOff>26895</xdr:rowOff>
    </xdr:from>
    <xdr:ext cx="2905125" cy="1447800"/>
    <xdr:pic>
      <xdr:nvPicPr>
        <xdr:cNvPr id="4" name="image3.png">
          <a:extLst>
            <a:ext uri="{FF2B5EF4-FFF2-40B4-BE49-F238E27FC236}">
              <a16:creationId xmlns:a16="http://schemas.microsoft.com/office/drawing/2014/main" id="{0276164D-B7A7-4118-BD15-2A9CEAD39F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2214" y="122145"/>
          <a:ext cx="2905125" cy="14478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514014</xdr:colOff>
      <xdr:row>13</xdr:row>
      <xdr:rowOff>51659</xdr:rowOff>
    </xdr:from>
    <xdr:ext cx="3789045" cy="2158884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885D2343-68F1-4364-B7D1-BDA2A0EF148A}"/>
            </a:ext>
          </a:extLst>
        </xdr:cNvPr>
        <xdr:cNvSpPr txBox="1"/>
      </xdr:nvSpPr>
      <xdr:spPr>
        <a:xfrm>
          <a:off x="8076864" y="1689959"/>
          <a:ext cx="3789045" cy="215888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Instrucciones: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- especifica el convenio colectivo que se aplica al trabajador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 de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hay comentarios en alguna celda, léelos antes de rellenarla.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ten en cuenta el tipo de contrato que has especificado en tu plan de RRHH para el trabajador al que le haces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tienes más trabajadores, solo tienes que duplicar hoja en blanco y hacer todas las nóminas que desees en este mismo libro.</a:t>
          </a:r>
          <a:endParaRPr sz="12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21</xdr:col>
      <xdr:colOff>251011</xdr:colOff>
      <xdr:row>16</xdr:row>
      <xdr:rowOff>102647</xdr:rowOff>
    </xdr:from>
    <xdr:ext cx="975921" cy="1071731"/>
    <xdr:pic>
      <xdr:nvPicPr>
        <xdr:cNvPr id="3" name="image2.png" descr="5108650-importante-png-97-images-in-collection-page-2 ...">
          <a:extLst>
            <a:ext uri="{FF2B5EF4-FFF2-40B4-BE49-F238E27FC236}">
              <a16:creationId xmlns:a16="http://schemas.microsoft.com/office/drawing/2014/main" id="{871AC4A1-E107-43F9-91E2-0CAC6CC1E6E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051861" y="2198147"/>
          <a:ext cx="975921" cy="1071731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161364</xdr:colOff>
      <xdr:row>1</xdr:row>
      <xdr:rowOff>26895</xdr:rowOff>
    </xdr:from>
    <xdr:ext cx="2905125" cy="1447800"/>
    <xdr:pic>
      <xdr:nvPicPr>
        <xdr:cNvPr id="4" name="image3.png">
          <a:extLst>
            <a:ext uri="{FF2B5EF4-FFF2-40B4-BE49-F238E27FC236}">
              <a16:creationId xmlns:a16="http://schemas.microsoft.com/office/drawing/2014/main" id="{3B254F77-9548-4FB4-B268-92B4B78C65D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2214" y="122145"/>
          <a:ext cx="2905125" cy="14478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514014</xdr:colOff>
      <xdr:row>13</xdr:row>
      <xdr:rowOff>51659</xdr:rowOff>
    </xdr:from>
    <xdr:ext cx="3789045" cy="2158884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27BBDD70-24F5-4C0C-926A-8AFB1D929B98}"/>
            </a:ext>
          </a:extLst>
        </xdr:cNvPr>
        <xdr:cNvSpPr txBox="1"/>
      </xdr:nvSpPr>
      <xdr:spPr>
        <a:xfrm>
          <a:off x="8076864" y="1689959"/>
          <a:ext cx="3789045" cy="215888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Instrucciones: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- especifica el convenio colectivo que se aplica al trabajador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 de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hay comentarios en alguna celda, léelos antes de rellenarla.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ten en cuenta el tipo de contrato que has especificado en tu plan de RRHH para el trabajador al que le haces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tienes más trabajadores, solo tienes que duplicar hoja en blanco y hacer todas las nóminas que desees en este mismo libro.</a:t>
          </a:r>
          <a:endParaRPr sz="12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21</xdr:col>
      <xdr:colOff>251011</xdr:colOff>
      <xdr:row>16</xdr:row>
      <xdr:rowOff>102647</xdr:rowOff>
    </xdr:from>
    <xdr:ext cx="975921" cy="1071731"/>
    <xdr:pic>
      <xdr:nvPicPr>
        <xdr:cNvPr id="3" name="image2.png" descr="5108650-importante-png-97-images-in-collection-page-2 ...">
          <a:extLst>
            <a:ext uri="{FF2B5EF4-FFF2-40B4-BE49-F238E27FC236}">
              <a16:creationId xmlns:a16="http://schemas.microsoft.com/office/drawing/2014/main" id="{A2889429-5D57-410D-9163-8093DA31BB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051861" y="2198147"/>
          <a:ext cx="975921" cy="1071731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161364</xdr:colOff>
      <xdr:row>1</xdr:row>
      <xdr:rowOff>26895</xdr:rowOff>
    </xdr:from>
    <xdr:ext cx="2905125" cy="1447800"/>
    <xdr:pic>
      <xdr:nvPicPr>
        <xdr:cNvPr id="4" name="image3.png">
          <a:extLst>
            <a:ext uri="{FF2B5EF4-FFF2-40B4-BE49-F238E27FC236}">
              <a16:creationId xmlns:a16="http://schemas.microsoft.com/office/drawing/2014/main" id="{314E31BA-C4FF-40BC-A9C6-E89CA5F0F90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2214" y="122145"/>
          <a:ext cx="2905125" cy="14478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514014</xdr:colOff>
      <xdr:row>13</xdr:row>
      <xdr:rowOff>51659</xdr:rowOff>
    </xdr:from>
    <xdr:ext cx="3789045" cy="2158884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C68C1D63-A3A4-4F67-AE69-C67DE2C45C8D}"/>
            </a:ext>
          </a:extLst>
        </xdr:cNvPr>
        <xdr:cNvSpPr txBox="1"/>
      </xdr:nvSpPr>
      <xdr:spPr>
        <a:xfrm>
          <a:off x="8076864" y="1689959"/>
          <a:ext cx="3789045" cy="215888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Instrucciones: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- especifica el convenio colectivo que se aplica al trabajador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 de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hay comentarios en alguna celda, léelos antes de rellenarla.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ten en cuenta el tipo de contrato que has especificado en tu plan de RRHH para el trabajador al que le haces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tienes más trabajadores, solo tienes que duplicar hoja en blanco y hacer todas las nóminas que desees en este mismo libro.</a:t>
          </a:r>
          <a:endParaRPr sz="12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21</xdr:col>
      <xdr:colOff>251011</xdr:colOff>
      <xdr:row>16</xdr:row>
      <xdr:rowOff>102647</xdr:rowOff>
    </xdr:from>
    <xdr:ext cx="975921" cy="1071731"/>
    <xdr:pic>
      <xdr:nvPicPr>
        <xdr:cNvPr id="3" name="image2.png" descr="5108650-importante-png-97-images-in-collection-page-2 ...">
          <a:extLst>
            <a:ext uri="{FF2B5EF4-FFF2-40B4-BE49-F238E27FC236}">
              <a16:creationId xmlns:a16="http://schemas.microsoft.com/office/drawing/2014/main" id="{B9792AB7-4966-4EE6-B05E-B6A19EFC67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051861" y="2198147"/>
          <a:ext cx="975921" cy="1071731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161364</xdr:colOff>
      <xdr:row>1</xdr:row>
      <xdr:rowOff>26895</xdr:rowOff>
    </xdr:from>
    <xdr:ext cx="2905125" cy="1447800"/>
    <xdr:pic>
      <xdr:nvPicPr>
        <xdr:cNvPr id="4" name="image3.png">
          <a:extLst>
            <a:ext uri="{FF2B5EF4-FFF2-40B4-BE49-F238E27FC236}">
              <a16:creationId xmlns:a16="http://schemas.microsoft.com/office/drawing/2014/main" id="{05251F5D-6900-4CB1-8A7E-C534A1F88EB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2214" y="122145"/>
          <a:ext cx="2905125" cy="14478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514014</xdr:colOff>
      <xdr:row>13</xdr:row>
      <xdr:rowOff>51659</xdr:rowOff>
    </xdr:from>
    <xdr:ext cx="3789045" cy="2158884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D49D2311-4788-4F0E-8ED8-EC8F73A9A2E0}"/>
            </a:ext>
          </a:extLst>
        </xdr:cNvPr>
        <xdr:cNvSpPr txBox="1"/>
      </xdr:nvSpPr>
      <xdr:spPr>
        <a:xfrm>
          <a:off x="8076864" y="1689959"/>
          <a:ext cx="3789045" cy="215888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Instrucciones: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accent2">
                  <a:lumMod val="75000"/>
                </a:schemeClr>
              </a:solidFill>
            </a:rPr>
            <a:t>- especifica el convenio colectivo que se aplica al trabajador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 de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hay comentarios en alguna celda, léelos antes de rellenarla.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ten en cuenta el tipo de contrato que has especificado en tu plan de RRHH para el trabajador al que le haces la nómina.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baseline="0">
              <a:solidFill>
                <a:schemeClr val="accent2">
                  <a:lumMod val="75000"/>
                </a:schemeClr>
              </a:solidFill>
            </a:rPr>
            <a:t>- si tienes más trabajadores, solo tienes que duplicar hoja en blanco y hacer todas las nóminas que desees en este mismo libro.</a:t>
          </a:r>
          <a:endParaRPr sz="12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21</xdr:col>
      <xdr:colOff>251011</xdr:colOff>
      <xdr:row>16</xdr:row>
      <xdr:rowOff>102647</xdr:rowOff>
    </xdr:from>
    <xdr:ext cx="975921" cy="1071731"/>
    <xdr:pic>
      <xdr:nvPicPr>
        <xdr:cNvPr id="3" name="image2.png" descr="5108650-importante-png-97-images-in-collection-page-2 ...">
          <a:extLst>
            <a:ext uri="{FF2B5EF4-FFF2-40B4-BE49-F238E27FC236}">
              <a16:creationId xmlns:a16="http://schemas.microsoft.com/office/drawing/2014/main" id="{3C4662C2-C1C5-45E1-99F4-0B3522B282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051861" y="2198147"/>
          <a:ext cx="975921" cy="1071731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161364</xdr:colOff>
      <xdr:row>1</xdr:row>
      <xdr:rowOff>26895</xdr:rowOff>
    </xdr:from>
    <xdr:ext cx="2905125" cy="1447800"/>
    <xdr:pic>
      <xdr:nvPicPr>
        <xdr:cNvPr id="4" name="image3.png">
          <a:extLst>
            <a:ext uri="{FF2B5EF4-FFF2-40B4-BE49-F238E27FC236}">
              <a16:creationId xmlns:a16="http://schemas.microsoft.com/office/drawing/2014/main" id="{B76F202E-68E2-4275-BABF-5B7866C3810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62214" y="122145"/>
          <a:ext cx="2905125" cy="1447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61E-0322-44C9-91A3-3D2400FCC130}">
  <sheetPr>
    <pageSetUpPr fitToPage="1"/>
  </sheetPr>
  <dimension ref="B1:U75"/>
  <sheetViews>
    <sheetView showGridLines="0" tabSelected="1" topLeftCell="D1" zoomScale="85" zoomScaleNormal="85" workbookViewId="0">
      <selection activeCell="T29" sqref="T29"/>
    </sheetView>
  </sheetViews>
  <sheetFormatPr baseColWidth="10" defaultColWidth="8.85546875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5703125" customWidth="1"/>
    <col min="10" max="10" width="7.85546875" customWidth="1"/>
    <col min="11" max="11" width="6.5703125" customWidth="1"/>
    <col min="12" max="12" width="4.5703125" customWidth="1"/>
    <col min="13" max="13" width="1.140625" customWidth="1"/>
    <col min="14" max="14" width="3.140625" customWidth="1"/>
    <col min="15" max="15" width="11.5703125" customWidth="1"/>
    <col min="16" max="16" width="4.5703125" customWidth="1"/>
    <col min="17" max="17" width="6.85546875" customWidth="1"/>
    <col min="18" max="19" width="4.7109375" customWidth="1"/>
    <col min="20" max="20" width="12.140625" customWidth="1"/>
    <col min="21" max="21" width="1.28515625" customWidth="1"/>
    <col min="22" max="256" width="11.42578125" customWidth="1"/>
  </cols>
  <sheetData>
    <row r="1" spans="2:21" ht="7.5" customHeight="1" x14ac:dyDescent="0.2"/>
    <row r="2" spans="2:21" ht="12" customHeight="1" x14ac:dyDescent="0.25">
      <c r="B2" s="48" t="s">
        <v>0</v>
      </c>
      <c r="C2" s="49"/>
      <c r="D2" s="49"/>
      <c r="E2" s="49"/>
      <c r="F2" s="50" t="s">
        <v>86</v>
      </c>
      <c r="G2" s="50"/>
      <c r="H2" s="50"/>
      <c r="I2" s="50"/>
      <c r="J2" s="50"/>
      <c r="K2" s="50"/>
      <c r="L2" s="50"/>
      <c r="M2" s="1"/>
      <c r="O2" s="2" t="s">
        <v>1</v>
      </c>
      <c r="P2" s="51" t="s">
        <v>91</v>
      </c>
      <c r="Q2" s="51"/>
      <c r="R2" s="51"/>
      <c r="S2" s="51"/>
      <c r="T2" s="51"/>
      <c r="U2" s="1"/>
    </row>
    <row r="3" spans="2:21" ht="12" customHeight="1" x14ac:dyDescent="0.25">
      <c r="B3" s="52" t="s">
        <v>2</v>
      </c>
      <c r="C3" s="53"/>
      <c r="D3" s="53"/>
      <c r="E3" s="53"/>
      <c r="F3" s="50" t="s">
        <v>87</v>
      </c>
      <c r="G3" s="50"/>
      <c r="H3" s="50"/>
      <c r="I3" s="50"/>
      <c r="J3" s="50"/>
      <c r="K3" s="50"/>
      <c r="L3" s="50"/>
      <c r="M3" s="3"/>
      <c r="O3" s="4" t="s">
        <v>3</v>
      </c>
      <c r="P3" s="54" t="s">
        <v>90</v>
      </c>
      <c r="Q3" s="54"/>
      <c r="R3" s="54"/>
      <c r="S3" s="54"/>
      <c r="T3" s="54"/>
      <c r="U3" s="3"/>
    </row>
    <row r="4" spans="2:21" ht="12" customHeight="1" x14ac:dyDescent="0.25">
      <c r="B4" s="52" t="s">
        <v>4</v>
      </c>
      <c r="C4" s="53"/>
      <c r="D4" s="53"/>
      <c r="E4" s="53"/>
      <c r="F4" s="50" t="s">
        <v>88</v>
      </c>
      <c r="G4" s="50"/>
      <c r="H4" s="50"/>
      <c r="I4" s="50"/>
      <c r="J4" s="50"/>
      <c r="K4" s="50"/>
      <c r="L4" s="50"/>
      <c r="M4" s="3"/>
      <c r="O4" s="4" t="s">
        <v>5</v>
      </c>
      <c r="P4" s="57" t="s">
        <v>90</v>
      </c>
      <c r="Q4" s="54"/>
      <c r="R4" s="54"/>
      <c r="S4" s="54"/>
      <c r="T4" s="54"/>
      <c r="U4" s="3"/>
    </row>
    <row r="5" spans="2:21" ht="12" customHeight="1" x14ac:dyDescent="0.25">
      <c r="B5" s="52" t="s">
        <v>6</v>
      </c>
      <c r="C5" s="53"/>
      <c r="D5" s="53"/>
      <c r="E5" s="53"/>
      <c r="F5" s="50" t="s">
        <v>89</v>
      </c>
      <c r="G5" s="50"/>
      <c r="H5" s="50"/>
      <c r="I5" s="50"/>
      <c r="J5" s="50"/>
      <c r="K5" s="50"/>
      <c r="L5" s="50"/>
      <c r="M5" s="3"/>
      <c r="O5" s="4" t="s">
        <v>7</v>
      </c>
      <c r="P5" s="22"/>
      <c r="Q5" s="33" t="s">
        <v>93</v>
      </c>
      <c r="R5" s="33"/>
      <c r="S5" s="33"/>
      <c r="T5" s="33"/>
      <c r="U5" s="3"/>
    </row>
    <row r="6" spans="2:21" ht="12" customHeight="1" x14ac:dyDescent="0.25">
      <c r="B6" s="52" t="s">
        <v>8</v>
      </c>
      <c r="C6" s="53"/>
      <c r="D6" s="53"/>
      <c r="E6" s="53"/>
      <c r="F6" s="54"/>
      <c r="G6" s="54"/>
      <c r="H6" s="54"/>
      <c r="I6" s="54"/>
      <c r="J6" s="54"/>
      <c r="K6" s="54"/>
      <c r="L6" s="54"/>
      <c r="M6" s="3"/>
      <c r="O6" s="4" t="s">
        <v>9</v>
      </c>
      <c r="P6" s="58" t="s">
        <v>92</v>
      </c>
      <c r="Q6" s="54"/>
      <c r="R6" s="54"/>
      <c r="S6" s="54"/>
      <c r="T6" s="54"/>
      <c r="U6" s="3"/>
    </row>
    <row r="7" spans="2:21" ht="3.75" customHeight="1" x14ac:dyDescent="0.2">
      <c r="B7" s="59"/>
      <c r="C7" s="60"/>
      <c r="D7" s="60"/>
      <c r="E7" s="60"/>
      <c r="F7" s="5"/>
      <c r="G7" s="5"/>
      <c r="H7" s="5"/>
      <c r="I7" s="5"/>
      <c r="J7" s="5"/>
      <c r="K7" s="5"/>
      <c r="L7" s="5"/>
      <c r="M7" s="6"/>
      <c r="O7" s="7"/>
      <c r="P7" s="5"/>
      <c r="Q7" s="5"/>
      <c r="R7" s="5"/>
      <c r="S7" s="5"/>
      <c r="T7" s="5"/>
      <c r="U7" s="6"/>
    </row>
    <row r="8" spans="2:21" ht="6" customHeight="1" x14ac:dyDescent="0.2"/>
    <row r="9" spans="2:21" ht="13.5" x14ac:dyDescent="0.25">
      <c r="B9" s="61" t="s">
        <v>10</v>
      </c>
      <c r="C9" s="49"/>
      <c r="D9" s="49"/>
      <c r="E9" s="49"/>
      <c r="F9" s="49"/>
      <c r="G9" s="8" t="s">
        <v>11</v>
      </c>
      <c r="H9" s="9"/>
      <c r="I9" s="8" t="s">
        <v>12</v>
      </c>
      <c r="J9" s="10"/>
      <c r="K9" s="11" t="s">
        <v>13</v>
      </c>
      <c r="L9" s="9"/>
      <c r="M9" s="8"/>
      <c r="N9" s="8" t="s">
        <v>12</v>
      </c>
      <c r="O9" s="10"/>
      <c r="P9" s="8" t="s">
        <v>12</v>
      </c>
      <c r="Q9" s="9"/>
      <c r="R9" s="8" t="s">
        <v>14</v>
      </c>
      <c r="S9" s="8"/>
      <c r="T9" s="9"/>
      <c r="U9" s="1"/>
    </row>
    <row r="10" spans="2:21" ht="3.75" customHeight="1" x14ac:dyDescent="0.2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</row>
    <row r="11" spans="2:21" ht="3" customHeight="1" x14ac:dyDescent="0.2"/>
    <row r="12" spans="2:21" ht="18" x14ac:dyDescent="0.25">
      <c r="B12" s="2"/>
      <c r="C12" s="27" t="s">
        <v>15</v>
      </c>
      <c r="D12" s="27" t="s">
        <v>16</v>
      </c>
      <c r="E12" s="27"/>
      <c r="F12" s="27"/>
      <c r="G12" s="8"/>
      <c r="H12" s="8"/>
      <c r="I12" s="8"/>
      <c r="J12" s="8"/>
      <c r="K12" s="8"/>
      <c r="L12" s="8"/>
      <c r="M12" s="8"/>
      <c r="N12" s="8"/>
      <c r="O12" s="8"/>
      <c r="P12" s="23" t="s">
        <v>17</v>
      </c>
      <c r="Q12" s="8"/>
      <c r="R12" s="8"/>
      <c r="S12" s="8"/>
      <c r="T12" s="13" t="s">
        <v>18</v>
      </c>
      <c r="U12" s="1"/>
    </row>
    <row r="13" spans="2:21" ht="13.5" customHeight="1" x14ac:dyDescent="0.25">
      <c r="B13" s="4"/>
      <c r="C13" s="14" t="s">
        <v>19</v>
      </c>
      <c r="D13" s="14" t="s">
        <v>20</v>
      </c>
      <c r="U13" s="3"/>
    </row>
    <row r="14" spans="2:21" ht="12" customHeight="1" x14ac:dyDescent="0.25">
      <c r="B14" s="4"/>
      <c r="D14" s="53" t="s">
        <v>21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6">
        <v>1800</v>
      </c>
      <c r="Q14" s="56"/>
      <c r="R14" s="56"/>
      <c r="U14" s="3"/>
    </row>
    <row r="15" spans="2:21" ht="12" customHeight="1" x14ac:dyDescent="0.25">
      <c r="B15" s="4"/>
      <c r="D15" t="s">
        <v>22</v>
      </c>
      <c r="P15" s="62"/>
      <c r="Q15" s="62"/>
      <c r="R15" s="62"/>
      <c r="U15" s="3"/>
    </row>
    <row r="16" spans="2:21" ht="12" customHeight="1" x14ac:dyDescent="0.25">
      <c r="B16" s="4"/>
      <c r="E16" s="55" t="s">
        <v>85</v>
      </c>
      <c r="F16" s="55"/>
      <c r="G16" s="55"/>
      <c r="H16" s="55"/>
      <c r="I16" s="55"/>
      <c r="J16" s="55"/>
      <c r="K16" s="55"/>
      <c r="L16" s="55"/>
      <c r="M16" s="55"/>
      <c r="N16" s="55"/>
      <c r="O16" t="s">
        <v>23</v>
      </c>
      <c r="P16" s="56">
        <v>200</v>
      </c>
      <c r="Q16" s="56"/>
      <c r="R16" s="56"/>
      <c r="U16" s="3"/>
    </row>
    <row r="17" spans="2:21" ht="12" customHeight="1" x14ac:dyDescent="0.25">
      <c r="B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t="s">
        <v>23</v>
      </c>
      <c r="P17" s="56"/>
      <c r="Q17" s="56"/>
      <c r="R17" s="56"/>
      <c r="U17" s="3"/>
    </row>
    <row r="18" spans="2:21" ht="12" customHeight="1" x14ac:dyDescent="0.25">
      <c r="B18" s="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t="s">
        <v>23</v>
      </c>
      <c r="P18" s="56"/>
      <c r="Q18" s="56"/>
      <c r="R18" s="56"/>
      <c r="U18" s="3"/>
    </row>
    <row r="19" spans="2:21" ht="12" customHeight="1" x14ac:dyDescent="0.25">
      <c r="B19" s="4"/>
      <c r="D19" s="53" t="s">
        <v>24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6"/>
      <c r="Q19" s="56"/>
      <c r="R19" s="56"/>
      <c r="U19" s="3"/>
    </row>
    <row r="20" spans="2:21" ht="12" customHeight="1" x14ac:dyDescent="0.25">
      <c r="B20" s="4"/>
      <c r="D20" s="53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6"/>
      <c r="Q20" s="56"/>
      <c r="R20" s="56"/>
      <c r="U20" s="3"/>
    </row>
    <row r="21" spans="2:21" ht="12" customHeight="1" x14ac:dyDescent="0.25">
      <c r="B21" s="4"/>
      <c r="D21" s="63" t="s">
        <v>82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6"/>
      <c r="Q21" s="56"/>
      <c r="R21" s="56"/>
      <c r="U21" s="3"/>
    </row>
    <row r="22" spans="2:21" ht="12" customHeight="1" x14ac:dyDescent="0.25">
      <c r="B22" s="4"/>
      <c r="D22" s="63" t="s">
        <v>83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6">
        <v>300</v>
      </c>
      <c r="Q22" s="56"/>
      <c r="R22" s="56"/>
      <c r="U22" s="3"/>
    </row>
    <row r="23" spans="2:21" ht="12" customHeight="1" x14ac:dyDescent="0.25">
      <c r="B23" s="4"/>
      <c r="D23" s="53" t="s">
        <v>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6"/>
      <c r="Q23" s="56"/>
      <c r="R23" s="56"/>
      <c r="U23" s="3"/>
    </row>
    <row r="24" spans="2:21" ht="3.75" customHeight="1" x14ac:dyDescent="0.2">
      <c r="B24" s="4"/>
      <c r="U24" s="3"/>
    </row>
    <row r="25" spans="2:21" ht="15.75" x14ac:dyDescent="0.25">
      <c r="B25" s="4"/>
      <c r="C25" s="14" t="s">
        <v>27</v>
      </c>
      <c r="D25" s="14" t="s">
        <v>28</v>
      </c>
      <c r="U25" s="3"/>
    </row>
    <row r="26" spans="2:21" ht="12" customHeight="1" x14ac:dyDescent="0.2">
      <c r="B26" s="4"/>
      <c r="D26" t="s">
        <v>29</v>
      </c>
      <c r="U26" s="3"/>
    </row>
    <row r="27" spans="2:21" ht="12" customHeight="1" x14ac:dyDescent="0.25">
      <c r="B27" s="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t="s">
        <v>23</v>
      </c>
      <c r="P27" s="56"/>
      <c r="Q27" s="56"/>
      <c r="R27" s="56"/>
      <c r="U27" s="3"/>
    </row>
    <row r="28" spans="2:21" ht="12" customHeight="1" x14ac:dyDescent="0.25">
      <c r="B28" s="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t="s">
        <v>23</v>
      </c>
      <c r="P28" s="56"/>
      <c r="Q28" s="56"/>
      <c r="R28" s="56"/>
      <c r="U28" s="3"/>
    </row>
    <row r="29" spans="2:21" ht="12" customHeight="1" x14ac:dyDescent="0.25">
      <c r="B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t="s">
        <v>23</v>
      </c>
      <c r="P29" s="56"/>
      <c r="Q29" s="56"/>
      <c r="R29" s="56"/>
      <c r="U29" s="3"/>
    </row>
    <row r="30" spans="2:21" ht="12" customHeight="1" x14ac:dyDescent="0.2">
      <c r="B30" s="4"/>
      <c r="D30" t="s">
        <v>30</v>
      </c>
      <c r="U30" s="3"/>
    </row>
    <row r="31" spans="2:21" ht="12" customHeight="1" x14ac:dyDescent="0.25">
      <c r="B31" s="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t="s">
        <v>23</v>
      </c>
      <c r="P31" s="56"/>
      <c r="Q31" s="56"/>
      <c r="R31" s="56"/>
      <c r="U31" s="3"/>
    </row>
    <row r="32" spans="2:21" ht="12" customHeight="1" x14ac:dyDescent="0.25">
      <c r="B32" s="4"/>
      <c r="D32" t="s">
        <v>31</v>
      </c>
      <c r="P32" s="15"/>
      <c r="Q32" s="15"/>
      <c r="R32" s="15"/>
      <c r="U32" s="3"/>
    </row>
    <row r="33" spans="2:21" ht="12" customHeight="1" x14ac:dyDescent="0.25">
      <c r="B33" s="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t="s">
        <v>23</v>
      </c>
      <c r="P33" s="56"/>
      <c r="Q33" s="56"/>
      <c r="R33" s="56"/>
      <c r="U33" s="3"/>
    </row>
    <row r="34" spans="2:21" ht="12" customHeight="1" x14ac:dyDescent="0.25">
      <c r="B34" s="4"/>
      <c r="D34" t="s">
        <v>32</v>
      </c>
      <c r="P34" s="15"/>
      <c r="Q34" s="15"/>
      <c r="R34" s="15"/>
      <c r="U34" s="3"/>
    </row>
    <row r="35" spans="2:21" ht="12" customHeight="1" x14ac:dyDescent="0.25">
      <c r="B35" s="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t="s">
        <v>23</v>
      </c>
      <c r="P35" s="56"/>
      <c r="Q35" s="56"/>
      <c r="R35" s="56"/>
      <c r="U35" s="3"/>
    </row>
    <row r="36" spans="2:21" ht="5.25" customHeight="1" x14ac:dyDescent="0.2">
      <c r="B36" s="4"/>
      <c r="U36" s="3"/>
    </row>
    <row r="37" spans="2:21" ht="13.5" x14ac:dyDescent="0.25">
      <c r="B37" s="4"/>
      <c r="J37" s="64" t="s">
        <v>33</v>
      </c>
      <c r="K37" s="64"/>
      <c r="L37" s="64"/>
      <c r="M37" s="64"/>
      <c r="N37" s="64"/>
      <c r="O37" s="64"/>
      <c r="P37" s="64"/>
      <c r="Q37" s="64"/>
      <c r="R37" s="64"/>
      <c r="S37" s="65">
        <f>P14+P16+P17+P18+P19+P20+P21+P22+P23+P27+P28+P29+P31+P33+P35</f>
        <v>2300</v>
      </c>
      <c r="T37" s="65"/>
      <c r="U37" s="3"/>
    </row>
    <row r="38" spans="2:21" ht="3" customHeight="1" x14ac:dyDescent="0.2">
      <c r="B38" s="4"/>
      <c r="U38" s="3"/>
    </row>
    <row r="39" spans="2:21" ht="18" x14ac:dyDescent="0.25">
      <c r="B39" s="4"/>
      <c r="C39" s="28" t="s">
        <v>34</v>
      </c>
      <c r="D39" s="28" t="s">
        <v>35</v>
      </c>
      <c r="E39" s="28"/>
      <c r="F39" s="28"/>
      <c r="G39" s="29"/>
      <c r="H39" s="29"/>
      <c r="U39" s="3"/>
    </row>
    <row r="40" spans="2:21" x14ac:dyDescent="0.2">
      <c r="B40" s="4"/>
      <c r="D40" t="s">
        <v>36</v>
      </c>
      <c r="E40" s="16" t="s">
        <v>37</v>
      </c>
      <c r="F40" s="16"/>
      <c r="G40" s="17"/>
      <c r="H40" s="17"/>
      <c r="I40" s="17"/>
      <c r="J40" s="17"/>
      <c r="U40" s="3"/>
    </row>
    <row r="41" spans="2:21" ht="13.5" x14ac:dyDescent="0.25">
      <c r="B41" s="4"/>
      <c r="E41" s="66" t="s">
        <v>38</v>
      </c>
      <c r="F41" s="67"/>
      <c r="G41" s="67"/>
      <c r="H41" s="67"/>
      <c r="I41" s="67"/>
      <c r="J41" s="67"/>
      <c r="K41" s="43">
        <v>4.83</v>
      </c>
      <c r="L41" t="s">
        <v>39</v>
      </c>
      <c r="N41" s="56">
        <f>(K41*S37)/100</f>
        <v>111.09</v>
      </c>
      <c r="O41" s="56"/>
      <c r="U41" s="3"/>
    </row>
    <row r="42" spans="2:21" ht="13.5" x14ac:dyDescent="0.25">
      <c r="B42" s="4"/>
      <c r="E42" s="66" t="s">
        <v>40</v>
      </c>
      <c r="F42" s="67"/>
      <c r="G42" s="67"/>
      <c r="H42" s="67"/>
      <c r="I42" s="67"/>
      <c r="J42" s="67"/>
      <c r="K42" s="18">
        <v>1.55</v>
      </c>
      <c r="L42" t="s">
        <v>39</v>
      </c>
      <c r="N42" s="56">
        <f>(K42*S37)/100</f>
        <v>35.65</v>
      </c>
      <c r="O42" s="56"/>
      <c r="U42" s="3"/>
    </row>
    <row r="43" spans="2:21" ht="13.5" x14ac:dyDescent="0.25">
      <c r="B43" s="4"/>
      <c r="E43" s="66" t="s">
        <v>41</v>
      </c>
      <c r="F43" s="67"/>
      <c r="G43" s="67"/>
      <c r="H43" s="67"/>
      <c r="I43" s="67"/>
      <c r="J43" s="67"/>
      <c r="K43" s="43">
        <v>0.1</v>
      </c>
      <c r="L43" t="s">
        <v>39</v>
      </c>
      <c r="N43" s="56">
        <f>(K43*S37)/100</f>
        <v>2.2999999999999998</v>
      </c>
      <c r="O43" s="56"/>
      <c r="U43" s="3"/>
    </row>
    <row r="44" spans="2:21" ht="13.5" x14ac:dyDescent="0.25">
      <c r="B44" s="4"/>
      <c r="E44" s="66" t="s">
        <v>42</v>
      </c>
      <c r="F44" s="67"/>
      <c r="G44" s="67"/>
      <c r="H44" s="67"/>
      <c r="I44" s="67"/>
      <c r="J44" s="67"/>
      <c r="K44" s="43">
        <v>2</v>
      </c>
      <c r="L44" t="s">
        <v>39</v>
      </c>
      <c r="N44" s="56"/>
      <c r="O44" s="56"/>
      <c r="U44" s="3"/>
    </row>
    <row r="45" spans="2:21" ht="13.5" x14ac:dyDescent="0.25">
      <c r="B45" s="4"/>
      <c r="E45" s="66" t="s">
        <v>43</v>
      </c>
      <c r="F45" s="67"/>
      <c r="G45" s="67"/>
      <c r="H45" s="67"/>
      <c r="I45" s="67"/>
      <c r="J45" s="67"/>
      <c r="K45" s="43">
        <v>4.8</v>
      </c>
      <c r="L45" t="s">
        <v>39</v>
      </c>
      <c r="N45" s="56"/>
      <c r="O45" s="56"/>
      <c r="U45" s="3"/>
    </row>
    <row r="46" spans="2:21" ht="13.5" x14ac:dyDescent="0.25">
      <c r="B46" s="4"/>
      <c r="E46" s="19"/>
      <c r="F46" s="66" t="s">
        <v>44</v>
      </c>
      <c r="G46" s="67"/>
      <c r="H46" s="67"/>
      <c r="I46" s="67"/>
      <c r="J46" s="67"/>
      <c r="K46" s="67"/>
      <c r="L46" s="67"/>
      <c r="M46" s="67"/>
      <c r="N46" s="67"/>
      <c r="O46" s="67"/>
      <c r="P46" s="56">
        <f>N41+N42+N43+N44+N45</f>
        <v>149.04000000000002</v>
      </c>
      <c r="Q46" s="56"/>
      <c r="R46" s="56"/>
      <c r="U46" s="3"/>
    </row>
    <row r="47" spans="2:21" ht="15.75" customHeight="1" x14ac:dyDescent="0.25">
      <c r="B47" s="4"/>
      <c r="D47" t="s">
        <v>45</v>
      </c>
      <c r="E47" s="68" t="s">
        <v>46</v>
      </c>
      <c r="F47" s="69"/>
      <c r="G47" s="69"/>
      <c r="H47" s="69"/>
      <c r="I47" s="69"/>
      <c r="J47" s="69"/>
      <c r="K47" s="18">
        <v>7</v>
      </c>
      <c r="L47" t="s">
        <v>39</v>
      </c>
      <c r="M47" s="53" t="s">
        <v>47</v>
      </c>
      <c r="N47" s="53"/>
      <c r="O47" s="53"/>
      <c r="P47" s="56">
        <f>(K47*O74)/100</f>
        <v>161</v>
      </c>
      <c r="Q47" s="56"/>
      <c r="R47" s="56"/>
      <c r="U47" s="3"/>
    </row>
    <row r="48" spans="2:21" ht="13.5" x14ac:dyDescent="0.25">
      <c r="B48" s="4"/>
      <c r="D48" t="s">
        <v>48</v>
      </c>
      <c r="E48" s="66" t="s">
        <v>49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6"/>
      <c r="Q48" s="56"/>
      <c r="R48" s="56"/>
      <c r="U48" s="3"/>
    </row>
    <row r="49" spans="2:21" ht="13.5" x14ac:dyDescent="0.25">
      <c r="B49" s="4"/>
      <c r="D49" t="s">
        <v>50</v>
      </c>
      <c r="E49" s="66" t="s">
        <v>51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6"/>
      <c r="Q49" s="56"/>
      <c r="R49" s="56"/>
      <c r="U49" s="3"/>
    </row>
    <row r="50" spans="2:21" ht="13.5" x14ac:dyDescent="0.25">
      <c r="B50" s="4"/>
      <c r="D50" t="s">
        <v>52</v>
      </c>
      <c r="E50" s="66" t="s">
        <v>53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56"/>
      <c r="Q50" s="56"/>
      <c r="R50" s="56"/>
      <c r="U50" s="3"/>
    </row>
    <row r="51" spans="2:21" ht="13.5" x14ac:dyDescent="0.25">
      <c r="B51" s="4"/>
      <c r="J51" s="64" t="s">
        <v>54</v>
      </c>
      <c r="K51" s="64"/>
      <c r="L51" s="64"/>
      <c r="M51" s="64"/>
      <c r="N51" s="64"/>
      <c r="O51" s="64"/>
      <c r="P51" s="64"/>
      <c r="Q51" s="64"/>
      <c r="R51" s="64"/>
      <c r="S51" s="65">
        <f>P46+P47+P48+P49+P50</f>
        <v>310.04000000000002</v>
      </c>
      <c r="T51" s="72"/>
      <c r="U51" s="3"/>
    </row>
    <row r="52" spans="2:21" ht="5.25" customHeight="1" thickBot="1" x14ac:dyDescent="0.25">
      <c r="B52" s="4"/>
      <c r="U52" s="3"/>
    </row>
    <row r="53" spans="2:21" ht="14.25" customHeight="1" thickBot="1" x14ac:dyDescent="0.25">
      <c r="B53" s="4"/>
      <c r="E53" s="20" t="s">
        <v>55</v>
      </c>
      <c r="H53" s="73" t="s">
        <v>56</v>
      </c>
      <c r="I53" s="73"/>
      <c r="J53" s="73"/>
      <c r="K53" s="73"/>
      <c r="L53" s="73"/>
      <c r="M53" s="73"/>
      <c r="N53" s="73"/>
      <c r="O53" s="73"/>
      <c r="P53" s="73"/>
      <c r="Q53" s="73"/>
      <c r="R53" s="74"/>
      <c r="S53" s="75">
        <f>S37-S51</f>
        <v>1989.96</v>
      </c>
      <c r="T53" s="76"/>
      <c r="U53" s="3"/>
    </row>
    <row r="54" spans="2:21" ht="9.75" customHeight="1" x14ac:dyDescent="0.25">
      <c r="B54" s="4"/>
      <c r="E54" s="20" t="s">
        <v>57</v>
      </c>
      <c r="J54" s="15"/>
      <c r="U54" s="3"/>
    </row>
    <row r="55" spans="2:21" ht="10.5" customHeight="1" x14ac:dyDescent="0.25">
      <c r="B55" s="4"/>
      <c r="H55" s="55"/>
      <c r="I55" s="55"/>
      <c r="J55" s="55"/>
      <c r="K55" s="31"/>
      <c r="L55" t="s">
        <v>12</v>
      </c>
      <c r="N55" s="77"/>
      <c r="O55" s="77"/>
      <c r="P55" t="s">
        <v>12</v>
      </c>
      <c r="Q55" s="31"/>
      <c r="U55" s="3"/>
    </row>
    <row r="56" spans="2:21" ht="3" customHeight="1" x14ac:dyDescent="0.2">
      <c r="B56" s="4"/>
      <c r="U56" s="3"/>
    </row>
    <row r="57" spans="2:21" x14ac:dyDescent="0.2">
      <c r="B57" s="4"/>
      <c r="O57" s="21" t="s">
        <v>58</v>
      </c>
      <c r="U57" s="3"/>
    </row>
    <row r="58" spans="2:21" ht="3" customHeight="1" x14ac:dyDescent="0.2">
      <c r="B58" s="4"/>
      <c r="U58" s="3"/>
    </row>
    <row r="59" spans="2:21" ht="8.25" customHeight="1" x14ac:dyDescent="0.2">
      <c r="B59" s="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</row>
    <row r="60" spans="2:21" ht="2.25" customHeight="1" x14ac:dyDescent="0.2"/>
    <row r="61" spans="2:21" ht="2.25" customHeight="1" x14ac:dyDescent="0.2"/>
    <row r="62" spans="2:21" ht="13.5" x14ac:dyDescent="0.25">
      <c r="B62" s="2"/>
      <c r="C62" s="25" t="s">
        <v>59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"/>
    </row>
    <row r="63" spans="2:21" ht="3.75" customHeight="1" x14ac:dyDescent="0.2">
      <c r="B63" s="4"/>
      <c r="U63" s="3"/>
    </row>
    <row r="64" spans="2:21" ht="11.25" customHeight="1" x14ac:dyDescent="0.2">
      <c r="B64" s="4"/>
      <c r="D64" t="s">
        <v>36</v>
      </c>
      <c r="E64" s="53" t="s">
        <v>60</v>
      </c>
      <c r="F64" s="53"/>
      <c r="G64" s="53"/>
      <c r="H64" s="53"/>
      <c r="I64" s="53"/>
      <c r="J64" s="53"/>
      <c r="K64" s="53"/>
      <c r="L64" s="53"/>
      <c r="Q64" s="78" t="s">
        <v>61</v>
      </c>
      <c r="R64" s="78"/>
      <c r="S64" s="78" t="s">
        <v>62</v>
      </c>
      <c r="T64" s="35" t="s">
        <v>63</v>
      </c>
      <c r="U64" s="3"/>
    </row>
    <row r="65" spans="2:21" ht="11.25" customHeight="1" x14ac:dyDescent="0.25">
      <c r="B65" s="4"/>
      <c r="E65" s="79" t="s">
        <v>64</v>
      </c>
      <c r="F65" s="79"/>
      <c r="G65" s="79"/>
      <c r="H65" s="79"/>
      <c r="I65" s="79"/>
      <c r="J65" s="79"/>
      <c r="K65" s="79"/>
      <c r="L65" s="79"/>
      <c r="M65" s="79"/>
      <c r="N65" s="79"/>
      <c r="O65" s="42">
        <f>+P14+P16+P17+P18+P23</f>
        <v>2000</v>
      </c>
      <c r="P65" s="46"/>
      <c r="Q65" s="78"/>
      <c r="R65" s="78"/>
      <c r="S65" s="78"/>
      <c r="T65" s="35" t="s">
        <v>65</v>
      </c>
      <c r="U65" s="3"/>
    </row>
    <row r="66" spans="2:21" ht="11.25" customHeight="1" x14ac:dyDescent="0.25">
      <c r="B66" s="4"/>
      <c r="E66" s="79" t="s">
        <v>66</v>
      </c>
      <c r="F66" s="79"/>
      <c r="G66" s="79"/>
      <c r="H66" s="79"/>
      <c r="I66" s="79"/>
      <c r="J66" s="79"/>
      <c r="K66" s="79"/>
      <c r="L66" s="79"/>
      <c r="M66" s="79"/>
      <c r="N66" s="79"/>
      <c r="O66" s="42">
        <f>P22</f>
        <v>300</v>
      </c>
      <c r="P66" s="34"/>
      <c r="Q66" s="37"/>
      <c r="R66" s="37"/>
      <c r="S66" s="37"/>
      <c r="T66" s="37"/>
      <c r="U66" s="3"/>
    </row>
    <row r="67" spans="2:21" ht="12" customHeight="1" x14ac:dyDescent="0.25">
      <c r="B67" s="4"/>
      <c r="J67" s="64" t="s">
        <v>67</v>
      </c>
      <c r="K67" s="64"/>
      <c r="L67" s="64"/>
      <c r="M67" s="64"/>
      <c r="N67" s="64"/>
      <c r="O67" s="42">
        <f>+O65+O66</f>
        <v>2300</v>
      </c>
      <c r="P67" s="38" t="s">
        <v>68</v>
      </c>
      <c r="Q67" s="70">
        <f>+O67</f>
        <v>2300</v>
      </c>
      <c r="R67" s="71"/>
      <c r="S67" s="41">
        <v>24.1</v>
      </c>
      <c r="T67" s="42">
        <f>+Q67*S67/100</f>
        <v>554.29999999999995</v>
      </c>
      <c r="U67" s="3"/>
    </row>
    <row r="68" spans="2:21" ht="12" customHeight="1" x14ac:dyDescent="0.25">
      <c r="B68" s="4"/>
      <c r="I68" s="24" t="s">
        <v>69</v>
      </c>
      <c r="J68" s="30"/>
      <c r="K68" s="30"/>
      <c r="L68" s="30"/>
      <c r="M68" s="30"/>
      <c r="N68" s="30"/>
      <c r="O68" s="36"/>
      <c r="P68" s="38"/>
      <c r="Q68" s="40"/>
      <c r="R68" s="40"/>
      <c r="S68" s="39">
        <v>1.5</v>
      </c>
      <c r="T68" s="42">
        <f>+Q70*S68/100</f>
        <v>34.5</v>
      </c>
      <c r="U68" s="3"/>
    </row>
    <row r="69" spans="2:21" ht="11.25" customHeight="1" x14ac:dyDescent="0.25">
      <c r="B69" s="4"/>
      <c r="D69" t="s">
        <v>45</v>
      </c>
      <c r="E69" s="32" t="s">
        <v>70</v>
      </c>
      <c r="I69" s="24" t="s">
        <v>71</v>
      </c>
      <c r="O69" s="34"/>
      <c r="P69" s="34"/>
      <c r="Q69" s="37"/>
      <c r="R69" s="37"/>
      <c r="S69" s="39">
        <v>5.5</v>
      </c>
      <c r="T69" s="42">
        <f>+Q70*S69/100</f>
        <v>126.5</v>
      </c>
      <c r="U69" s="3"/>
    </row>
    <row r="70" spans="2:21" ht="11.25" customHeight="1" x14ac:dyDescent="0.25">
      <c r="B70" s="4"/>
      <c r="E70" s="32" t="s">
        <v>72</v>
      </c>
      <c r="I70" s="24" t="s">
        <v>73</v>
      </c>
      <c r="O70" s="42">
        <f>O67+P19+P20</f>
        <v>2300</v>
      </c>
      <c r="P70" s="38" t="s">
        <v>74</v>
      </c>
      <c r="Q70" s="70">
        <f>+O70</f>
        <v>2300</v>
      </c>
      <c r="R70" s="71"/>
      <c r="S70" s="41">
        <v>0.6</v>
      </c>
      <c r="T70" s="42">
        <f>+Q70*S70/100</f>
        <v>13.8</v>
      </c>
      <c r="U70" s="3"/>
    </row>
    <row r="71" spans="2:21" ht="12" customHeight="1" x14ac:dyDescent="0.25">
      <c r="B71" s="4"/>
      <c r="I71" s="24" t="s">
        <v>75</v>
      </c>
      <c r="O71" s="42">
        <f>Q70</f>
        <v>2300</v>
      </c>
      <c r="P71" s="34"/>
      <c r="Q71" s="80"/>
      <c r="R71" s="80"/>
      <c r="S71" s="41">
        <v>0.2</v>
      </c>
      <c r="T71" s="42">
        <f>+Q70*S71/100</f>
        <v>4.5999999999999996</v>
      </c>
      <c r="U71" s="3"/>
    </row>
    <row r="72" spans="2:21" ht="11.25" customHeight="1" x14ac:dyDescent="0.25">
      <c r="B72" s="4"/>
      <c r="D72" t="s">
        <v>76</v>
      </c>
      <c r="E72" s="53" t="s">
        <v>77</v>
      </c>
      <c r="F72" s="53"/>
      <c r="G72" s="53"/>
      <c r="H72" s="53"/>
      <c r="I72" s="53"/>
      <c r="J72" s="53"/>
      <c r="K72" s="53"/>
      <c r="L72" s="53"/>
      <c r="M72" s="53"/>
      <c r="N72" s="53"/>
      <c r="O72" s="42">
        <f>+P19</f>
        <v>0</v>
      </c>
      <c r="P72" s="34"/>
      <c r="Q72" s="37"/>
      <c r="R72" s="37"/>
      <c r="S72" s="41">
        <v>12</v>
      </c>
      <c r="T72" s="42">
        <f>+O72*S72/100</f>
        <v>0</v>
      </c>
      <c r="U72" s="3"/>
    </row>
    <row r="73" spans="2:21" ht="11.25" customHeight="1" x14ac:dyDescent="0.25">
      <c r="B73" s="4"/>
      <c r="D73" t="s">
        <v>78</v>
      </c>
      <c r="E73" s="53" t="s">
        <v>79</v>
      </c>
      <c r="F73" s="53"/>
      <c r="G73" s="53"/>
      <c r="H73" s="53"/>
      <c r="I73" s="53"/>
      <c r="J73" s="53"/>
      <c r="K73" s="53"/>
      <c r="L73" s="53"/>
      <c r="M73" s="53"/>
      <c r="N73" s="53"/>
      <c r="O73" s="42">
        <f>+P20</f>
        <v>0</v>
      </c>
      <c r="P73" s="34"/>
      <c r="Q73" s="37"/>
      <c r="R73" s="37"/>
      <c r="S73" s="41">
        <v>24.1</v>
      </c>
      <c r="T73" s="42">
        <f>+O73*S73/100</f>
        <v>0</v>
      </c>
      <c r="U73" s="3"/>
    </row>
    <row r="74" spans="2:21" ht="11.25" customHeight="1" x14ac:dyDescent="0.25">
      <c r="B74" s="4"/>
      <c r="D74" t="s">
        <v>80</v>
      </c>
      <c r="E74" s="53" t="s">
        <v>81</v>
      </c>
      <c r="F74" s="53"/>
      <c r="G74" s="53"/>
      <c r="H74" s="53"/>
      <c r="I74" s="53"/>
      <c r="J74" s="53"/>
      <c r="K74" s="53"/>
      <c r="L74" s="53"/>
      <c r="M74" s="53"/>
      <c r="N74" s="53"/>
      <c r="O74" s="42">
        <f>+S37</f>
        <v>2300</v>
      </c>
      <c r="P74" s="34"/>
      <c r="Q74" s="37"/>
      <c r="R74" s="37"/>
      <c r="S74" s="44" t="s">
        <v>84</v>
      </c>
      <c r="T74" s="45">
        <f>SUM(T67:T73)</f>
        <v>733.69999999999993</v>
      </c>
      <c r="U74" s="3"/>
    </row>
    <row r="75" spans="2:21" ht="2.25" customHeight="1" x14ac:dyDescent="0.2"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</row>
  </sheetData>
  <mergeCells count="88">
    <mergeCell ref="B2:E2"/>
    <mergeCell ref="F2:L2"/>
    <mergeCell ref="P2:T2"/>
    <mergeCell ref="B3:E3"/>
    <mergeCell ref="F3:L3"/>
    <mergeCell ref="P3:T3"/>
    <mergeCell ref="E16:N16"/>
    <mergeCell ref="P16:R16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E45:J45"/>
    <mergeCell ref="N45:O45"/>
    <mergeCell ref="F46:O46"/>
    <mergeCell ref="P46:R46"/>
    <mergeCell ref="E47:J47"/>
    <mergeCell ref="M47:O47"/>
    <mergeCell ref="P47:R47"/>
    <mergeCell ref="E48:O48"/>
    <mergeCell ref="P48:R48"/>
    <mergeCell ref="E49:O49"/>
    <mergeCell ref="P49:R49"/>
    <mergeCell ref="E50:O50"/>
    <mergeCell ref="P50:R50"/>
    <mergeCell ref="J67:N67"/>
    <mergeCell ref="Q67:R67"/>
    <mergeCell ref="J51:R51"/>
    <mergeCell ref="S51:T51"/>
    <mergeCell ref="H53:R53"/>
    <mergeCell ref="S53:T53"/>
    <mergeCell ref="H55:J55"/>
    <mergeCell ref="N55:O55"/>
    <mergeCell ref="E64:L64"/>
    <mergeCell ref="Q64:R65"/>
    <mergeCell ref="S64:S65"/>
    <mergeCell ref="E65:N65"/>
    <mergeCell ref="E66:N66"/>
    <mergeCell ref="Q70:R70"/>
    <mergeCell ref="Q71:R71"/>
    <mergeCell ref="E72:N72"/>
    <mergeCell ref="E73:N73"/>
    <mergeCell ref="E74:N74"/>
  </mergeCells>
  <pageMargins left="0.14000000000000001" right="0.11811023622047245" top="0.19685039370078741" bottom="0.22" header="0" footer="0"/>
  <pageSetup paperSize="9" scale="98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8582-FE26-4171-B01E-331FBD98B7E4}">
  <sheetPr>
    <pageSetUpPr fitToPage="1"/>
  </sheetPr>
  <dimension ref="B1:U75"/>
  <sheetViews>
    <sheetView showGridLines="0" zoomScale="85" zoomScaleNormal="85" workbookViewId="0">
      <selection activeCell="P28" sqref="P28:R28"/>
    </sheetView>
  </sheetViews>
  <sheetFormatPr baseColWidth="10" defaultColWidth="8.85546875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5703125" customWidth="1"/>
    <col min="10" max="10" width="7.85546875" customWidth="1"/>
    <col min="11" max="11" width="6.5703125" customWidth="1"/>
    <col min="12" max="12" width="4.5703125" customWidth="1"/>
    <col min="13" max="13" width="1.140625" customWidth="1"/>
    <col min="14" max="14" width="3.140625" customWidth="1"/>
    <col min="15" max="15" width="11.5703125" customWidth="1"/>
    <col min="16" max="16" width="4.5703125" customWidth="1"/>
    <col min="17" max="17" width="6.85546875" customWidth="1"/>
    <col min="18" max="19" width="4.7109375" customWidth="1"/>
    <col min="20" max="20" width="12.140625" customWidth="1"/>
    <col min="21" max="21" width="1.28515625" customWidth="1"/>
    <col min="22" max="256" width="11.42578125" customWidth="1"/>
  </cols>
  <sheetData>
    <row r="1" spans="2:21" ht="7.5" customHeight="1" x14ac:dyDescent="0.2"/>
    <row r="2" spans="2:21" ht="12" customHeight="1" x14ac:dyDescent="0.25">
      <c r="B2" s="48" t="s">
        <v>0</v>
      </c>
      <c r="C2" s="49"/>
      <c r="D2" s="49"/>
      <c r="E2" s="49"/>
      <c r="F2" s="50" t="s">
        <v>86</v>
      </c>
      <c r="G2" s="50"/>
      <c r="H2" s="50"/>
      <c r="I2" s="50"/>
      <c r="J2" s="50"/>
      <c r="K2" s="50"/>
      <c r="L2" s="50"/>
      <c r="M2" s="1"/>
      <c r="O2" s="2" t="s">
        <v>1</v>
      </c>
      <c r="P2" s="51" t="s">
        <v>95</v>
      </c>
      <c r="Q2" s="51"/>
      <c r="R2" s="51"/>
      <c r="S2" s="51"/>
      <c r="T2" s="51"/>
      <c r="U2" s="1"/>
    </row>
    <row r="3" spans="2:21" ht="12" customHeight="1" x14ac:dyDescent="0.25">
      <c r="B3" s="52" t="s">
        <v>2</v>
      </c>
      <c r="C3" s="53"/>
      <c r="D3" s="53"/>
      <c r="E3" s="53"/>
      <c r="F3" s="50" t="s">
        <v>87</v>
      </c>
      <c r="G3" s="50"/>
      <c r="H3" s="50"/>
      <c r="I3" s="50"/>
      <c r="J3" s="50"/>
      <c r="K3" s="50"/>
      <c r="L3" s="50"/>
      <c r="M3" s="3"/>
      <c r="O3" s="4" t="s">
        <v>3</v>
      </c>
      <c r="P3" s="54" t="s">
        <v>96</v>
      </c>
      <c r="Q3" s="54"/>
      <c r="R3" s="54"/>
      <c r="S3" s="54"/>
      <c r="T3" s="54"/>
      <c r="U3" s="3"/>
    </row>
    <row r="4" spans="2:21" ht="12" customHeight="1" x14ac:dyDescent="0.25">
      <c r="B4" s="52" t="s">
        <v>4</v>
      </c>
      <c r="C4" s="53"/>
      <c r="D4" s="53"/>
      <c r="E4" s="53"/>
      <c r="F4" s="50" t="s">
        <v>88</v>
      </c>
      <c r="G4" s="50"/>
      <c r="H4" s="50"/>
      <c r="I4" s="50"/>
      <c r="J4" s="50"/>
      <c r="K4" s="50"/>
      <c r="L4" s="50"/>
      <c r="M4" s="3"/>
      <c r="O4" s="4" t="s">
        <v>5</v>
      </c>
      <c r="P4" s="57" t="s">
        <v>96</v>
      </c>
      <c r="Q4" s="54"/>
      <c r="R4" s="54"/>
      <c r="S4" s="54"/>
      <c r="T4" s="54"/>
      <c r="U4" s="3"/>
    </row>
    <row r="5" spans="2:21" ht="12" customHeight="1" x14ac:dyDescent="0.25">
      <c r="B5" s="52" t="s">
        <v>6</v>
      </c>
      <c r="C5" s="53"/>
      <c r="D5" s="53"/>
      <c r="E5" s="53"/>
      <c r="F5" s="50" t="s">
        <v>94</v>
      </c>
      <c r="G5" s="50"/>
      <c r="H5" s="50"/>
      <c r="I5" s="50"/>
      <c r="J5" s="50"/>
      <c r="K5" s="50"/>
      <c r="L5" s="50"/>
      <c r="M5" s="3"/>
      <c r="O5" s="4" t="s">
        <v>7</v>
      </c>
      <c r="P5" s="22"/>
      <c r="Q5" s="33" t="s">
        <v>97</v>
      </c>
      <c r="R5" s="33"/>
      <c r="S5" s="33"/>
      <c r="T5" s="33"/>
      <c r="U5" s="3"/>
    </row>
    <row r="6" spans="2:21" ht="12" customHeight="1" x14ac:dyDescent="0.25">
      <c r="B6" s="52" t="s">
        <v>8</v>
      </c>
      <c r="C6" s="53"/>
      <c r="D6" s="53"/>
      <c r="E6" s="53"/>
      <c r="F6" s="54"/>
      <c r="G6" s="54"/>
      <c r="H6" s="54"/>
      <c r="I6" s="54"/>
      <c r="J6" s="54"/>
      <c r="K6" s="54"/>
      <c r="L6" s="54"/>
      <c r="M6" s="3"/>
      <c r="O6" s="4" t="s">
        <v>9</v>
      </c>
      <c r="P6" s="58" t="s">
        <v>92</v>
      </c>
      <c r="Q6" s="54"/>
      <c r="R6" s="54"/>
      <c r="S6" s="54"/>
      <c r="T6" s="54"/>
      <c r="U6" s="3"/>
    </row>
    <row r="7" spans="2:21" ht="3.75" customHeight="1" x14ac:dyDescent="0.2">
      <c r="B7" s="59"/>
      <c r="C7" s="60"/>
      <c r="D7" s="60"/>
      <c r="E7" s="60"/>
      <c r="F7" s="5"/>
      <c r="G7" s="5"/>
      <c r="H7" s="5"/>
      <c r="I7" s="5"/>
      <c r="J7" s="5"/>
      <c r="K7" s="5"/>
      <c r="L7" s="5"/>
      <c r="M7" s="6"/>
      <c r="O7" s="7"/>
      <c r="P7" s="5"/>
      <c r="Q7" s="5"/>
      <c r="R7" s="5"/>
      <c r="S7" s="5"/>
      <c r="T7" s="5"/>
      <c r="U7" s="6"/>
    </row>
    <row r="8" spans="2:21" ht="6" customHeight="1" x14ac:dyDescent="0.2"/>
    <row r="9" spans="2:21" ht="13.5" x14ac:dyDescent="0.25">
      <c r="B9" s="61" t="s">
        <v>10</v>
      </c>
      <c r="C9" s="49"/>
      <c r="D9" s="49"/>
      <c r="E9" s="49"/>
      <c r="F9" s="49"/>
      <c r="G9" s="8" t="s">
        <v>11</v>
      </c>
      <c r="H9" s="9"/>
      <c r="I9" s="8" t="s">
        <v>12</v>
      </c>
      <c r="J9" s="10"/>
      <c r="K9" s="11" t="s">
        <v>13</v>
      </c>
      <c r="L9" s="9"/>
      <c r="M9" s="8"/>
      <c r="N9" s="8" t="s">
        <v>12</v>
      </c>
      <c r="O9" s="10"/>
      <c r="P9" s="8" t="s">
        <v>12</v>
      </c>
      <c r="Q9" s="9"/>
      <c r="R9" s="8" t="s">
        <v>14</v>
      </c>
      <c r="S9" s="8"/>
      <c r="T9" s="9"/>
      <c r="U9" s="1"/>
    </row>
    <row r="10" spans="2:21" ht="3.75" customHeight="1" x14ac:dyDescent="0.2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</row>
    <row r="11" spans="2:21" ht="3" customHeight="1" x14ac:dyDescent="0.2"/>
    <row r="12" spans="2:21" ht="18" x14ac:dyDescent="0.25">
      <c r="B12" s="2"/>
      <c r="C12" s="27" t="s">
        <v>15</v>
      </c>
      <c r="D12" s="27" t="s">
        <v>16</v>
      </c>
      <c r="E12" s="27"/>
      <c r="F12" s="27"/>
      <c r="G12" s="8"/>
      <c r="H12" s="8"/>
      <c r="I12" s="8"/>
      <c r="J12" s="8"/>
      <c r="K12" s="8"/>
      <c r="L12" s="8"/>
      <c r="M12" s="8"/>
      <c r="N12" s="8"/>
      <c r="O12" s="8"/>
      <c r="P12" s="23" t="s">
        <v>17</v>
      </c>
      <c r="Q12" s="8"/>
      <c r="R12" s="8"/>
      <c r="S12" s="8"/>
      <c r="T12" s="13" t="s">
        <v>18</v>
      </c>
      <c r="U12" s="1"/>
    </row>
    <row r="13" spans="2:21" ht="13.5" customHeight="1" x14ac:dyDescent="0.25">
      <c r="B13" s="4"/>
      <c r="C13" s="14" t="s">
        <v>19</v>
      </c>
      <c r="D13" s="14" t="s">
        <v>20</v>
      </c>
      <c r="U13" s="3"/>
    </row>
    <row r="14" spans="2:21" ht="12" customHeight="1" x14ac:dyDescent="0.25">
      <c r="B14" s="4"/>
      <c r="D14" s="53" t="s">
        <v>21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6">
        <v>1028</v>
      </c>
      <c r="Q14" s="56"/>
      <c r="R14" s="56"/>
      <c r="U14" s="3"/>
    </row>
    <row r="15" spans="2:21" ht="12" customHeight="1" x14ac:dyDescent="0.25">
      <c r="B15" s="4"/>
      <c r="D15" t="s">
        <v>22</v>
      </c>
      <c r="P15" s="62"/>
      <c r="Q15" s="62"/>
      <c r="R15" s="62"/>
      <c r="U15" s="3"/>
    </row>
    <row r="16" spans="2:21" ht="12" customHeight="1" x14ac:dyDescent="0.25">
      <c r="B16" s="4"/>
      <c r="E16" s="55" t="s">
        <v>85</v>
      </c>
      <c r="F16" s="55"/>
      <c r="G16" s="55"/>
      <c r="H16" s="55"/>
      <c r="I16" s="55"/>
      <c r="J16" s="55"/>
      <c r="K16" s="55"/>
      <c r="L16" s="55"/>
      <c r="M16" s="55"/>
      <c r="N16" s="55"/>
      <c r="O16" t="s">
        <v>23</v>
      </c>
      <c r="P16" s="56">
        <v>220</v>
      </c>
      <c r="Q16" s="56"/>
      <c r="R16" s="56"/>
      <c r="U16" s="3"/>
    </row>
    <row r="17" spans="2:21" ht="12" customHeight="1" x14ac:dyDescent="0.25">
      <c r="B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t="s">
        <v>23</v>
      </c>
      <c r="P17" s="56"/>
      <c r="Q17" s="56"/>
      <c r="R17" s="56"/>
      <c r="U17" s="3"/>
    </row>
    <row r="18" spans="2:21" ht="12" customHeight="1" x14ac:dyDescent="0.25">
      <c r="B18" s="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t="s">
        <v>23</v>
      </c>
      <c r="P18" s="56"/>
      <c r="Q18" s="56"/>
      <c r="R18" s="56"/>
      <c r="U18" s="3"/>
    </row>
    <row r="19" spans="2:21" ht="12" customHeight="1" x14ac:dyDescent="0.25">
      <c r="B19" s="4"/>
      <c r="D19" s="53" t="s">
        <v>24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6"/>
      <c r="Q19" s="56"/>
      <c r="R19" s="56"/>
      <c r="U19" s="3"/>
    </row>
    <row r="20" spans="2:21" ht="12" customHeight="1" x14ac:dyDescent="0.25">
      <c r="B20" s="4"/>
      <c r="D20" s="53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6"/>
      <c r="Q20" s="56"/>
      <c r="R20" s="56"/>
      <c r="U20" s="3"/>
    </row>
    <row r="21" spans="2:21" ht="12" customHeight="1" x14ac:dyDescent="0.25">
      <c r="B21" s="4"/>
      <c r="D21" s="63" t="s">
        <v>82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6"/>
      <c r="Q21" s="56"/>
      <c r="R21" s="56"/>
      <c r="U21" s="3"/>
    </row>
    <row r="22" spans="2:21" ht="12" customHeight="1" x14ac:dyDescent="0.25">
      <c r="B22" s="4"/>
      <c r="D22" s="63" t="s">
        <v>83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6">
        <v>172</v>
      </c>
      <c r="Q22" s="56"/>
      <c r="R22" s="56"/>
      <c r="U22" s="3"/>
    </row>
    <row r="23" spans="2:21" ht="12" customHeight="1" x14ac:dyDescent="0.25">
      <c r="B23" s="4"/>
      <c r="D23" s="53" t="s">
        <v>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6"/>
      <c r="Q23" s="56"/>
      <c r="R23" s="56"/>
      <c r="U23" s="3"/>
    </row>
    <row r="24" spans="2:21" ht="3.75" customHeight="1" x14ac:dyDescent="0.2">
      <c r="B24" s="4"/>
      <c r="U24" s="3"/>
    </row>
    <row r="25" spans="2:21" ht="15.75" x14ac:dyDescent="0.25">
      <c r="B25" s="4"/>
      <c r="C25" s="14" t="s">
        <v>27</v>
      </c>
      <c r="D25" s="14" t="s">
        <v>28</v>
      </c>
      <c r="U25" s="3"/>
    </row>
    <row r="26" spans="2:21" ht="12" customHeight="1" x14ac:dyDescent="0.2">
      <c r="B26" s="4"/>
      <c r="D26" t="s">
        <v>29</v>
      </c>
      <c r="U26" s="3"/>
    </row>
    <row r="27" spans="2:21" ht="12" customHeight="1" x14ac:dyDescent="0.25">
      <c r="B27" s="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t="s">
        <v>23</v>
      </c>
      <c r="P27" s="56"/>
      <c r="Q27" s="56"/>
      <c r="R27" s="56"/>
      <c r="U27" s="3"/>
    </row>
    <row r="28" spans="2:21" ht="12" customHeight="1" x14ac:dyDescent="0.25">
      <c r="B28" s="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t="s">
        <v>23</v>
      </c>
      <c r="P28" s="56"/>
      <c r="Q28" s="56"/>
      <c r="R28" s="56"/>
      <c r="U28" s="3"/>
    </row>
    <row r="29" spans="2:21" ht="12" customHeight="1" x14ac:dyDescent="0.25">
      <c r="B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t="s">
        <v>23</v>
      </c>
      <c r="P29" s="56"/>
      <c r="Q29" s="56"/>
      <c r="R29" s="56"/>
      <c r="U29" s="3"/>
    </row>
    <row r="30" spans="2:21" ht="12" customHeight="1" x14ac:dyDescent="0.2">
      <c r="B30" s="4"/>
      <c r="D30" t="s">
        <v>30</v>
      </c>
      <c r="U30" s="3"/>
    </row>
    <row r="31" spans="2:21" ht="12" customHeight="1" x14ac:dyDescent="0.25">
      <c r="B31" s="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t="s">
        <v>23</v>
      </c>
      <c r="P31" s="56"/>
      <c r="Q31" s="56"/>
      <c r="R31" s="56"/>
      <c r="U31" s="3"/>
    </row>
    <row r="32" spans="2:21" ht="12" customHeight="1" x14ac:dyDescent="0.25">
      <c r="B32" s="4"/>
      <c r="D32" t="s">
        <v>31</v>
      </c>
      <c r="P32" s="15"/>
      <c r="Q32" s="15"/>
      <c r="R32" s="15"/>
      <c r="U32" s="3"/>
    </row>
    <row r="33" spans="2:21" ht="12" customHeight="1" x14ac:dyDescent="0.25">
      <c r="B33" s="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t="s">
        <v>23</v>
      </c>
      <c r="P33" s="56"/>
      <c r="Q33" s="56"/>
      <c r="R33" s="56"/>
      <c r="U33" s="3"/>
    </row>
    <row r="34" spans="2:21" ht="12" customHeight="1" x14ac:dyDescent="0.25">
      <c r="B34" s="4"/>
      <c r="D34" t="s">
        <v>32</v>
      </c>
      <c r="P34" s="15"/>
      <c r="Q34" s="15"/>
      <c r="R34" s="15"/>
      <c r="U34" s="3"/>
    </row>
    <row r="35" spans="2:21" ht="12" customHeight="1" x14ac:dyDescent="0.25">
      <c r="B35" s="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t="s">
        <v>23</v>
      </c>
      <c r="P35" s="56"/>
      <c r="Q35" s="56"/>
      <c r="R35" s="56"/>
      <c r="U35" s="3"/>
    </row>
    <row r="36" spans="2:21" ht="5.25" customHeight="1" x14ac:dyDescent="0.2">
      <c r="B36" s="4"/>
      <c r="U36" s="3"/>
    </row>
    <row r="37" spans="2:21" ht="13.5" x14ac:dyDescent="0.25">
      <c r="B37" s="4"/>
      <c r="J37" s="64" t="s">
        <v>33</v>
      </c>
      <c r="K37" s="64"/>
      <c r="L37" s="64"/>
      <c r="M37" s="64"/>
      <c r="N37" s="64"/>
      <c r="O37" s="64"/>
      <c r="P37" s="64"/>
      <c r="Q37" s="64"/>
      <c r="R37" s="64"/>
      <c r="S37" s="65">
        <f>P14+P16+P17+P18+P19+P20+P21+P22+P23+P27+P28+P29+P31+P33+P35</f>
        <v>1420</v>
      </c>
      <c r="T37" s="65"/>
      <c r="U37" s="3"/>
    </row>
    <row r="38" spans="2:21" ht="3" customHeight="1" x14ac:dyDescent="0.2">
      <c r="B38" s="4"/>
      <c r="U38" s="3"/>
    </row>
    <row r="39" spans="2:21" ht="18" x14ac:dyDescent="0.25">
      <c r="B39" s="4"/>
      <c r="C39" s="28" t="s">
        <v>34</v>
      </c>
      <c r="D39" s="28" t="s">
        <v>35</v>
      </c>
      <c r="E39" s="28"/>
      <c r="F39" s="28"/>
      <c r="G39" s="29"/>
      <c r="H39" s="29"/>
      <c r="U39" s="3"/>
    </row>
    <row r="40" spans="2:21" x14ac:dyDescent="0.2">
      <c r="B40" s="4"/>
      <c r="D40" t="s">
        <v>36</v>
      </c>
      <c r="E40" s="16" t="s">
        <v>37</v>
      </c>
      <c r="F40" s="16"/>
      <c r="G40" s="17"/>
      <c r="H40" s="17"/>
      <c r="I40" s="17"/>
      <c r="J40" s="17"/>
      <c r="U40" s="3"/>
    </row>
    <row r="41" spans="2:21" ht="13.5" x14ac:dyDescent="0.25">
      <c r="B41" s="4"/>
      <c r="E41" s="66" t="s">
        <v>38</v>
      </c>
      <c r="F41" s="67"/>
      <c r="G41" s="67"/>
      <c r="H41" s="67"/>
      <c r="I41" s="67"/>
      <c r="J41" s="67"/>
      <c r="K41" s="43">
        <v>4.83</v>
      </c>
      <c r="L41" t="s">
        <v>39</v>
      </c>
      <c r="N41" s="56">
        <f>(K41*S37)/100</f>
        <v>68.585999999999999</v>
      </c>
      <c r="O41" s="56"/>
      <c r="U41" s="3"/>
    </row>
    <row r="42" spans="2:21" ht="13.5" x14ac:dyDescent="0.25">
      <c r="B42" s="4"/>
      <c r="E42" s="66" t="s">
        <v>40</v>
      </c>
      <c r="F42" s="67"/>
      <c r="G42" s="67"/>
      <c r="H42" s="67"/>
      <c r="I42" s="67"/>
      <c r="J42" s="67"/>
      <c r="K42" s="18">
        <v>1.55</v>
      </c>
      <c r="L42" t="s">
        <v>39</v>
      </c>
      <c r="N42" s="56">
        <f>(K42*S37)/100</f>
        <v>22.01</v>
      </c>
      <c r="O42" s="56"/>
      <c r="U42" s="3"/>
    </row>
    <row r="43" spans="2:21" ht="13.5" x14ac:dyDescent="0.25">
      <c r="B43" s="4"/>
      <c r="E43" s="66" t="s">
        <v>41</v>
      </c>
      <c r="F43" s="67"/>
      <c r="G43" s="67"/>
      <c r="H43" s="67"/>
      <c r="I43" s="67"/>
      <c r="J43" s="67"/>
      <c r="K43" s="43">
        <v>0.1</v>
      </c>
      <c r="L43" t="s">
        <v>39</v>
      </c>
      <c r="N43" s="56">
        <f>(K43*S37)/100</f>
        <v>1.42</v>
      </c>
      <c r="O43" s="56"/>
      <c r="U43" s="3"/>
    </row>
    <row r="44" spans="2:21" ht="13.5" x14ac:dyDescent="0.25">
      <c r="B44" s="4"/>
      <c r="E44" s="66" t="s">
        <v>42</v>
      </c>
      <c r="F44" s="67"/>
      <c r="G44" s="67"/>
      <c r="H44" s="67"/>
      <c r="I44" s="67"/>
      <c r="J44" s="67"/>
      <c r="K44" s="43">
        <v>2</v>
      </c>
      <c r="L44" t="s">
        <v>39</v>
      </c>
      <c r="N44" s="56"/>
      <c r="O44" s="56"/>
      <c r="U44" s="3"/>
    </row>
    <row r="45" spans="2:21" ht="13.5" x14ac:dyDescent="0.25">
      <c r="B45" s="4"/>
      <c r="E45" s="66" t="s">
        <v>43</v>
      </c>
      <c r="F45" s="67"/>
      <c r="G45" s="67"/>
      <c r="H45" s="67"/>
      <c r="I45" s="67"/>
      <c r="J45" s="67"/>
      <c r="K45" s="43">
        <v>4.8</v>
      </c>
      <c r="L45" t="s">
        <v>39</v>
      </c>
      <c r="N45" s="56"/>
      <c r="O45" s="56"/>
      <c r="U45" s="3"/>
    </row>
    <row r="46" spans="2:21" ht="13.5" x14ac:dyDescent="0.25">
      <c r="B46" s="4"/>
      <c r="E46" s="19"/>
      <c r="F46" s="66" t="s">
        <v>44</v>
      </c>
      <c r="G46" s="67"/>
      <c r="H46" s="67"/>
      <c r="I46" s="67"/>
      <c r="J46" s="67"/>
      <c r="K46" s="67"/>
      <c r="L46" s="67"/>
      <c r="M46" s="67"/>
      <c r="N46" s="67"/>
      <c r="O46" s="67"/>
      <c r="P46" s="56">
        <f>N41+N42+N43+N44+N45</f>
        <v>92.016000000000005</v>
      </c>
      <c r="Q46" s="56"/>
      <c r="R46" s="56"/>
      <c r="U46" s="3"/>
    </row>
    <row r="47" spans="2:21" ht="15.75" customHeight="1" x14ac:dyDescent="0.25">
      <c r="B47" s="4"/>
      <c r="D47" t="s">
        <v>45</v>
      </c>
      <c r="E47" s="68" t="s">
        <v>46</v>
      </c>
      <c r="F47" s="69"/>
      <c r="G47" s="69"/>
      <c r="H47" s="69"/>
      <c r="I47" s="69"/>
      <c r="J47" s="69"/>
      <c r="K47" s="18">
        <v>7</v>
      </c>
      <c r="L47" t="s">
        <v>39</v>
      </c>
      <c r="M47" s="53" t="s">
        <v>47</v>
      </c>
      <c r="N47" s="53"/>
      <c r="O47" s="53"/>
      <c r="P47" s="56">
        <f>(K47*O74)/100</f>
        <v>99.4</v>
      </c>
      <c r="Q47" s="56"/>
      <c r="R47" s="56"/>
      <c r="U47" s="3"/>
    </row>
    <row r="48" spans="2:21" ht="13.5" x14ac:dyDescent="0.25">
      <c r="B48" s="4"/>
      <c r="D48" t="s">
        <v>48</v>
      </c>
      <c r="E48" s="66" t="s">
        <v>49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6"/>
      <c r="Q48" s="56"/>
      <c r="R48" s="56"/>
      <c r="U48" s="3"/>
    </row>
    <row r="49" spans="2:21" ht="13.5" x14ac:dyDescent="0.25">
      <c r="B49" s="4"/>
      <c r="D49" t="s">
        <v>50</v>
      </c>
      <c r="E49" s="66" t="s">
        <v>51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6"/>
      <c r="Q49" s="56"/>
      <c r="R49" s="56"/>
      <c r="U49" s="3"/>
    </row>
    <row r="50" spans="2:21" ht="13.5" x14ac:dyDescent="0.25">
      <c r="B50" s="4"/>
      <c r="D50" t="s">
        <v>52</v>
      </c>
      <c r="E50" s="66" t="s">
        <v>53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56"/>
      <c r="Q50" s="56"/>
      <c r="R50" s="56"/>
      <c r="U50" s="3"/>
    </row>
    <row r="51" spans="2:21" ht="13.5" x14ac:dyDescent="0.25">
      <c r="B51" s="4"/>
      <c r="J51" s="64" t="s">
        <v>54</v>
      </c>
      <c r="K51" s="64"/>
      <c r="L51" s="64"/>
      <c r="M51" s="64"/>
      <c r="N51" s="64"/>
      <c r="O51" s="64"/>
      <c r="P51" s="64"/>
      <c r="Q51" s="64"/>
      <c r="R51" s="64"/>
      <c r="S51" s="65">
        <f>P46+P47+P48+P49+P50</f>
        <v>191.416</v>
      </c>
      <c r="T51" s="72"/>
      <c r="U51" s="3"/>
    </row>
    <row r="52" spans="2:21" ht="5.25" customHeight="1" thickBot="1" x14ac:dyDescent="0.25">
      <c r="B52" s="4"/>
      <c r="U52" s="3"/>
    </row>
    <row r="53" spans="2:21" ht="14.25" customHeight="1" thickBot="1" x14ac:dyDescent="0.25">
      <c r="B53" s="4"/>
      <c r="E53" s="20" t="s">
        <v>55</v>
      </c>
      <c r="H53" s="73" t="s">
        <v>56</v>
      </c>
      <c r="I53" s="73"/>
      <c r="J53" s="73"/>
      <c r="K53" s="73"/>
      <c r="L53" s="73"/>
      <c r="M53" s="73"/>
      <c r="N53" s="73"/>
      <c r="O53" s="73"/>
      <c r="P53" s="73"/>
      <c r="Q53" s="73"/>
      <c r="R53" s="74"/>
      <c r="S53" s="75">
        <f>S37-S51</f>
        <v>1228.5840000000001</v>
      </c>
      <c r="T53" s="76"/>
      <c r="U53" s="3"/>
    </row>
    <row r="54" spans="2:21" ht="9.75" customHeight="1" x14ac:dyDescent="0.25">
      <c r="B54" s="4"/>
      <c r="E54" s="20" t="s">
        <v>57</v>
      </c>
      <c r="J54" s="15"/>
      <c r="U54" s="3"/>
    </row>
    <row r="55" spans="2:21" ht="10.5" customHeight="1" x14ac:dyDescent="0.25">
      <c r="B55" s="4"/>
      <c r="H55" s="55"/>
      <c r="I55" s="55"/>
      <c r="J55" s="55"/>
      <c r="K55" s="31"/>
      <c r="L55" t="s">
        <v>12</v>
      </c>
      <c r="N55" s="77"/>
      <c r="O55" s="77"/>
      <c r="P55" t="s">
        <v>12</v>
      </c>
      <c r="Q55" s="31"/>
      <c r="U55" s="3"/>
    </row>
    <row r="56" spans="2:21" ht="3" customHeight="1" x14ac:dyDescent="0.2">
      <c r="B56" s="4"/>
      <c r="U56" s="3"/>
    </row>
    <row r="57" spans="2:21" x14ac:dyDescent="0.2">
      <c r="B57" s="4"/>
      <c r="O57" s="21" t="s">
        <v>58</v>
      </c>
      <c r="U57" s="3"/>
    </row>
    <row r="58" spans="2:21" ht="3" customHeight="1" x14ac:dyDescent="0.2">
      <c r="B58" s="4"/>
      <c r="U58" s="3"/>
    </row>
    <row r="59" spans="2:21" ht="8.25" customHeight="1" x14ac:dyDescent="0.2">
      <c r="B59" s="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</row>
    <row r="60" spans="2:21" ht="2.25" customHeight="1" x14ac:dyDescent="0.2"/>
    <row r="61" spans="2:21" ht="2.25" customHeight="1" x14ac:dyDescent="0.2"/>
    <row r="62" spans="2:21" ht="13.5" x14ac:dyDescent="0.25">
      <c r="B62" s="2"/>
      <c r="C62" s="25" t="s">
        <v>59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"/>
    </row>
    <row r="63" spans="2:21" ht="3.75" customHeight="1" x14ac:dyDescent="0.2">
      <c r="B63" s="4"/>
      <c r="U63" s="3"/>
    </row>
    <row r="64" spans="2:21" ht="11.25" customHeight="1" x14ac:dyDescent="0.2">
      <c r="B64" s="4"/>
      <c r="D64" t="s">
        <v>36</v>
      </c>
      <c r="E64" s="53" t="s">
        <v>60</v>
      </c>
      <c r="F64" s="53"/>
      <c r="G64" s="53"/>
      <c r="H64" s="53"/>
      <c r="I64" s="53"/>
      <c r="J64" s="53"/>
      <c r="K64" s="53"/>
      <c r="L64" s="53"/>
      <c r="Q64" s="78" t="s">
        <v>61</v>
      </c>
      <c r="R64" s="78"/>
      <c r="S64" s="78" t="s">
        <v>62</v>
      </c>
      <c r="T64" s="35" t="s">
        <v>63</v>
      </c>
      <c r="U64" s="3"/>
    </row>
    <row r="65" spans="2:21" ht="11.25" customHeight="1" x14ac:dyDescent="0.25">
      <c r="B65" s="4"/>
      <c r="E65" s="79" t="s">
        <v>64</v>
      </c>
      <c r="F65" s="79"/>
      <c r="G65" s="79"/>
      <c r="H65" s="79"/>
      <c r="I65" s="79"/>
      <c r="J65" s="79"/>
      <c r="K65" s="79"/>
      <c r="L65" s="79"/>
      <c r="M65" s="79"/>
      <c r="N65" s="79"/>
      <c r="O65" s="42">
        <f>+P14+P16+P17+P18+P23</f>
        <v>1248</v>
      </c>
      <c r="P65" s="46"/>
      <c r="Q65" s="78"/>
      <c r="R65" s="78"/>
      <c r="S65" s="78"/>
      <c r="T65" s="35" t="s">
        <v>65</v>
      </c>
      <c r="U65" s="3"/>
    </row>
    <row r="66" spans="2:21" ht="11.25" customHeight="1" x14ac:dyDescent="0.25">
      <c r="B66" s="4"/>
      <c r="E66" s="79" t="s">
        <v>66</v>
      </c>
      <c r="F66" s="79"/>
      <c r="G66" s="79"/>
      <c r="H66" s="79"/>
      <c r="I66" s="79"/>
      <c r="J66" s="79"/>
      <c r="K66" s="79"/>
      <c r="L66" s="79"/>
      <c r="M66" s="79"/>
      <c r="N66" s="79"/>
      <c r="O66" s="42">
        <f>P22</f>
        <v>172</v>
      </c>
      <c r="P66" s="34"/>
      <c r="Q66" s="37"/>
      <c r="R66" s="37"/>
      <c r="S66" s="37"/>
      <c r="T66" s="37"/>
      <c r="U66" s="3"/>
    </row>
    <row r="67" spans="2:21" ht="12" customHeight="1" x14ac:dyDescent="0.25">
      <c r="B67" s="4"/>
      <c r="J67" s="64" t="s">
        <v>67</v>
      </c>
      <c r="K67" s="64"/>
      <c r="L67" s="64"/>
      <c r="M67" s="64"/>
      <c r="N67" s="64"/>
      <c r="O67" s="42">
        <f>+O65+O66</f>
        <v>1420</v>
      </c>
      <c r="P67" s="38" t="s">
        <v>68</v>
      </c>
      <c r="Q67" s="70">
        <f>+O67</f>
        <v>1420</v>
      </c>
      <c r="R67" s="71"/>
      <c r="S67" s="41">
        <v>24.1</v>
      </c>
      <c r="T67" s="42">
        <f>+Q67*S67/100</f>
        <v>342.22</v>
      </c>
      <c r="U67" s="3"/>
    </row>
    <row r="68" spans="2:21" ht="12" customHeight="1" x14ac:dyDescent="0.25">
      <c r="B68" s="4"/>
      <c r="I68" s="24" t="s">
        <v>69</v>
      </c>
      <c r="J68" s="30"/>
      <c r="K68" s="30"/>
      <c r="L68" s="30"/>
      <c r="M68" s="30"/>
      <c r="N68" s="30"/>
      <c r="O68" s="36"/>
      <c r="P68" s="38"/>
      <c r="Q68" s="40"/>
      <c r="R68" s="40"/>
      <c r="S68" s="39">
        <v>1.5</v>
      </c>
      <c r="T68" s="42">
        <f>+Q70*S68/100</f>
        <v>21.3</v>
      </c>
      <c r="U68" s="3"/>
    </row>
    <row r="69" spans="2:21" ht="11.25" customHeight="1" x14ac:dyDescent="0.25">
      <c r="B69" s="4"/>
      <c r="D69" t="s">
        <v>45</v>
      </c>
      <c r="E69" s="32" t="s">
        <v>70</v>
      </c>
      <c r="I69" s="24" t="s">
        <v>71</v>
      </c>
      <c r="O69" s="34"/>
      <c r="P69" s="34"/>
      <c r="Q69" s="37"/>
      <c r="R69" s="37"/>
      <c r="S69" s="39">
        <v>5.5</v>
      </c>
      <c r="T69" s="42">
        <f>+Q70*S69/100</f>
        <v>78.099999999999994</v>
      </c>
      <c r="U69" s="3"/>
    </row>
    <row r="70" spans="2:21" ht="11.25" customHeight="1" x14ac:dyDescent="0.25">
      <c r="B70" s="4"/>
      <c r="E70" s="32" t="s">
        <v>72</v>
      </c>
      <c r="I70" s="24" t="s">
        <v>73</v>
      </c>
      <c r="O70" s="42">
        <f>O67+P19+P20</f>
        <v>1420</v>
      </c>
      <c r="P70" s="38" t="s">
        <v>74</v>
      </c>
      <c r="Q70" s="70">
        <f>+O70</f>
        <v>1420</v>
      </c>
      <c r="R70" s="71"/>
      <c r="S70" s="41">
        <v>0.6</v>
      </c>
      <c r="T70" s="42">
        <f>+Q70*S70/100</f>
        <v>8.52</v>
      </c>
      <c r="U70" s="3"/>
    </row>
    <row r="71" spans="2:21" ht="12" customHeight="1" x14ac:dyDescent="0.25">
      <c r="B71" s="4"/>
      <c r="I71" s="24" t="s">
        <v>75</v>
      </c>
      <c r="O71" s="42">
        <f>Q70</f>
        <v>1420</v>
      </c>
      <c r="P71" s="34"/>
      <c r="Q71" s="80"/>
      <c r="R71" s="80"/>
      <c r="S71" s="41">
        <v>0.2</v>
      </c>
      <c r="T71" s="42">
        <f>+Q70*S71/100</f>
        <v>2.84</v>
      </c>
      <c r="U71" s="3"/>
    </row>
    <row r="72" spans="2:21" ht="11.25" customHeight="1" x14ac:dyDescent="0.25">
      <c r="B72" s="4"/>
      <c r="D72" t="s">
        <v>76</v>
      </c>
      <c r="E72" s="53" t="s">
        <v>77</v>
      </c>
      <c r="F72" s="53"/>
      <c r="G72" s="53"/>
      <c r="H72" s="53"/>
      <c r="I72" s="53"/>
      <c r="J72" s="53"/>
      <c r="K72" s="53"/>
      <c r="L72" s="53"/>
      <c r="M72" s="53"/>
      <c r="N72" s="53"/>
      <c r="O72" s="42">
        <f>+P19</f>
        <v>0</v>
      </c>
      <c r="P72" s="34"/>
      <c r="Q72" s="37"/>
      <c r="R72" s="37"/>
      <c r="S72" s="41">
        <v>12</v>
      </c>
      <c r="T72" s="42">
        <f>+O72*S72/100</f>
        <v>0</v>
      </c>
      <c r="U72" s="3"/>
    </row>
    <row r="73" spans="2:21" ht="11.25" customHeight="1" x14ac:dyDescent="0.25">
      <c r="B73" s="4"/>
      <c r="D73" t="s">
        <v>78</v>
      </c>
      <c r="E73" s="53" t="s">
        <v>79</v>
      </c>
      <c r="F73" s="53"/>
      <c r="G73" s="53"/>
      <c r="H73" s="53"/>
      <c r="I73" s="53"/>
      <c r="J73" s="53"/>
      <c r="K73" s="53"/>
      <c r="L73" s="53"/>
      <c r="M73" s="53"/>
      <c r="N73" s="53"/>
      <c r="O73" s="42">
        <f>+P20</f>
        <v>0</v>
      </c>
      <c r="P73" s="34"/>
      <c r="Q73" s="37"/>
      <c r="R73" s="37"/>
      <c r="S73" s="41">
        <v>24.1</v>
      </c>
      <c r="T73" s="42">
        <f>+O73*S73/100</f>
        <v>0</v>
      </c>
      <c r="U73" s="3"/>
    </row>
    <row r="74" spans="2:21" ht="11.25" customHeight="1" x14ac:dyDescent="0.25">
      <c r="B74" s="4"/>
      <c r="D74" t="s">
        <v>80</v>
      </c>
      <c r="E74" s="53" t="s">
        <v>81</v>
      </c>
      <c r="F74" s="53"/>
      <c r="G74" s="53"/>
      <c r="H74" s="53"/>
      <c r="I74" s="53"/>
      <c r="J74" s="53"/>
      <c r="K74" s="53"/>
      <c r="L74" s="53"/>
      <c r="M74" s="53"/>
      <c r="N74" s="53"/>
      <c r="O74" s="42">
        <f>+S37</f>
        <v>1420</v>
      </c>
      <c r="P74" s="34"/>
      <c r="Q74" s="37"/>
      <c r="R74" s="37"/>
      <c r="S74" s="44" t="s">
        <v>84</v>
      </c>
      <c r="T74" s="45">
        <f>SUM(T67:T73)</f>
        <v>452.97999999999996</v>
      </c>
      <c r="U74" s="3"/>
    </row>
    <row r="75" spans="2:21" ht="2.25" customHeight="1" x14ac:dyDescent="0.2"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</row>
  </sheetData>
  <mergeCells count="88">
    <mergeCell ref="B2:E2"/>
    <mergeCell ref="F2:L2"/>
    <mergeCell ref="P2:T2"/>
    <mergeCell ref="B3:E3"/>
    <mergeCell ref="F3:L3"/>
    <mergeCell ref="P3:T3"/>
    <mergeCell ref="E16:N16"/>
    <mergeCell ref="P16:R16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E45:J45"/>
    <mergeCell ref="N45:O45"/>
    <mergeCell ref="F46:O46"/>
    <mergeCell ref="P46:R46"/>
    <mergeCell ref="E47:J47"/>
    <mergeCell ref="M47:O47"/>
    <mergeCell ref="P47:R47"/>
    <mergeCell ref="E48:O48"/>
    <mergeCell ref="P48:R48"/>
    <mergeCell ref="E49:O49"/>
    <mergeCell ref="P49:R49"/>
    <mergeCell ref="E50:O50"/>
    <mergeCell ref="P50:R50"/>
    <mergeCell ref="J67:N67"/>
    <mergeCell ref="Q67:R67"/>
    <mergeCell ref="J51:R51"/>
    <mergeCell ref="S51:T51"/>
    <mergeCell ref="H53:R53"/>
    <mergeCell ref="S53:T53"/>
    <mergeCell ref="H55:J55"/>
    <mergeCell ref="N55:O55"/>
    <mergeCell ref="E64:L64"/>
    <mergeCell ref="Q64:R65"/>
    <mergeCell ref="S64:S65"/>
    <mergeCell ref="E65:N65"/>
    <mergeCell ref="E66:N66"/>
    <mergeCell ref="Q70:R70"/>
    <mergeCell ref="Q71:R71"/>
    <mergeCell ref="E72:N72"/>
    <mergeCell ref="E73:N73"/>
    <mergeCell ref="E74:N74"/>
  </mergeCells>
  <pageMargins left="0.14000000000000001" right="0.11811023622047245" top="0.19685039370078741" bottom="0.22" header="0" footer="0"/>
  <pageSetup paperSize="9" scale="98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5CDF-1980-4BEF-B49A-090E7E05EBC2}">
  <sheetPr>
    <pageSetUpPr fitToPage="1"/>
  </sheetPr>
  <dimension ref="B1:U75"/>
  <sheetViews>
    <sheetView showGridLines="0" topLeftCell="A57" zoomScale="85" zoomScaleNormal="85" workbookViewId="0">
      <selection activeCell="S25" sqref="S25"/>
    </sheetView>
  </sheetViews>
  <sheetFormatPr baseColWidth="10" defaultColWidth="8.85546875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5703125" customWidth="1"/>
    <col min="10" max="10" width="7.85546875" customWidth="1"/>
    <col min="11" max="11" width="6.5703125" customWidth="1"/>
    <col min="12" max="12" width="4.5703125" customWidth="1"/>
    <col min="13" max="13" width="1.140625" customWidth="1"/>
    <col min="14" max="14" width="3.140625" customWidth="1"/>
    <col min="15" max="15" width="11.5703125" customWidth="1"/>
    <col min="16" max="16" width="4.5703125" customWidth="1"/>
    <col min="17" max="17" width="6.85546875" customWidth="1"/>
    <col min="18" max="19" width="4.7109375" customWidth="1"/>
    <col min="20" max="20" width="12.140625" customWidth="1"/>
    <col min="21" max="21" width="1.28515625" customWidth="1"/>
    <col min="22" max="256" width="11.42578125" customWidth="1"/>
  </cols>
  <sheetData>
    <row r="1" spans="2:21" ht="7.5" customHeight="1" x14ac:dyDescent="0.2"/>
    <row r="2" spans="2:21" ht="12" customHeight="1" x14ac:dyDescent="0.25">
      <c r="B2" s="48" t="s">
        <v>0</v>
      </c>
      <c r="C2" s="49"/>
      <c r="D2" s="49"/>
      <c r="E2" s="49"/>
      <c r="F2" s="50" t="s">
        <v>86</v>
      </c>
      <c r="G2" s="50"/>
      <c r="H2" s="50"/>
      <c r="I2" s="50"/>
      <c r="J2" s="50"/>
      <c r="K2" s="50"/>
      <c r="L2" s="50"/>
      <c r="M2" s="1"/>
      <c r="O2" s="2" t="s">
        <v>1</v>
      </c>
      <c r="P2" s="51" t="s">
        <v>99</v>
      </c>
      <c r="Q2" s="51"/>
      <c r="R2" s="51"/>
      <c r="S2" s="51"/>
      <c r="T2" s="51"/>
      <c r="U2" s="1"/>
    </row>
    <row r="3" spans="2:21" ht="12" customHeight="1" x14ac:dyDescent="0.25">
      <c r="B3" s="52" t="s">
        <v>2</v>
      </c>
      <c r="C3" s="53"/>
      <c r="D3" s="53"/>
      <c r="E3" s="53"/>
      <c r="F3" s="50" t="s">
        <v>98</v>
      </c>
      <c r="G3" s="50"/>
      <c r="H3" s="50"/>
      <c r="I3" s="50"/>
      <c r="J3" s="50"/>
      <c r="K3" s="50"/>
      <c r="L3" s="50"/>
      <c r="M3" s="3"/>
      <c r="O3" s="4" t="s">
        <v>3</v>
      </c>
      <c r="P3" s="54" t="s">
        <v>96</v>
      </c>
      <c r="Q3" s="54"/>
      <c r="R3" s="54"/>
      <c r="S3" s="54"/>
      <c r="T3" s="54"/>
      <c r="U3" s="3"/>
    </row>
    <row r="4" spans="2:21" ht="12" customHeight="1" x14ac:dyDescent="0.25">
      <c r="B4" s="52" t="s">
        <v>4</v>
      </c>
      <c r="C4" s="53"/>
      <c r="D4" s="53"/>
      <c r="E4" s="53"/>
      <c r="F4" s="50" t="s">
        <v>88</v>
      </c>
      <c r="G4" s="50"/>
      <c r="H4" s="50"/>
      <c r="I4" s="50"/>
      <c r="J4" s="50"/>
      <c r="K4" s="50"/>
      <c r="L4" s="50"/>
      <c r="M4" s="3"/>
      <c r="O4" s="4" t="s">
        <v>5</v>
      </c>
      <c r="P4" s="57" t="s">
        <v>96</v>
      </c>
      <c r="Q4" s="54"/>
      <c r="R4" s="54"/>
      <c r="S4" s="54"/>
      <c r="T4" s="54"/>
      <c r="U4" s="3"/>
    </row>
    <row r="5" spans="2:21" ht="12" customHeight="1" x14ac:dyDescent="0.25">
      <c r="B5" s="52" t="s">
        <v>6</v>
      </c>
      <c r="C5" s="53"/>
      <c r="D5" s="53"/>
      <c r="E5" s="53"/>
      <c r="F5" s="50" t="s">
        <v>89</v>
      </c>
      <c r="G5" s="50"/>
      <c r="H5" s="50"/>
      <c r="I5" s="50"/>
      <c r="J5" s="50"/>
      <c r="K5" s="50"/>
      <c r="L5" s="50"/>
      <c r="M5" s="3"/>
      <c r="O5" s="4" t="s">
        <v>7</v>
      </c>
      <c r="P5" s="22"/>
      <c r="Q5" s="33" t="s">
        <v>100</v>
      </c>
      <c r="R5" s="33"/>
      <c r="S5" s="33"/>
      <c r="T5" s="33"/>
      <c r="U5" s="3"/>
    </row>
    <row r="6" spans="2:21" ht="12" customHeight="1" x14ac:dyDescent="0.25">
      <c r="B6" s="52" t="s">
        <v>8</v>
      </c>
      <c r="C6" s="53"/>
      <c r="D6" s="53"/>
      <c r="E6" s="53"/>
      <c r="F6" s="54"/>
      <c r="G6" s="54"/>
      <c r="H6" s="54"/>
      <c r="I6" s="54"/>
      <c r="J6" s="54"/>
      <c r="K6" s="54"/>
      <c r="L6" s="54"/>
      <c r="M6" s="3"/>
      <c r="O6" s="4" t="s">
        <v>9</v>
      </c>
      <c r="P6" s="58" t="s">
        <v>92</v>
      </c>
      <c r="Q6" s="54"/>
      <c r="R6" s="54"/>
      <c r="S6" s="54"/>
      <c r="T6" s="54"/>
      <c r="U6" s="3"/>
    </row>
    <row r="7" spans="2:21" ht="3.75" customHeight="1" x14ac:dyDescent="0.2">
      <c r="B7" s="59"/>
      <c r="C7" s="60"/>
      <c r="D7" s="60"/>
      <c r="E7" s="60"/>
      <c r="F7" s="5"/>
      <c r="G7" s="5"/>
      <c r="H7" s="5"/>
      <c r="I7" s="5"/>
      <c r="J7" s="5"/>
      <c r="K7" s="5"/>
      <c r="L7" s="5"/>
      <c r="M7" s="6"/>
      <c r="O7" s="7"/>
      <c r="P7" s="5"/>
      <c r="Q7" s="5"/>
      <c r="R7" s="5"/>
      <c r="S7" s="5"/>
      <c r="T7" s="5"/>
      <c r="U7" s="6"/>
    </row>
    <row r="8" spans="2:21" ht="6" customHeight="1" x14ac:dyDescent="0.2"/>
    <row r="9" spans="2:21" ht="13.5" x14ac:dyDescent="0.25">
      <c r="B9" s="61" t="s">
        <v>10</v>
      </c>
      <c r="C9" s="49"/>
      <c r="D9" s="49"/>
      <c r="E9" s="49"/>
      <c r="F9" s="49"/>
      <c r="G9" s="8" t="s">
        <v>11</v>
      </c>
      <c r="H9" s="9"/>
      <c r="I9" s="8" t="s">
        <v>12</v>
      </c>
      <c r="J9" s="10"/>
      <c r="K9" s="11" t="s">
        <v>13</v>
      </c>
      <c r="L9" s="9"/>
      <c r="M9" s="8"/>
      <c r="N9" s="8" t="s">
        <v>12</v>
      </c>
      <c r="O9" s="10"/>
      <c r="P9" s="8" t="s">
        <v>12</v>
      </c>
      <c r="Q9" s="9"/>
      <c r="R9" s="8" t="s">
        <v>14</v>
      </c>
      <c r="S9" s="8"/>
      <c r="T9" s="9"/>
      <c r="U9" s="1"/>
    </row>
    <row r="10" spans="2:21" ht="3.75" customHeight="1" x14ac:dyDescent="0.2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</row>
    <row r="11" spans="2:21" ht="3" customHeight="1" x14ac:dyDescent="0.2"/>
    <row r="12" spans="2:21" ht="18" x14ac:dyDescent="0.25">
      <c r="B12" s="2"/>
      <c r="C12" s="27" t="s">
        <v>15</v>
      </c>
      <c r="D12" s="27" t="s">
        <v>16</v>
      </c>
      <c r="E12" s="27"/>
      <c r="F12" s="27"/>
      <c r="G12" s="8"/>
      <c r="H12" s="8"/>
      <c r="I12" s="8"/>
      <c r="J12" s="8"/>
      <c r="K12" s="8"/>
      <c r="L12" s="8"/>
      <c r="M12" s="8"/>
      <c r="N12" s="8"/>
      <c r="O12" s="8"/>
      <c r="P12" s="23" t="s">
        <v>17</v>
      </c>
      <c r="Q12" s="8"/>
      <c r="R12" s="8"/>
      <c r="S12" s="8"/>
      <c r="T12" s="13" t="s">
        <v>18</v>
      </c>
      <c r="U12" s="1"/>
    </row>
    <row r="13" spans="2:21" ht="13.5" customHeight="1" x14ac:dyDescent="0.25">
      <c r="B13" s="4"/>
      <c r="C13" s="14" t="s">
        <v>19</v>
      </c>
      <c r="D13" s="14" t="s">
        <v>20</v>
      </c>
      <c r="U13" s="3"/>
    </row>
    <row r="14" spans="2:21" ht="12" customHeight="1" x14ac:dyDescent="0.25">
      <c r="B14" s="4"/>
      <c r="D14" s="53" t="s">
        <v>21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6">
        <v>1800</v>
      </c>
      <c r="Q14" s="56"/>
      <c r="R14" s="56"/>
      <c r="U14" s="3"/>
    </row>
    <row r="15" spans="2:21" ht="12" customHeight="1" x14ac:dyDescent="0.25">
      <c r="B15" s="4"/>
      <c r="D15" t="s">
        <v>22</v>
      </c>
      <c r="P15" s="62"/>
      <c r="Q15" s="62"/>
      <c r="R15" s="62"/>
      <c r="U15" s="3"/>
    </row>
    <row r="16" spans="2:21" ht="12" customHeight="1" x14ac:dyDescent="0.25">
      <c r="B16" s="4"/>
      <c r="E16" s="55" t="s">
        <v>85</v>
      </c>
      <c r="F16" s="55"/>
      <c r="G16" s="55"/>
      <c r="H16" s="55"/>
      <c r="I16" s="55"/>
      <c r="J16" s="55"/>
      <c r="K16" s="55"/>
      <c r="L16" s="55"/>
      <c r="M16" s="55"/>
      <c r="N16" s="55"/>
      <c r="O16" t="s">
        <v>23</v>
      </c>
      <c r="P16" s="56">
        <v>200</v>
      </c>
      <c r="Q16" s="56"/>
      <c r="R16" s="56"/>
      <c r="U16" s="3"/>
    </row>
    <row r="17" spans="2:21" ht="12" customHeight="1" x14ac:dyDescent="0.25">
      <c r="B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t="s">
        <v>23</v>
      </c>
      <c r="P17" s="56"/>
      <c r="Q17" s="56"/>
      <c r="R17" s="56"/>
      <c r="U17" s="3"/>
    </row>
    <row r="18" spans="2:21" ht="12" customHeight="1" x14ac:dyDescent="0.25">
      <c r="B18" s="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t="s">
        <v>23</v>
      </c>
      <c r="P18" s="56"/>
      <c r="Q18" s="56"/>
      <c r="R18" s="56"/>
      <c r="U18" s="3"/>
    </row>
    <row r="19" spans="2:21" ht="12" customHeight="1" x14ac:dyDescent="0.25">
      <c r="B19" s="4"/>
      <c r="D19" s="53" t="s">
        <v>24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6"/>
      <c r="Q19" s="56"/>
      <c r="R19" s="56"/>
      <c r="U19" s="3"/>
    </row>
    <row r="20" spans="2:21" ht="12" customHeight="1" x14ac:dyDescent="0.25">
      <c r="B20" s="4"/>
      <c r="D20" s="53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6"/>
      <c r="Q20" s="56"/>
      <c r="R20" s="56"/>
      <c r="U20" s="3"/>
    </row>
    <row r="21" spans="2:21" ht="12" customHeight="1" x14ac:dyDescent="0.25">
      <c r="B21" s="4"/>
      <c r="D21" s="63" t="s">
        <v>82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6"/>
      <c r="Q21" s="56"/>
      <c r="R21" s="56"/>
      <c r="U21" s="3"/>
    </row>
    <row r="22" spans="2:21" ht="12" customHeight="1" x14ac:dyDescent="0.25">
      <c r="B22" s="4"/>
      <c r="D22" s="63" t="s">
        <v>83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6">
        <v>300</v>
      </c>
      <c r="Q22" s="56"/>
      <c r="R22" s="56"/>
      <c r="U22" s="3"/>
    </row>
    <row r="23" spans="2:21" ht="12" customHeight="1" x14ac:dyDescent="0.25">
      <c r="B23" s="4"/>
      <c r="D23" s="53" t="s">
        <v>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6"/>
      <c r="Q23" s="56"/>
      <c r="R23" s="56"/>
      <c r="U23" s="3"/>
    </row>
    <row r="24" spans="2:21" ht="3.75" customHeight="1" x14ac:dyDescent="0.2">
      <c r="B24" s="4"/>
      <c r="U24" s="3"/>
    </row>
    <row r="25" spans="2:21" ht="15.75" x14ac:dyDescent="0.25">
      <c r="B25" s="4"/>
      <c r="C25" s="14" t="s">
        <v>27</v>
      </c>
      <c r="D25" s="14" t="s">
        <v>28</v>
      </c>
      <c r="U25" s="3"/>
    </row>
    <row r="26" spans="2:21" ht="12" customHeight="1" x14ac:dyDescent="0.2">
      <c r="B26" s="4"/>
      <c r="D26" t="s">
        <v>29</v>
      </c>
      <c r="U26" s="3"/>
    </row>
    <row r="27" spans="2:21" ht="12" customHeight="1" x14ac:dyDescent="0.25">
      <c r="B27" s="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t="s">
        <v>23</v>
      </c>
      <c r="P27" s="56"/>
      <c r="Q27" s="56"/>
      <c r="R27" s="56"/>
      <c r="U27" s="3"/>
    </row>
    <row r="28" spans="2:21" ht="12" customHeight="1" x14ac:dyDescent="0.25">
      <c r="B28" s="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t="s">
        <v>23</v>
      </c>
      <c r="P28" s="56"/>
      <c r="Q28" s="56"/>
      <c r="R28" s="56"/>
      <c r="U28" s="3"/>
    </row>
    <row r="29" spans="2:21" ht="12" customHeight="1" x14ac:dyDescent="0.25">
      <c r="B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t="s">
        <v>23</v>
      </c>
      <c r="P29" s="56"/>
      <c r="Q29" s="56"/>
      <c r="R29" s="56"/>
      <c r="U29" s="3"/>
    </row>
    <row r="30" spans="2:21" ht="12" customHeight="1" x14ac:dyDescent="0.2">
      <c r="B30" s="4"/>
      <c r="D30" t="s">
        <v>30</v>
      </c>
      <c r="U30" s="3"/>
    </row>
    <row r="31" spans="2:21" ht="12" customHeight="1" x14ac:dyDescent="0.25">
      <c r="B31" s="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t="s">
        <v>23</v>
      </c>
      <c r="P31" s="56"/>
      <c r="Q31" s="56"/>
      <c r="R31" s="56"/>
      <c r="U31" s="3"/>
    </row>
    <row r="32" spans="2:21" ht="12" customHeight="1" x14ac:dyDescent="0.25">
      <c r="B32" s="4"/>
      <c r="D32" t="s">
        <v>31</v>
      </c>
      <c r="P32" s="15"/>
      <c r="Q32" s="15"/>
      <c r="R32" s="15"/>
      <c r="U32" s="3"/>
    </row>
    <row r="33" spans="2:21" ht="12" customHeight="1" x14ac:dyDescent="0.25">
      <c r="B33" s="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t="s">
        <v>23</v>
      </c>
      <c r="P33" s="56"/>
      <c r="Q33" s="56"/>
      <c r="R33" s="56"/>
      <c r="U33" s="3"/>
    </row>
    <row r="34" spans="2:21" ht="12" customHeight="1" x14ac:dyDescent="0.25">
      <c r="B34" s="4"/>
      <c r="D34" t="s">
        <v>32</v>
      </c>
      <c r="P34" s="15"/>
      <c r="Q34" s="15"/>
      <c r="R34" s="15"/>
      <c r="U34" s="3"/>
    </row>
    <row r="35" spans="2:21" ht="12" customHeight="1" x14ac:dyDescent="0.25">
      <c r="B35" s="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t="s">
        <v>23</v>
      </c>
      <c r="P35" s="56"/>
      <c r="Q35" s="56"/>
      <c r="R35" s="56"/>
      <c r="U35" s="3"/>
    </row>
    <row r="36" spans="2:21" ht="5.25" customHeight="1" x14ac:dyDescent="0.2">
      <c r="B36" s="4"/>
      <c r="U36" s="3"/>
    </row>
    <row r="37" spans="2:21" ht="13.5" x14ac:dyDescent="0.25">
      <c r="B37" s="4"/>
      <c r="J37" s="64" t="s">
        <v>33</v>
      </c>
      <c r="K37" s="64"/>
      <c r="L37" s="64"/>
      <c r="M37" s="64"/>
      <c r="N37" s="64"/>
      <c r="O37" s="64"/>
      <c r="P37" s="64"/>
      <c r="Q37" s="64"/>
      <c r="R37" s="64"/>
      <c r="S37" s="65">
        <f>P14+P16+P17+P18+P19+P20+P21+P22+P23+P27+P28+P29+P31+P33+P35</f>
        <v>2300</v>
      </c>
      <c r="T37" s="65"/>
      <c r="U37" s="3"/>
    </row>
    <row r="38" spans="2:21" ht="3" customHeight="1" x14ac:dyDescent="0.2">
      <c r="B38" s="4"/>
      <c r="U38" s="3"/>
    </row>
    <row r="39" spans="2:21" ht="18" x14ac:dyDescent="0.25">
      <c r="B39" s="4"/>
      <c r="C39" s="28" t="s">
        <v>34</v>
      </c>
      <c r="D39" s="28" t="s">
        <v>35</v>
      </c>
      <c r="E39" s="28"/>
      <c r="F39" s="28"/>
      <c r="G39" s="29"/>
      <c r="H39" s="29"/>
      <c r="U39" s="3"/>
    </row>
    <row r="40" spans="2:21" x14ac:dyDescent="0.2">
      <c r="B40" s="4"/>
      <c r="D40" t="s">
        <v>36</v>
      </c>
      <c r="E40" s="16" t="s">
        <v>37</v>
      </c>
      <c r="F40" s="16"/>
      <c r="G40" s="17"/>
      <c r="H40" s="17"/>
      <c r="I40" s="17"/>
      <c r="J40" s="17"/>
      <c r="U40" s="3"/>
    </row>
    <row r="41" spans="2:21" ht="13.5" x14ac:dyDescent="0.25">
      <c r="B41" s="4"/>
      <c r="E41" s="66" t="s">
        <v>38</v>
      </c>
      <c r="F41" s="67"/>
      <c r="G41" s="67"/>
      <c r="H41" s="67"/>
      <c r="I41" s="67"/>
      <c r="J41" s="67"/>
      <c r="K41" s="43">
        <v>4.83</v>
      </c>
      <c r="L41" t="s">
        <v>39</v>
      </c>
      <c r="N41" s="56">
        <f>(K41*S37)/100</f>
        <v>111.09</v>
      </c>
      <c r="O41" s="56"/>
      <c r="U41" s="3"/>
    </row>
    <row r="42" spans="2:21" ht="13.5" x14ac:dyDescent="0.25">
      <c r="B42" s="4"/>
      <c r="E42" s="66" t="s">
        <v>40</v>
      </c>
      <c r="F42" s="67"/>
      <c r="G42" s="67"/>
      <c r="H42" s="67"/>
      <c r="I42" s="67"/>
      <c r="J42" s="67"/>
      <c r="K42" s="18">
        <v>1.55</v>
      </c>
      <c r="L42" t="s">
        <v>39</v>
      </c>
      <c r="N42" s="56">
        <f>(K42*S37)/100</f>
        <v>35.65</v>
      </c>
      <c r="O42" s="56"/>
      <c r="U42" s="3"/>
    </row>
    <row r="43" spans="2:21" ht="13.5" x14ac:dyDescent="0.25">
      <c r="B43" s="4"/>
      <c r="E43" s="66" t="s">
        <v>41</v>
      </c>
      <c r="F43" s="67"/>
      <c r="G43" s="67"/>
      <c r="H43" s="67"/>
      <c r="I43" s="67"/>
      <c r="J43" s="67"/>
      <c r="K43" s="43">
        <v>0.1</v>
      </c>
      <c r="L43" t="s">
        <v>39</v>
      </c>
      <c r="N43" s="56">
        <f>(K43*S37)/100</f>
        <v>2.2999999999999998</v>
      </c>
      <c r="O43" s="56"/>
      <c r="U43" s="3"/>
    </row>
    <row r="44" spans="2:21" ht="13.5" x14ac:dyDescent="0.25">
      <c r="B44" s="4"/>
      <c r="E44" s="66" t="s">
        <v>42</v>
      </c>
      <c r="F44" s="67"/>
      <c r="G44" s="67"/>
      <c r="H44" s="67"/>
      <c r="I44" s="67"/>
      <c r="J44" s="67"/>
      <c r="K44" s="43">
        <v>2</v>
      </c>
      <c r="L44" t="s">
        <v>39</v>
      </c>
      <c r="N44" s="56"/>
      <c r="O44" s="56"/>
      <c r="U44" s="3"/>
    </row>
    <row r="45" spans="2:21" ht="13.5" x14ac:dyDescent="0.25">
      <c r="B45" s="4"/>
      <c r="E45" s="66" t="s">
        <v>43</v>
      </c>
      <c r="F45" s="67"/>
      <c r="G45" s="67"/>
      <c r="H45" s="67"/>
      <c r="I45" s="67"/>
      <c r="J45" s="67"/>
      <c r="K45" s="43">
        <v>4.8</v>
      </c>
      <c r="L45" t="s">
        <v>39</v>
      </c>
      <c r="N45" s="56"/>
      <c r="O45" s="56"/>
      <c r="U45" s="3"/>
    </row>
    <row r="46" spans="2:21" ht="13.5" x14ac:dyDescent="0.25">
      <c r="B46" s="4"/>
      <c r="E46" s="19"/>
      <c r="F46" s="66" t="s">
        <v>44</v>
      </c>
      <c r="G46" s="67"/>
      <c r="H46" s="67"/>
      <c r="I46" s="67"/>
      <c r="J46" s="67"/>
      <c r="K46" s="67"/>
      <c r="L46" s="67"/>
      <c r="M46" s="67"/>
      <c r="N46" s="67"/>
      <c r="O46" s="67"/>
      <c r="P46" s="56">
        <f>N41+N42+N43+N44+N45</f>
        <v>149.04000000000002</v>
      </c>
      <c r="Q46" s="56"/>
      <c r="R46" s="56"/>
      <c r="U46" s="3"/>
    </row>
    <row r="47" spans="2:21" ht="15.75" customHeight="1" x14ac:dyDescent="0.25">
      <c r="B47" s="4"/>
      <c r="D47" t="s">
        <v>45</v>
      </c>
      <c r="E47" s="68" t="s">
        <v>46</v>
      </c>
      <c r="F47" s="69"/>
      <c r="G47" s="69"/>
      <c r="H47" s="69"/>
      <c r="I47" s="69"/>
      <c r="J47" s="69"/>
      <c r="K47" s="18">
        <v>7</v>
      </c>
      <c r="L47" t="s">
        <v>39</v>
      </c>
      <c r="M47" s="53" t="s">
        <v>47</v>
      </c>
      <c r="N47" s="53"/>
      <c r="O47" s="53"/>
      <c r="P47" s="56">
        <f>(K47*O74)/100</f>
        <v>161</v>
      </c>
      <c r="Q47" s="56"/>
      <c r="R47" s="56"/>
      <c r="U47" s="3"/>
    </row>
    <row r="48" spans="2:21" ht="13.5" x14ac:dyDescent="0.25">
      <c r="B48" s="4"/>
      <c r="D48" t="s">
        <v>48</v>
      </c>
      <c r="E48" s="66" t="s">
        <v>49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6"/>
      <c r="Q48" s="56"/>
      <c r="R48" s="56"/>
      <c r="U48" s="3"/>
    </row>
    <row r="49" spans="2:21" ht="13.5" x14ac:dyDescent="0.25">
      <c r="B49" s="4"/>
      <c r="D49" t="s">
        <v>50</v>
      </c>
      <c r="E49" s="66" t="s">
        <v>51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6"/>
      <c r="Q49" s="56"/>
      <c r="R49" s="56"/>
      <c r="U49" s="3"/>
    </row>
    <row r="50" spans="2:21" ht="13.5" x14ac:dyDescent="0.25">
      <c r="B50" s="4"/>
      <c r="D50" t="s">
        <v>52</v>
      </c>
      <c r="E50" s="66" t="s">
        <v>53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56"/>
      <c r="Q50" s="56"/>
      <c r="R50" s="56"/>
      <c r="U50" s="3"/>
    </row>
    <row r="51" spans="2:21" ht="13.5" x14ac:dyDescent="0.25">
      <c r="B51" s="4"/>
      <c r="J51" s="64" t="s">
        <v>54</v>
      </c>
      <c r="K51" s="64"/>
      <c r="L51" s="64"/>
      <c r="M51" s="64"/>
      <c r="N51" s="64"/>
      <c r="O51" s="64"/>
      <c r="P51" s="64"/>
      <c r="Q51" s="64"/>
      <c r="R51" s="64"/>
      <c r="S51" s="65">
        <f>P46+P47+P48+P49+P50</f>
        <v>310.04000000000002</v>
      </c>
      <c r="T51" s="72"/>
      <c r="U51" s="3"/>
    </row>
    <row r="52" spans="2:21" ht="5.25" customHeight="1" thickBot="1" x14ac:dyDescent="0.25">
      <c r="B52" s="4"/>
      <c r="U52" s="3"/>
    </row>
    <row r="53" spans="2:21" ht="14.25" customHeight="1" thickBot="1" x14ac:dyDescent="0.25">
      <c r="B53" s="4"/>
      <c r="E53" s="20" t="s">
        <v>55</v>
      </c>
      <c r="H53" s="73" t="s">
        <v>56</v>
      </c>
      <c r="I53" s="73"/>
      <c r="J53" s="73"/>
      <c r="K53" s="73"/>
      <c r="L53" s="73"/>
      <c r="M53" s="73"/>
      <c r="N53" s="73"/>
      <c r="O53" s="73"/>
      <c r="P53" s="73"/>
      <c r="Q53" s="73"/>
      <c r="R53" s="74"/>
      <c r="S53" s="75">
        <f>S37-S51</f>
        <v>1989.96</v>
      </c>
      <c r="T53" s="76"/>
      <c r="U53" s="3"/>
    </row>
    <row r="54" spans="2:21" ht="9.75" customHeight="1" x14ac:dyDescent="0.25">
      <c r="B54" s="4"/>
      <c r="E54" s="20" t="s">
        <v>57</v>
      </c>
      <c r="J54" s="15"/>
      <c r="U54" s="3"/>
    </row>
    <row r="55" spans="2:21" ht="10.5" customHeight="1" x14ac:dyDescent="0.25">
      <c r="B55" s="4"/>
      <c r="H55" s="55"/>
      <c r="I55" s="55"/>
      <c r="J55" s="55"/>
      <c r="K55" s="31"/>
      <c r="L55" t="s">
        <v>12</v>
      </c>
      <c r="N55" s="77"/>
      <c r="O55" s="77"/>
      <c r="P55" t="s">
        <v>12</v>
      </c>
      <c r="Q55" s="31"/>
      <c r="U55" s="3"/>
    </row>
    <row r="56" spans="2:21" ht="3" customHeight="1" x14ac:dyDescent="0.2">
      <c r="B56" s="4"/>
      <c r="U56" s="3"/>
    </row>
    <row r="57" spans="2:21" x14ac:dyDescent="0.2">
      <c r="B57" s="4"/>
      <c r="O57" s="21" t="s">
        <v>58</v>
      </c>
      <c r="U57" s="3"/>
    </row>
    <row r="58" spans="2:21" ht="3" customHeight="1" x14ac:dyDescent="0.2">
      <c r="B58" s="4"/>
      <c r="U58" s="3"/>
    </row>
    <row r="59" spans="2:21" ht="8.25" customHeight="1" x14ac:dyDescent="0.2">
      <c r="B59" s="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</row>
    <row r="60" spans="2:21" ht="2.25" customHeight="1" x14ac:dyDescent="0.2"/>
    <row r="61" spans="2:21" ht="2.25" customHeight="1" x14ac:dyDescent="0.2"/>
    <row r="62" spans="2:21" ht="13.5" x14ac:dyDescent="0.25">
      <c r="B62" s="2"/>
      <c r="C62" s="25" t="s">
        <v>59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"/>
    </row>
    <row r="63" spans="2:21" ht="3.75" customHeight="1" x14ac:dyDescent="0.2">
      <c r="B63" s="4"/>
      <c r="U63" s="3"/>
    </row>
    <row r="64" spans="2:21" ht="11.25" customHeight="1" x14ac:dyDescent="0.2">
      <c r="B64" s="4"/>
      <c r="D64" t="s">
        <v>36</v>
      </c>
      <c r="E64" s="53" t="s">
        <v>60</v>
      </c>
      <c r="F64" s="53"/>
      <c r="G64" s="53"/>
      <c r="H64" s="53"/>
      <c r="I64" s="53"/>
      <c r="J64" s="53"/>
      <c r="K64" s="53"/>
      <c r="L64" s="53"/>
      <c r="Q64" s="78" t="s">
        <v>61</v>
      </c>
      <c r="R64" s="78"/>
      <c r="S64" s="78" t="s">
        <v>62</v>
      </c>
      <c r="T64" s="35" t="s">
        <v>63</v>
      </c>
      <c r="U64" s="3"/>
    </row>
    <row r="65" spans="2:21" ht="11.25" customHeight="1" x14ac:dyDescent="0.25">
      <c r="B65" s="4"/>
      <c r="E65" s="79" t="s">
        <v>64</v>
      </c>
      <c r="F65" s="79"/>
      <c r="G65" s="79"/>
      <c r="H65" s="79"/>
      <c r="I65" s="79"/>
      <c r="J65" s="79"/>
      <c r="K65" s="79"/>
      <c r="L65" s="79"/>
      <c r="M65" s="79"/>
      <c r="N65" s="79"/>
      <c r="O65" s="42">
        <f>+P14+P16+P17+P18+P23</f>
        <v>2000</v>
      </c>
      <c r="P65" s="46"/>
      <c r="Q65" s="78"/>
      <c r="R65" s="78"/>
      <c r="S65" s="78"/>
      <c r="T65" s="35" t="s">
        <v>65</v>
      </c>
      <c r="U65" s="3"/>
    </row>
    <row r="66" spans="2:21" ht="11.25" customHeight="1" x14ac:dyDescent="0.25">
      <c r="B66" s="4"/>
      <c r="E66" s="79" t="s">
        <v>66</v>
      </c>
      <c r="F66" s="79"/>
      <c r="G66" s="79"/>
      <c r="H66" s="79"/>
      <c r="I66" s="79"/>
      <c r="J66" s="79"/>
      <c r="K66" s="79"/>
      <c r="L66" s="79"/>
      <c r="M66" s="79"/>
      <c r="N66" s="79"/>
      <c r="O66" s="42">
        <f>P22</f>
        <v>300</v>
      </c>
      <c r="P66" s="34"/>
      <c r="Q66" s="37"/>
      <c r="R66" s="37"/>
      <c r="S66" s="37"/>
      <c r="T66" s="37"/>
      <c r="U66" s="3"/>
    </row>
    <row r="67" spans="2:21" ht="12" customHeight="1" x14ac:dyDescent="0.25">
      <c r="B67" s="4"/>
      <c r="J67" s="64" t="s">
        <v>67</v>
      </c>
      <c r="K67" s="64"/>
      <c r="L67" s="64"/>
      <c r="M67" s="64"/>
      <c r="N67" s="64"/>
      <c r="O67" s="42">
        <f>+O65+O66</f>
        <v>2300</v>
      </c>
      <c r="P67" s="38" t="s">
        <v>68</v>
      </c>
      <c r="Q67" s="70">
        <f>+O67</f>
        <v>2300</v>
      </c>
      <c r="R67" s="71"/>
      <c r="S67" s="41">
        <v>24.1</v>
      </c>
      <c r="T67" s="42">
        <f>+Q67*S67/100</f>
        <v>554.29999999999995</v>
      </c>
      <c r="U67" s="3"/>
    </row>
    <row r="68" spans="2:21" ht="12" customHeight="1" x14ac:dyDescent="0.25">
      <c r="B68" s="4"/>
      <c r="I68" s="24" t="s">
        <v>69</v>
      </c>
      <c r="J68" s="30"/>
      <c r="K68" s="30"/>
      <c r="L68" s="30"/>
      <c r="M68" s="30"/>
      <c r="N68" s="30"/>
      <c r="O68" s="36"/>
      <c r="P68" s="38"/>
      <c r="Q68" s="40"/>
      <c r="R68" s="40"/>
      <c r="S68" s="39">
        <v>1.5</v>
      </c>
      <c r="T68" s="42">
        <f>+Q70*S68/100</f>
        <v>34.5</v>
      </c>
      <c r="U68" s="3"/>
    </row>
    <row r="69" spans="2:21" ht="11.25" customHeight="1" x14ac:dyDescent="0.25">
      <c r="B69" s="4"/>
      <c r="D69" t="s">
        <v>45</v>
      </c>
      <c r="E69" s="32" t="s">
        <v>70</v>
      </c>
      <c r="I69" s="24" t="s">
        <v>71</v>
      </c>
      <c r="O69" s="34"/>
      <c r="P69" s="34"/>
      <c r="Q69" s="37"/>
      <c r="R69" s="37"/>
      <c r="S69" s="39">
        <v>5.5</v>
      </c>
      <c r="T69" s="42">
        <f>+Q70*S69/100</f>
        <v>126.5</v>
      </c>
      <c r="U69" s="3"/>
    </row>
    <row r="70" spans="2:21" ht="11.25" customHeight="1" x14ac:dyDescent="0.25">
      <c r="B70" s="4"/>
      <c r="E70" s="32" t="s">
        <v>72</v>
      </c>
      <c r="I70" s="24" t="s">
        <v>73</v>
      </c>
      <c r="O70" s="42">
        <f>O67+P19+P20</f>
        <v>2300</v>
      </c>
      <c r="P70" s="38" t="s">
        <v>74</v>
      </c>
      <c r="Q70" s="70">
        <f>+O70</f>
        <v>2300</v>
      </c>
      <c r="R70" s="71"/>
      <c r="S70" s="41">
        <v>0.6</v>
      </c>
      <c r="T70" s="42">
        <f>+Q70*S70/100</f>
        <v>13.8</v>
      </c>
      <c r="U70" s="3"/>
    </row>
    <row r="71" spans="2:21" ht="12" customHeight="1" x14ac:dyDescent="0.25">
      <c r="B71" s="4"/>
      <c r="I71" s="24" t="s">
        <v>75</v>
      </c>
      <c r="O71" s="42">
        <f>Q70</f>
        <v>2300</v>
      </c>
      <c r="P71" s="34"/>
      <c r="Q71" s="80"/>
      <c r="R71" s="80"/>
      <c r="S71" s="41">
        <v>0.2</v>
      </c>
      <c r="T71" s="42">
        <f>+Q70*S71/100</f>
        <v>4.5999999999999996</v>
      </c>
      <c r="U71" s="3"/>
    </row>
    <row r="72" spans="2:21" ht="11.25" customHeight="1" x14ac:dyDescent="0.25">
      <c r="B72" s="4"/>
      <c r="D72" t="s">
        <v>76</v>
      </c>
      <c r="E72" s="53" t="s">
        <v>77</v>
      </c>
      <c r="F72" s="53"/>
      <c r="G72" s="53"/>
      <c r="H72" s="53"/>
      <c r="I72" s="53"/>
      <c r="J72" s="53"/>
      <c r="K72" s="53"/>
      <c r="L72" s="53"/>
      <c r="M72" s="53"/>
      <c r="N72" s="53"/>
      <c r="O72" s="42">
        <f>+P19</f>
        <v>0</v>
      </c>
      <c r="P72" s="34"/>
      <c r="Q72" s="37"/>
      <c r="R72" s="37"/>
      <c r="S72" s="41">
        <v>12</v>
      </c>
      <c r="T72" s="42">
        <f>+O72*S72/100</f>
        <v>0</v>
      </c>
      <c r="U72" s="3"/>
    </row>
    <row r="73" spans="2:21" ht="11.25" customHeight="1" x14ac:dyDescent="0.25">
      <c r="B73" s="4"/>
      <c r="D73" t="s">
        <v>78</v>
      </c>
      <c r="E73" s="53" t="s">
        <v>79</v>
      </c>
      <c r="F73" s="53"/>
      <c r="G73" s="53"/>
      <c r="H73" s="53"/>
      <c r="I73" s="53"/>
      <c r="J73" s="53"/>
      <c r="K73" s="53"/>
      <c r="L73" s="53"/>
      <c r="M73" s="53"/>
      <c r="N73" s="53"/>
      <c r="O73" s="42">
        <f>+P20</f>
        <v>0</v>
      </c>
      <c r="P73" s="34"/>
      <c r="Q73" s="37"/>
      <c r="R73" s="37"/>
      <c r="S73" s="41">
        <v>24.1</v>
      </c>
      <c r="T73" s="42">
        <f>+O73*S73/100</f>
        <v>0</v>
      </c>
      <c r="U73" s="3"/>
    </row>
    <row r="74" spans="2:21" ht="11.25" customHeight="1" x14ac:dyDescent="0.25">
      <c r="B74" s="4"/>
      <c r="D74" t="s">
        <v>80</v>
      </c>
      <c r="E74" s="53" t="s">
        <v>81</v>
      </c>
      <c r="F74" s="53"/>
      <c r="G74" s="53"/>
      <c r="H74" s="53"/>
      <c r="I74" s="53"/>
      <c r="J74" s="53"/>
      <c r="K74" s="53"/>
      <c r="L74" s="53"/>
      <c r="M74" s="53"/>
      <c r="N74" s="53"/>
      <c r="O74" s="42">
        <f>+S37</f>
        <v>2300</v>
      </c>
      <c r="P74" s="34"/>
      <c r="Q74" s="37"/>
      <c r="R74" s="37"/>
      <c r="S74" s="44" t="s">
        <v>84</v>
      </c>
      <c r="T74" s="45">
        <f>SUM(T67:T73)</f>
        <v>733.69999999999993</v>
      </c>
      <c r="U74" s="3"/>
    </row>
    <row r="75" spans="2:21" ht="2.25" customHeight="1" x14ac:dyDescent="0.2"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</row>
  </sheetData>
  <mergeCells count="88">
    <mergeCell ref="B2:E2"/>
    <mergeCell ref="F2:L2"/>
    <mergeCell ref="P2:T2"/>
    <mergeCell ref="B3:E3"/>
    <mergeCell ref="F3:L3"/>
    <mergeCell ref="P3:T3"/>
    <mergeCell ref="E16:N16"/>
    <mergeCell ref="P16:R16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E45:J45"/>
    <mergeCell ref="N45:O45"/>
    <mergeCell ref="F46:O46"/>
    <mergeCell ref="P46:R46"/>
    <mergeCell ref="E47:J47"/>
    <mergeCell ref="M47:O47"/>
    <mergeCell ref="P47:R47"/>
    <mergeCell ref="E48:O48"/>
    <mergeCell ref="P48:R48"/>
    <mergeCell ref="E49:O49"/>
    <mergeCell ref="P49:R49"/>
    <mergeCell ref="E50:O50"/>
    <mergeCell ref="P50:R50"/>
    <mergeCell ref="J67:N67"/>
    <mergeCell ref="Q67:R67"/>
    <mergeCell ref="J51:R51"/>
    <mergeCell ref="S51:T51"/>
    <mergeCell ref="H53:R53"/>
    <mergeCell ref="S53:T53"/>
    <mergeCell ref="H55:J55"/>
    <mergeCell ref="N55:O55"/>
    <mergeCell ref="E64:L64"/>
    <mergeCell ref="Q64:R65"/>
    <mergeCell ref="S64:S65"/>
    <mergeCell ref="E65:N65"/>
    <mergeCell ref="E66:N66"/>
    <mergeCell ref="Q70:R70"/>
    <mergeCell ref="Q71:R71"/>
    <mergeCell ref="E72:N72"/>
    <mergeCell ref="E73:N73"/>
    <mergeCell ref="E74:N74"/>
  </mergeCells>
  <pageMargins left="0.14000000000000001" right="0.11811023622047245" top="0.19685039370078741" bottom="0.22" header="0" footer="0"/>
  <pageSetup paperSize="9" scale="98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C538-CEF0-4E6A-9463-B5ADFE3F48DD}">
  <sheetPr>
    <pageSetUpPr fitToPage="1"/>
  </sheetPr>
  <dimension ref="B1:U75"/>
  <sheetViews>
    <sheetView showGridLines="0" topLeftCell="A88" zoomScale="85" zoomScaleNormal="85" workbookViewId="0">
      <selection activeCell="T25" sqref="T25"/>
    </sheetView>
  </sheetViews>
  <sheetFormatPr baseColWidth="10" defaultColWidth="8.85546875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5703125" customWidth="1"/>
    <col min="10" max="10" width="7.85546875" customWidth="1"/>
    <col min="11" max="11" width="6.5703125" customWidth="1"/>
    <col min="12" max="12" width="4.5703125" customWidth="1"/>
    <col min="13" max="13" width="1.140625" customWidth="1"/>
    <col min="14" max="14" width="3.140625" customWidth="1"/>
    <col min="15" max="15" width="11.5703125" customWidth="1"/>
    <col min="16" max="16" width="4.5703125" customWidth="1"/>
    <col min="17" max="17" width="6.85546875" customWidth="1"/>
    <col min="18" max="19" width="4.7109375" customWidth="1"/>
    <col min="20" max="20" width="12.140625" customWidth="1"/>
    <col min="21" max="21" width="1.28515625" customWidth="1"/>
    <col min="22" max="256" width="11.42578125" customWidth="1"/>
  </cols>
  <sheetData>
    <row r="1" spans="2:21" ht="7.5" customHeight="1" x14ac:dyDescent="0.2"/>
    <row r="2" spans="2:21" ht="12" customHeight="1" x14ac:dyDescent="0.25">
      <c r="B2" s="48" t="s">
        <v>0</v>
      </c>
      <c r="C2" s="49"/>
      <c r="D2" s="49"/>
      <c r="E2" s="49"/>
      <c r="F2" s="50" t="s">
        <v>86</v>
      </c>
      <c r="G2" s="50"/>
      <c r="H2" s="50"/>
      <c r="I2" s="50"/>
      <c r="J2" s="50"/>
      <c r="K2" s="50"/>
      <c r="L2" s="50"/>
      <c r="M2" s="1"/>
      <c r="O2" s="2" t="s">
        <v>1</v>
      </c>
      <c r="P2" s="51" t="s">
        <v>101</v>
      </c>
      <c r="Q2" s="51"/>
      <c r="R2" s="51"/>
      <c r="S2" s="51"/>
      <c r="T2" s="51"/>
      <c r="U2" s="1"/>
    </row>
    <row r="3" spans="2:21" ht="12" customHeight="1" x14ac:dyDescent="0.25">
      <c r="B3" s="52" t="s">
        <v>2</v>
      </c>
      <c r="C3" s="53"/>
      <c r="D3" s="53"/>
      <c r="E3" s="53"/>
      <c r="F3" s="50" t="s">
        <v>87</v>
      </c>
      <c r="G3" s="50"/>
      <c r="H3" s="50"/>
      <c r="I3" s="50"/>
      <c r="J3" s="50"/>
      <c r="K3" s="50"/>
      <c r="L3" s="50"/>
      <c r="M3" s="3"/>
      <c r="O3" s="4" t="s">
        <v>3</v>
      </c>
      <c r="P3" s="54" t="s">
        <v>96</v>
      </c>
      <c r="Q3" s="54"/>
      <c r="R3" s="54"/>
      <c r="S3" s="54"/>
      <c r="T3" s="54"/>
      <c r="U3" s="3"/>
    </row>
    <row r="4" spans="2:21" ht="12" customHeight="1" x14ac:dyDescent="0.25">
      <c r="B4" s="52" t="s">
        <v>4</v>
      </c>
      <c r="C4" s="53"/>
      <c r="D4" s="53"/>
      <c r="E4" s="53"/>
      <c r="F4" s="50" t="s">
        <v>88</v>
      </c>
      <c r="G4" s="50"/>
      <c r="H4" s="50"/>
      <c r="I4" s="50"/>
      <c r="J4" s="50"/>
      <c r="K4" s="50"/>
      <c r="L4" s="50"/>
      <c r="M4" s="3"/>
      <c r="O4" s="4" t="s">
        <v>5</v>
      </c>
      <c r="P4" s="57" t="s">
        <v>96</v>
      </c>
      <c r="Q4" s="54"/>
      <c r="R4" s="54"/>
      <c r="S4" s="54"/>
      <c r="T4" s="54"/>
      <c r="U4" s="3"/>
    </row>
    <row r="5" spans="2:21" ht="12" customHeight="1" x14ac:dyDescent="0.25">
      <c r="B5" s="52" t="s">
        <v>6</v>
      </c>
      <c r="C5" s="53"/>
      <c r="D5" s="53"/>
      <c r="E5" s="53"/>
      <c r="F5" s="50" t="s">
        <v>89</v>
      </c>
      <c r="G5" s="50"/>
      <c r="H5" s="50"/>
      <c r="I5" s="50"/>
      <c r="J5" s="50"/>
      <c r="K5" s="50"/>
      <c r="L5" s="50"/>
      <c r="M5" s="3"/>
      <c r="O5" s="4" t="s">
        <v>7</v>
      </c>
      <c r="P5" s="22"/>
      <c r="Q5" s="33" t="s">
        <v>102</v>
      </c>
      <c r="R5" s="33"/>
      <c r="S5" s="33"/>
      <c r="T5" s="33"/>
      <c r="U5" s="3"/>
    </row>
    <row r="6" spans="2:21" ht="12" customHeight="1" x14ac:dyDescent="0.25">
      <c r="B6" s="52" t="s">
        <v>8</v>
      </c>
      <c r="C6" s="53"/>
      <c r="D6" s="53"/>
      <c r="E6" s="53"/>
      <c r="F6" s="54"/>
      <c r="G6" s="54"/>
      <c r="H6" s="54"/>
      <c r="I6" s="54"/>
      <c r="J6" s="54"/>
      <c r="K6" s="54"/>
      <c r="L6" s="54"/>
      <c r="M6" s="3"/>
      <c r="O6" s="4" t="s">
        <v>9</v>
      </c>
      <c r="P6" s="58" t="s">
        <v>103</v>
      </c>
      <c r="Q6" s="54"/>
      <c r="R6" s="54"/>
      <c r="S6" s="54"/>
      <c r="T6" s="54"/>
      <c r="U6" s="3"/>
    </row>
    <row r="7" spans="2:21" ht="3.75" customHeight="1" x14ac:dyDescent="0.2">
      <c r="B7" s="59"/>
      <c r="C7" s="60"/>
      <c r="D7" s="60"/>
      <c r="E7" s="60"/>
      <c r="F7" s="5"/>
      <c r="G7" s="5"/>
      <c r="H7" s="5"/>
      <c r="I7" s="5"/>
      <c r="J7" s="5"/>
      <c r="K7" s="5"/>
      <c r="L7" s="5"/>
      <c r="M7" s="6"/>
      <c r="O7" s="7"/>
      <c r="P7" s="5"/>
      <c r="Q7" s="5"/>
      <c r="R7" s="5"/>
      <c r="S7" s="5"/>
      <c r="T7" s="5"/>
      <c r="U7" s="6"/>
    </row>
    <row r="8" spans="2:21" ht="6" customHeight="1" x14ac:dyDescent="0.2"/>
    <row r="9" spans="2:21" ht="13.5" x14ac:dyDescent="0.25">
      <c r="B9" s="61" t="s">
        <v>10</v>
      </c>
      <c r="C9" s="49"/>
      <c r="D9" s="49"/>
      <c r="E9" s="49"/>
      <c r="F9" s="49"/>
      <c r="G9" s="8" t="s">
        <v>11</v>
      </c>
      <c r="H9" s="9"/>
      <c r="I9" s="8" t="s">
        <v>12</v>
      </c>
      <c r="J9" s="10"/>
      <c r="K9" s="11" t="s">
        <v>13</v>
      </c>
      <c r="L9" s="9"/>
      <c r="M9" s="8"/>
      <c r="N9" s="8" t="s">
        <v>12</v>
      </c>
      <c r="O9" s="10"/>
      <c r="P9" s="8" t="s">
        <v>12</v>
      </c>
      <c r="Q9" s="9"/>
      <c r="R9" s="8" t="s">
        <v>14</v>
      </c>
      <c r="S9" s="8"/>
      <c r="T9" s="9"/>
      <c r="U9" s="1"/>
    </row>
    <row r="10" spans="2:21" ht="3.75" customHeight="1" x14ac:dyDescent="0.2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</row>
    <row r="11" spans="2:21" ht="3" customHeight="1" x14ac:dyDescent="0.2"/>
    <row r="12" spans="2:21" ht="18" x14ac:dyDescent="0.25">
      <c r="B12" s="2"/>
      <c r="C12" s="27" t="s">
        <v>15</v>
      </c>
      <c r="D12" s="27" t="s">
        <v>16</v>
      </c>
      <c r="E12" s="27"/>
      <c r="F12" s="27"/>
      <c r="G12" s="8"/>
      <c r="H12" s="8"/>
      <c r="I12" s="8"/>
      <c r="J12" s="8"/>
      <c r="K12" s="8"/>
      <c r="L12" s="8"/>
      <c r="M12" s="8"/>
      <c r="N12" s="8"/>
      <c r="O12" s="8"/>
      <c r="P12" s="23" t="s">
        <v>17</v>
      </c>
      <c r="Q12" s="8"/>
      <c r="R12" s="8"/>
      <c r="S12" s="8"/>
      <c r="T12" s="13" t="s">
        <v>18</v>
      </c>
      <c r="U12" s="1"/>
    </row>
    <row r="13" spans="2:21" ht="13.5" customHeight="1" x14ac:dyDescent="0.25">
      <c r="B13" s="4"/>
      <c r="C13" s="14" t="s">
        <v>19</v>
      </c>
      <c r="D13" s="14" t="s">
        <v>20</v>
      </c>
      <c r="Q13" s="47"/>
      <c r="U13" s="3"/>
    </row>
    <row r="14" spans="2:21" ht="12" customHeight="1" x14ac:dyDescent="0.25">
      <c r="B14" s="4"/>
      <c r="D14" s="53" t="s">
        <v>21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6">
        <v>1028</v>
      </c>
      <c r="Q14" s="56"/>
      <c r="R14" s="56"/>
      <c r="U14" s="3"/>
    </row>
    <row r="15" spans="2:21" ht="12" customHeight="1" x14ac:dyDescent="0.25">
      <c r="B15" s="4"/>
      <c r="D15" t="s">
        <v>22</v>
      </c>
      <c r="P15" s="62"/>
      <c r="Q15" s="62"/>
      <c r="R15" s="62"/>
      <c r="U15" s="3"/>
    </row>
    <row r="16" spans="2:21" ht="12" customHeight="1" x14ac:dyDescent="0.25">
      <c r="B16" s="4"/>
      <c r="E16" s="55" t="s">
        <v>85</v>
      </c>
      <c r="F16" s="55"/>
      <c r="G16" s="55"/>
      <c r="H16" s="55"/>
      <c r="I16" s="55"/>
      <c r="J16" s="55"/>
      <c r="K16" s="55"/>
      <c r="L16" s="55"/>
      <c r="M16" s="55"/>
      <c r="N16" s="55"/>
      <c r="O16" t="s">
        <v>23</v>
      </c>
      <c r="P16" s="56">
        <v>210</v>
      </c>
      <c r="Q16" s="56"/>
      <c r="R16" s="56"/>
      <c r="U16" s="3"/>
    </row>
    <row r="17" spans="2:21" ht="12" customHeight="1" x14ac:dyDescent="0.25">
      <c r="B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t="s">
        <v>23</v>
      </c>
      <c r="P17" s="56"/>
      <c r="Q17" s="56"/>
      <c r="R17" s="56"/>
      <c r="U17" s="3"/>
    </row>
    <row r="18" spans="2:21" ht="12" customHeight="1" x14ac:dyDescent="0.25">
      <c r="B18" s="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t="s">
        <v>23</v>
      </c>
      <c r="P18" s="56"/>
      <c r="Q18" s="56"/>
      <c r="R18" s="56"/>
      <c r="U18" s="3"/>
    </row>
    <row r="19" spans="2:21" ht="12" customHeight="1" x14ac:dyDescent="0.25">
      <c r="B19" s="4"/>
      <c r="D19" s="53" t="s">
        <v>24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6"/>
      <c r="Q19" s="56"/>
      <c r="R19" s="56"/>
      <c r="U19" s="3"/>
    </row>
    <row r="20" spans="2:21" ht="12" customHeight="1" x14ac:dyDescent="0.25">
      <c r="B20" s="4"/>
      <c r="D20" s="53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6"/>
      <c r="Q20" s="56"/>
      <c r="R20" s="56"/>
      <c r="U20" s="3"/>
    </row>
    <row r="21" spans="2:21" ht="12" customHeight="1" x14ac:dyDescent="0.25">
      <c r="B21" s="4"/>
      <c r="D21" s="63" t="s">
        <v>82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6"/>
      <c r="Q21" s="56"/>
      <c r="R21" s="56"/>
      <c r="U21" s="3"/>
    </row>
    <row r="22" spans="2:21" ht="12" customHeight="1" x14ac:dyDescent="0.25">
      <c r="B22" s="4"/>
      <c r="D22" s="63" t="s">
        <v>83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6">
        <v>172</v>
      </c>
      <c r="Q22" s="56"/>
      <c r="R22" s="56"/>
      <c r="U22" s="3"/>
    </row>
    <row r="23" spans="2:21" ht="12" customHeight="1" x14ac:dyDescent="0.25">
      <c r="B23" s="4"/>
      <c r="D23" s="53" t="s">
        <v>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6"/>
      <c r="Q23" s="56"/>
      <c r="R23" s="56"/>
      <c r="U23" s="3"/>
    </row>
    <row r="24" spans="2:21" ht="3.75" customHeight="1" x14ac:dyDescent="0.2">
      <c r="B24" s="4"/>
      <c r="U24" s="3"/>
    </row>
    <row r="25" spans="2:21" ht="15.75" x14ac:dyDescent="0.25">
      <c r="B25" s="4"/>
      <c r="C25" s="14" t="s">
        <v>27</v>
      </c>
      <c r="D25" s="14" t="s">
        <v>28</v>
      </c>
      <c r="U25" s="3"/>
    </row>
    <row r="26" spans="2:21" ht="12" customHeight="1" x14ac:dyDescent="0.2">
      <c r="B26" s="4"/>
      <c r="D26" t="s">
        <v>29</v>
      </c>
      <c r="U26" s="3"/>
    </row>
    <row r="27" spans="2:21" ht="12" customHeight="1" x14ac:dyDescent="0.25">
      <c r="B27" s="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t="s">
        <v>23</v>
      </c>
      <c r="P27" s="56"/>
      <c r="Q27" s="56"/>
      <c r="R27" s="56"/>
      <c r="U27" s="3"/>
    </row>
    <row r="28" spans="2:21" ht="12" customHeight="1" x14ac:dyDescent="0.25">
      <c r="B28" s="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t="s">
        <v>23</v>
      </c>
      <c r="P28" s="56"/>
      <c r="Q28" s="56"/>
      <c r="R28" s="56"/>
      <c r="U28" s="3"/>
    </row>
    <row r="29" spans="2:21" ht="12" customHeight="1" x14ac:dyDescent="0.25">
      <c r="B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t="s">
        <v>23</v>
      </c>
      <c r="P29" s="56"/>
      <c r="Q29" s="56"/>
      <c r="R29" s="56"/>
      <c r="U29" s="3"/>
    </row>
    <row r="30" spans="2:21" ht="12" customHeight="1" x14ac:dyDescent="0.2">
      <c r="B30" s="4"/>
      <c r="D30" t="s">
        <v>30</v>
      </c>
      <c r="U30" s="3"/>
    </row>
    <row r="31" spans="2:21" ht="12" customHeight="1" x14ac:dyDescent="0.25">
      <c r="B31" s="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t="s">
        <v>23</v>
      </c>
      <c r="P31" s="56"/>
      <c r="Q31" s="56"/>
      <c r="R31" s="56"/>
      <c r="U31" s="3"/>
    </row>
    <row r="32" spans="2:21" ht="12" customHeight="1" x14ac:dyDescent="0.25">
      <c r="B32" s="4"/>
      <c r="D32" t="s">
        <v>31</v>
      </c>
      <c r="P32" s="15"/>
      <c r="Q32" s="15"/>
      <c r="R32" s="15"/>
      <c r="U32" s="3"/>
    </row>
    <row r="33" spans="2:21" ht="12" customHeight="1" x14ac:dyDescent="0.25">
      <c r="B33" s="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t="s">
        <v>23</v>
      </c>
      <c r="P33" s="56"/>
      <c r="Q33" s="56"/>
      <c r="R33" s="56"/>
      <c r="U33" s="3"/>
    </row>
    <row r="34" spans="2:21" ht="12" customHeight="1" x14ac:dyDescent="0.25">
      <c r="B34" s="4"/>
      <c r="D34" t="s">
        <v>32</v>
      </c>
      <c r="P34" s="15"/>
      <c r="Q34" s="15"/>
      <c r="R34" s="15"/>
      <c r="U34" s="3"/>
    </row>
    <row r="35" spans="2:21" ht="12" customHeight="1" x14ac:dyDescent="0.25">
      <c r="B35" s="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t="s">
        <v>23</v>
      </c>
      <c r="P35" s="56"/>
      <c r="Q35" s="56"/>
      <c r="R35" s="56"/>
      <c r="U35" s="3"/>
    </row>
    <row r="36" spans="2:21" ht="5.25" customHeight="1" x14ac:dyDescent="0.2">
      <c r="B36" s="4"/>
      <c r="U36" s="3"/>
    </row>
    <row r="37" spans="2:21" ht="13.5" x14ac:dyDescent="0.25">
      <c r="B37" s="4"/>
      <c r="J37" s="64" t="s">
        <v>33</v>
      </c>
      <c r="K37" s="64"/>
      <c r="L37" s="64"/>
      <c r="M37" s="64"/>
      <c r="N37" s="64"/>
      <c r="O37" s="64"/>
      <c r="P37" s="64"/>
      <c r="Q37" s="64"/>
      <c r="R37" s="64"/>
      <c r="S37" s="65">
        <f>P14+P16+P17+P18+P19+P20+P21+P22+P23+P27+P28+P29+P31+P33+P35</f>
        <v>1410</v>
      </c>
      <c r="T37" s="65"/>
      <c r="U37" s="3"/>
    </row>
    <row r="38" spans="2:21" ht="3" customHeight="1" x14ac:dyDescent="0.2">
      <c r="B38" s="4"/>
      <c r="U38" s="3"/>
    </row>
    <row r="39" spans="2:21" ht="18" x14ac:dyDescent="0.25">
      <c r="B39" s="4"/>
      <c r="C39" s="28" t="s">
        <v>34</v>
      </c>
      <c r="D39" s="28" t="s">
        <v>35</v>
      </c>
      <c r="E39" s="28"/>
      <c r="F39" s="28"/>
      <c r="G39" s="29"/>
      <c r="H39" s="29"/>
      <c r="U39" s="3"/>
    </row>
    <row r="40" spans="2:21" x14ac:dyDescent="0.2">
      <c r="B40" s="4"/>
      <c r="D40" t="s">
        <v>36</v>
      </c>
      <c r="E40" s="16" t="s">
        <v>37</v>
      </c>
      <c r="F40" s="16"/>
      <c r="G40" s="17"/>
      <c r="H40" s="17"/>
      <c r="I40" s="17"/>
      <c r="J40" s="17"/>
      <c r="U40" s="3"/>
    </row>
    <row r="41" spans="2:21" ht="13.5" x14ac:dyDescent="0.25">
      <c r="B41" s="4"/>
      <c r="E41" s="66" t="s">
        <v>38</v>
      </c>
      <c r="F41" s="67"/>
      <c r="G41" s="67"/>
      <c r="H41" s="67"/>
      <c r="I41" s="67"/>
      <c r="J41" s="67"/>
      <c r="K41" s="43">
        <v>4.83</v>
      </c>
      <c r="L41" t="s">
        <v>39</v>
      </c>
      <c r="N41" s="56">
        <f>(K41*S37)/100</f>
        <v>68.103000000000009</v>
      </c>
      <c r="O41" s="56"/>
      <c r="U41" s="3"/>
    </row>
    <row r="42" spans="2:21" ht="13.5" x14ac:dyDescent="0.25">
      <c r="B42" s="4"/>
      <c r="E42" s="66" t="s">
        <v>40</v>
      </c>
      <c r="F42" s="67"/>
      <c r="G42" s="67"/>
      <c r="H42" s="67"/>
      <c r="I42" s="67"/>
      <c r="J42" s="67"/>
      <c r="K42" s="18">
        <v>1.55</v>
      </c>
      <c r="L42" t="s">
        <v>39</v>
      </c>
      <c r="N42" s="56">
        <f>(K42*S37)/100</f>
        <v>21.855</v>
      </c>
      <c r="O42" s="56"/>
      <c r="U42" s="3"/>
    </row>
    <row r="43" spans="2:21" ht="13.5" x14ac:dyDescent="0.25">
      <c r="B43" s="4"/>
      <c r="E43" s="66" t="s">
        <v>41</v>
      </c>
      <c r="F43" s="67"/>
      <c r="G43" s="67"/>
      <c r="H43" s="67"/>
      <c r="I43" s="67"/>
      <c r="J43" s="67"/>
      <c r="K43" s="43">
        <v>0.1</v>
      </c>
      <c r="L43" t="s">
        <v>39</v>
      </c>
      <c r="N43" s="56">
        <f>(K43*S37)/100</f>
        <v>1.41</v>
      </c>
      <c r="O43" s="56"/>
      <c r="U43" s="3"/>
    </row>
    <row r="44" spans="2:21" ht="13.5" x14ac:dyDescent="0.25">
      <c r="B44" s="4"/>
      <c r="E44" s="66" t="s">
        <v>42</v>
      </c>
      <c r="F44" s="67"/>
      <c r="G44" s="67"/>
      <c r="H44" s="67"/>
      <c r="I44" s="67"/>
      <c r="J44" s="67"/>
      <c r="K44" s="43">
        <v>2</v>
      </c>
      <c r="L44" t="s">
        <v>39</v>
      </c>
      <c r="N44" s="56"/>
      <c r="O44" s="56"/>
      <c r="U44" s="3"/>
    </row>
    <row r="45" spans="2:21" ht="13.5" x14ac:dyDescent="0.25">
      <c r="B45" s="4"/>
      <c r="E45" s="66" t="s">
        <v>43</v>
      </c>
      <c r="F45" s="67"/>
      <c r="G45" s="67"/>
      <c r="H45" s="67"/>
      <c r="I45" s="67"/>
      <c r="J45" s="67"/>
      <c r="K45" s="43">
        <v>4.8</v>
      </c>
      <c r="L45" t="s">
        <v>39</v>
      </c>
      <c r="N45" s="56"/>
      <c r="O45" s="56"/>
      <c r="U45" s="3"/>
    </row>
    <row r="46" spans="2:21" ht="13.5" x14ac:dyDescent="0.25">
      <c r="B46" s="4"/>
      <c r="E46" s="19"/>
      <c r="F46" s="66" t="s">
        <v>44</v>
      </c>
      <c r="G46" s="67"/>
      <c r="H46" s="67"/>
      <c r="I46" s="67"/>
      <c r="J46" s="67"/>
      <c r="K46" s="67"/>
      <c r="L46" s="67"/>
      <c r="M46" s="67"/>
      <c r="N46" s="67"/>
      <c r="O46" s="67"/>
      <c r="P46" s="56">
        <f>N41+N42+N43+N44+N45</f>
        <v>91.368000000000009</v>
      </c>
      <c r="Q46" s="56"/>
      <c r="R46" s="56"/>
      <c r="U46" s="3"/>
    </row>
    <row r="47" spans="2:21" ht="15.75" customHeight="1" x14ac:dyDescent="0.25">
      <c r="B47" s="4"/>
      <c r="D47" t="s">
        <v>45</v>
      </c>
      <c r="E47" s="68" t="s">
        <v>46</v>
      </c>
      <c r="F47" s="69"/>
      <c r="G47" s="69"/>
      <c r="H47" s="69"/>
      <c r="I47" s="69"/>
      <c r="J47" s="69"/>
      <c r="K47" s="18">
        <v>7</v>
      </c>
      <c r="L47" t="s">
        <v>39</v>
      </c>
      <c r="M47" s="53" t="s">
        <v>47</v>
      </c>
      <c r="N47" s="53"/>
      <c r="O47" s="53"/>
      <c r="P47" s="56">
        <f>(K47*O74)/100</f>
        <v>98.7</v>
      </c>
      <c r="Q47" s="56"/>
      <c r="R47" s="56"/>
      <c r="U47" s="3"/>
    </row>
    <row r="48" spans="2:21" ht="13.5" x14ac:dyDescent="0.25">
      <c r="B48" s="4"/>
      <c r="D48" t="s">
        <v>48</v>
      </c>
      <c r="E48" s="66" t="s">
        <v>49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6"/>
      <c r="Q48" s="56"/>
      <c r="R48" s="56"/>
      <c r="U48" s="3"/>
    </row>
    <row r="49" spans="2:21" ht="13.5" x14ac:dyDescent="0.25">
      <c r="B49" s="4"/>
      <c r="D49" t="s">
        <v>50</v>
      </c>
      <c r="E49" s="66" t="s">
        <v>51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6"/>
      <c r="Q49" s="56"/>
      <c r="R49" s="56"/>
      <c r="U49" s="3"/>
    </row>
    <row r="50" spans="2:21" ht="13.5" x14ac:dyDescent="0.25">
      <c r="B50" s="4"/>
      <c r="D50" t="s">
        <v>52</v>
      </c>
      <c r="E50" s="66" t="s">
        <v>53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56"/>
      <c r="Q50" s="56"/>
      <c r="R50" s="56"/>
      <c r="U50" s="3"/>
    </row>
    <row r="51" spans="2:21" ht="13.5" x14ac:dyDescent="0.25">
      <c r="B51" s="4"/>
      <c r="J51" s="64" t="s">
        <v>54</v>
      </c>
      <c r="K51" s="64"/>
      <c r="L51" s="64"/>
      <c r="M51" s="64"/>
      <c r="N51" s="64"/>
      <c r="O51" s="64"/>
      <c r="P51" s="64"/>
      <c r="Q51" s="64"/>
      <c r="R51" s="64"/>
      <c r="S51" s="65">
        <f>P46+P47+P48+P49+P50</f>
        <v>190.06800000000001</v>
      </c>
      <c r="T51" s="72"/>
      <c r="U51" s="3"/>
    </row>
    <row r="52" spans="2:21" ht="5.25" customHeight="1" thickBot="1" x14ac:dyDescent="0.25">
      <c r="B52" s="4"/>
      <c r="U52" s="3"/>
    </row>
    <row r="53" spans="2:21" ht="14.25" customHeight="1" thickBot="1" x14ac:dyDescent="0.25">
      <c r="B53" s="4"/>
      <c r="E53" s="20" t="s">
        <v>55</v>
      </c>
      <c r="H53" s="73" t="s">
        <v>56</v>
      </c>
      <c r="I53" s="73"/>
      <c r="J53" s="73"/>
      <c r="K53" s="73"/>
      <c r="L53" s="73"/>
      <c r="M53" s="73"/>
      <c r="N53" s="73"/>
      <c r="O53" s="73"/>
      <c r="P53" s="73"/>
      <c r="Q53" s="73"/>
      <c r="R53" s="74"/>
      <c r="S53" s="75">
        <f>S37-S51</f>
        <v>1219.932</v>
      </c>
      <c r="T53" s="76"/>
      <c r="U53" s="3"/>
    </row>
    <row r="54" spans="2:21" ht="9.75" customHeight="1" x14ac:dyDescent="0.25">
      <c r="B54" s="4"/>
      <c r="E54" s="20" t="s">
        <v>57</v>
      </c>
      <c r="J54" s="15"/>
      <c r="U54" s="3"/>
    </row>
    <row r="55" spans="2:21" ht="10.5" customHeight="1" x14ac:dyDescent="0.25">
      <c r="B55" s="4"/>
      <c r="H55" s="55"/>
      <c r="I55" s="55"/>
      <c r="J55" s="55"/>
      <c r="K55" s="31"/>
      <c r="L55" t="s">
        <v>12</v>
      </c>
      <c r="N55" s="77"/>
      <c r="O55" s="77"/>
      <c r="P55" t="s">
        <v>12</v>
      </c>
      <c r="Q55" s="31"/>
      <c r="U55" s="3"/>
    </row>
    <row r="56" spans="2:21" ht="3" customHeight="1" x14ac:dyDescent="0.2">
      <c r="B56" s="4"/>
      <c r="U56" s="3"/>
    </row>
    <row r="57" spans="2:21" x14ac:dyDescent="0.2">
      <c r="B57" s="4"/>
      <c r="O57" s="21" t="s">
        <v>58</v>
      </c>
      <c r="U57" s="3"/>
    </row>
    <row r="58" spans="2:21" ht="3" customHeight="1" x14ac:dyDescent="0.2">
      <c r="B58" s="4"/>
      <c r="U58" s="3"/>
    </row>
    <row r="59" spans="2:21" ht="8.25" customHeight="1" x14ac:dyDescent="0.2">
      <c r="B59" s="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</row>
    <row r="60" spans="2:21" ht="2.25" customHeight="1" x14ac:dyDescent="0.2"/>
    <row r="61" spans="2:21" ht="2.25" customHeight="1" x14ac:dyDescent="0.2"/>
    <row r="62" spans="2:21" ht="13.5" x14ac:dyDescent="0.25">
      <c r="B62" s="2"/>
      <c r="C62" s="25" t="s">
        <v>59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"/>
    </row>
    <row r="63" spans="2:21" ht="3.75" customHeight="1" x14ac:dyDescent="0.2">
      <c r="B63" s="4"/>
      <c r="U63" s="3"/>
    </row>
    <row r="64" spans="2:21" ht="11.25" customHeight="1" x14ac:dyDescent="0.2">
      <c r="B64" s="4"/>
      <c r="D64" t="s">
        <v>36</v>
      </c>
      <c r="E64" s="53" t="s">
        <v>60</v>
      </c>
      <c r="F64" s="53"/>
      <c r="G64" s="53"/>
      <c r="H64" s="53"/>
      <c r="I64" s="53"/>
      <c r="J64" s="53"/>
      <c r="K64" s="53"/>
      <c r="L64" s="53"/>
      <c r="Q64" s="78" t="s">
        <v>61</v>
      </c>
      <c r="R64" s="78"/>
      <c r="S64" s="78" t="s">
        <v>62</v>
      </c>
      <c r="T64" s="35" t="s">
        <v>63</v>
      </c>
      <c r="U64" s="3"/>
    </row>
    <row r="65" spans="2:21" ht="11.25" customHeight="1" x14ac:dyDescent="0.25">
      <c r="B65" s="4"/>
      <c r="E65" s="79" t="s">
        <v>64</v>
      </c>
      <c r="F65" s="79"/>
      <c r="G65" s="79"/>
      <c r="H65" s="79"/>
      <c r="I65" s="79"/>
      <c r="J65" s="79"/>
      <c r="K65" s="79"/>
      <c r="L65" s="79"/>
      <c r="M65" s="79"/>
      <c r="N65" s="79"/>
      <c r="O65" s="42">
        <f>+P14+P16+P17+P18+P23</f>
        <v>1238</v>
      </c>
      <c r="P65" s="46"/>
      <c r="Q65" s="78"/>
      <c r="R65" s="78"/>
      <c r="S65" s="78"/>
      <c r="T65" s="35" t="s">
        <v>65</v>
      </c>
      <c r="U65" s="3"/>
    </row>
    <row r="66" spans="2:21" ht="11.25" customHeight="1" x14ac:dyDescent="0.25">
      <c r="B66" s="4"/>
      <c r="E66" s="79" t="s">
        <v>66</v>
      </c>
      <c r="F66" s="79"/>
      <c r="G66" s="79"/>
      <c r="H66" s="79"/>
      <c r="I66" s="79"/>
      <c r="J66" s="79"/>
      <c r="K66" s="79"/>
      <c r="L66" s="79"/>
      <c r="M66" s="79"/>
      <c r="N66" s="79"/>
      <c r="O66" s="42">
        <f>P22</f>
        <v>172</v>
      </c>
      <c r="P66" s="34"/>
      <c r="Q66" s="37"/>
      <c r="R66" s="37"/>
      <c r="S66" s="37"/>
      <c r="T66" s="37"/>
      <c r="U66" s="3"/>
    </row>
    <row r="67" spans="2:21" ht="12" customHeight="1" x14ac:dyDescent="0.25">
      <c r="B67" s="4"/>
      <c r="J67" s="64" t="s">
        <v>67</v>
      </c>
      <c r="K67" s="64"/>
      <c r="L67" s="64"/>
      <c r="M67" s="64"/>
      <c r="N67" s="64"/>
      <c r="O67" s="42">
        <f>+O65+O66</f>
        <v>1410</v>
      </c>
      <c r="P67" s="38" t="s">
        <v>68</v>
      </c>
      <c r="Q67" s="70">
        <f>+O67</f>
        <v>1410</v>
      </c>
      <c r="R67" s="71"/>
      <c r="S67" s="41">
        <v>24.1</v>
      </c>
      <c r="T67" s="42">
        <f>+Q67*S67/100</f>
        <v>339.81</v>
      </c>
      <c r="U67" s="3"/>
    </row>
    <row r="68" spans="2:21" ht="12" customHeight="1" x14ac:dyDescent="0.25">
      <c r="B68" s="4"/>
      <c r="I68" s="24" t="s">
        <v>69</v>
      </c>
      <c r="J68" s="30"/>
      <c r="K68" s="30"/>
      <c r="L68" s="30"/>
      <c r="M68" s="30"/>
      <c r="N68" s="30"/>
      <c r="O68" s="36"/>
      <c r="P68" s="38"/>
      <c r="Q68" s="40"/>
      <c r="R68" s="40"/>
      <c r="S68" s="39">
        <v>1.5</v>
      </c>
      <c r="T68" s="42">
        <f>+Q70*S68/100</f>
        <v>21.15</v>
      </c>
      <c r="U68" s="3"/>
    </row>
    <row r="69" spans="2:21" ht="11.25" customHeight="1" x14ac:dyDescent="0.25">
      <c r="B69" s="4"/>
      <c r="D69" t="s">
        <v>45</v>
      </c>
      <c r="E69" s="32" t="s">
        <v>70</v>
      </c>
      <c r="I69" s="24" t="s">
        <v>71</v>
      </c>
      <c r="O69" s="34"/>
      <c r="P69" s="34"/>
      <c r="Q69" s="37"/>
      <c r="R69" s="37"/>
      <c r="S69" s="39">
        <v>5.5</v>
      </c>
      <c r="T69" s="42">
        <f>+Q70*S69/100</f>
        <v>77.55</v>
      </c>
      <c r="U69" s="3"/>
    </row>
    <row r="70" spans="2:21" ht="11.25" customHeight="1" x14ac:dyDescent="0.25">
      <c r="B70" s="4"/>
      <c r="E70" s="32" t="s">
        <v>72</v>
      </c>
      <c r="I70" s="24" t="s">
        <v>73</v>
      </c>
      <c r="O70" s="42">
        <f>O67+P19+P20</f>
        <v>1410</v>
      </c>
      <c r="P70" s="38" t="s">
        <v>74</v>
      </c>
      <c r="Q70" s="70">
        <f>+O70</f>
        <v>1410</v>
      </c>
      <c r="R70" s="71"/>
      <c r="S70" s="41">
        <v>0.6</v>
      </c>
      <c r="T70" s="42">
        <f>+Q70*S70/100</f>
        <v>8.4600000000000009</v>
      </c>
      <c r="U70" s="3"/>
    </row>
    <row r="71" spans="2:21" ht="12" customHeight="1" x14ac:dyDescent="0.25">
      <c r="B71" s="4"/>
      <c r="I71" s="24" t="s">
        <v>75</v>
      </c>
      <c r="O71" s="42">
        <f>Q70</f>
        <v>1410</v>
      </c>
      <c r="P71" s="34"/>
      <c r="Q71" s="80"/>
      <c r="R71" s="80"/>
      <c r="S71" s="41">
        <v>0.2</v>
      </c>
      <c r="T71" s="42">
        <f>+Q70*S71/100</f>
        <v>2.82</v>
      </c>
      <c r="U71" s="3"/>
    </row>
    <row r="72" spans="2:21" ht="11.25" customHeight="1" x14ac:dyDescent="0.25">
      <c r="B72" s="4"/>
      <c r="D72" t="s">
        <v>76</v>
      </c>
      <c r="E72" s="53" t="s">
        <v>77</v>
      </c>
      <c r="F72" s="53"/>
      <c r="G72" s="53"/>
      <c r="H72" s="53"/>
      <c r="I72" s="53"/>
      <c r="J72" s="53"/>
      <c r="K72" s="53"/>
      <c r="L72" s="53"/>
      <c r="M72" s="53"/>
      <c r="N72" s="53"/>
      <c r="O72" s="42">
        <f>+P19</f>
        <v>0</v>
      </c>
      <c r="P72" s="34"/>
      <c r="Q72" s="37"/>
      <c r="R72" s="37"/>
      <c r="S72" s="41">
        <v>12</v>
      </c>
      <c r="T72" s="42">
        <f>+O72*S72/100</f>
        <v>0</v>
      </c>
      <c r="U72" s="3"/>
    </row>
    <row r="73" spans="2:21" ht="11.25" customHeight="1" x14ac:dyDescent="0.25">
      <c r="B73" s="4"/>
      <c r="D73" t="s">
        <v>78</v>
      </c>
      <c r="E73" s="53" t="s">
        <v>79</v>
      </c>
      <c r="F73" s="53"/>
      <c r="G73" s="53"/>
      <c r="H73" s="53"/>
      <c r="I73" s="53"/>
      <c r="J73" s="53"/>
      <c r="K73" s="53"/>
      <c r="L73" s="53"/>
      <c r="M73" s="53"/>
      <c r="N73" s="53"/>
      <c r="O73" s="42">
        <f>+P20</f>
        <v>0</v>
      </c>
      <c r="P73" s="34"/>
      <c r="Q73" s="37"/>
      <c r="R73" s="37"/>
      <c r="S73" s="41">
        <v>24.1</v>
      </c>
      <c r="T73" s="42">
        <f>+O73*S73/100</f>
        <v>0</v>
      </c>
      <c r="U73" s="3"/>
    </row>
    <row r="74" spans="2:21" ht="11.25" customHeight="1" x14ac:dyDescent="0.25">
      <c r="B74" s="4"/>
      <c r="D74" t="s">
        <v>80</v>
      </c>
      <c r="E74" s="53" t="s">
        <v>81</v>
      </c>
      <c r="F74" s="53"/>
      <c r="G74" s="53"/>
      <c r="H74" s="53"/>
      <c r="I74" s="53"/>
      <c r="J74" s="53"/>
      <c r="K74" s="53"/>
      <c r="L74" s="53"/>
      <c r="M74" s="53"/>
      <c r="N74" s="53"/>
      <c r="O74" s="42">
        <f>+S37</f>
        <v>1410</v>
      </c>
      <c r="P74" s="34"/>
      <c r="Q74" s="37"/>
      <c r="R74" s="37"/>
      <c r="S74" s="44" t="s">
        <v>84</v>
      </c>
      <c r="T74" s="45">
        <f>SUM(T67:T73)</f>
        <v>449.78999999999996</v>
      </c>
      <c r="U74" s="3"/>
    </row>
    <row r="75" spans="2:21" ht="2.25" customHeight="1" x14ac:dyDescent="0.2"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</row>
  </sheetData>
  <mergeCells count="88">
    <mergeCell ref="B2:E2"/>
    <mergeCell ref="F2:L2"/>
    <mergeCell ref="P2:T2"/>
    <mergeCell ref="B3:E3"/>
    <mergeCell ref="F3:L3"/>
    <mergeCell ref="P3:T3"/>
    <mergeCell ref="E16:N16"/>
    <mergeCell ref="P16:R16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E45:J45"/>
    <mergeCell ref="N45:O45"/>
    <mergeCell ref="F46:O46"/>
    <mergeCell ref="P46:R46"/>
    <mergeCell ref="E47:J47"/>
    <mergeCell ref="M47:O47"/>
    <mergeCell ref="P47:R47"/>
    <mergeCell ref="E48:O48"/>
    <mergeCell ref="P48:R48"/>
    <mergeCell ref="E49:O49"/>
    <mergeCell ref="P49:R49"/>
    <mergeCell ref="E50:O50"/>
    <mergeCell ref="P50:R50"/>
    <mergeCell ref="J67:N67"/>
    <mergeCell ref="Q67:R67"/>
    <mergeCell ref="J51:R51"/>
    <mergeCell ref="S51:T51"/>
    <mergeCell ref="H53:R53"/>
    <mergeCell ref="S53:T53"/>
    <mergeCell ref="H55:J55"/>
    <mergeCell ref="N55:O55"/>
    <mergeCell ref="E64:L64"/>
    <mergeCell ref="Q64:R65"/>
    <mergeCell ref="S64:S65"/>
    <mergeCell ref="E65:N65"/>
    <mergeCell ref="E66:N66"/>
    <mergeCell ref="Q70:R70"/>
    <mergeCell ref="Q71:R71"/>
    <mergeCell ref="E72:N72"/>
    <mergeCell ref="E73:N73"/>
    <mergeCell ref="E74:N74"/>
  </mergeCells>
  <pageMargins left="0.14000000000000001" right="0.11811023622047245" top="0.19685039370078741" bottom="0.22" header="0" footer="0"/>
  <pageSetup paperSize="9" scale="98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81DD-F0FD-42C1-AE9F-1A80BEA17778}">
  <sheetPr>
    <pageSetUpPr fitToPage="1"/>
  </sheetPr>
  <dimension ref="B1:U75"/>
  <sheetViews>
    <sheetView showGridLines="0" topLeftCell="A43" zoomScale="85" zoomScaleNormal="85" workbookViewId="0">
      <selection activeCell="P23" sqref="P23:R23"/>
    </sheetView>
  </sheetViews>
  <sheetFormatPr baseColWidth="10" defaultColWidth="8.85546875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5703125" customWidth="1"/>
    <col min="10" max="10" width="7.85546875" customWidth="1"/>
    <col min="11" max="11" width="6.5703125" customWidth="1"/>
    <col min="12" max="12" width="4.5703125" customWidth="1"/>
    <col min="13" max="13" width="1.140625" customWidth="1"/>
    <col min="14" max="14" width="3.140625" customWidth="1"/>
    <col min="15" max="15" width="11.5703125" customWidth="1"/>
    <col min="16" max="16" width="4.5703125" customWidth="1"/>
    <col min="17" max="17" width="6.85546875" customWidth="1"/>
    <col min="18" max="19" width="4.7109375" customWidth="1"/>
    <col min="20" max="20" width="12.140625" customWidth="1"/>
    <col min="21" max="21" width="1.28515625" customWidth="1"/>
    <col min="22" max="256" width="11.42578125" customWidth="1"/>
  </cols>
  <sheetData>
    <row r="1" spans="2:21" ht="7.5" customHeight="1" x14ac:dyDescent="0.2"/>
    <row r="2" spans="2:21" ht="12" customHeight="1" x14ac:dyDescent="0.25">
      <c r="B2" s="48" t="s">
        <v>0</v>
      </c>
      <c r="C2" s="49"/>
      <c r="D2" s="49"/>
      <c r="E2" s="49"/>
      <c r="F2" s="50" t="s">
        <v>86</v>
      </c>
      <c r="G2" s="50"/>
      <c r="H2" s="50"/>
      <c r="I2" s="50"/>
      <c r="J2" s="50"/>
      <c r="K2" s="50"/>
      <c r="L2" s="50"/>
      <c r="M2" s="1"/>
      <c r="O2" s="2" t="s">
        <v>1</v>
      </c>
      <c r="P2" s="51" t="s">
        <v>104</v>
      </c>
      <c r="Q2" s="51"/>
      <c r="R2" s="51"/>
      <c r="S2" s="51"/>
      <c r="T2" s="51"/>
      <c r="U2" s="1"/>
    </row>
    <row r="3" spans="2:21" ht="12" customHeight="1" x14ac:dyDescent="0.25">
      <c r="B3" s="52" t="s">
        <v>2</v>
      </c>
      <c r="C3" s="53"/>
      <c r="D3" s="53"/>
      <c r="E3" s="53"/>
      <c r="F3" s="50" t="s">
        <v>87</v>
      </c>
      <c r="G3" s="50"/>
      <c r="H3" s="50"/>
      <c r="I3" s="50"/>
      <c r="J3" s="50"/>
      <c r="K3" s="50"/>
      <c r="L3" s="50"/>
      <c r="M3" s="3"/>
      <c r="O3" s="4" t="s">
        <v>3</v>
      </c>
      <c r="P3" s="54" t="s">
        <v>94</v>
      </c>
      <c r="Q3" s="54"/>
      <c r="R3" s="54"/>
      <c r="S3" s="54"/>
      <c r="T3" s="54"/>
      <c r="U3" s="3"/>
    </row>
    <row r="4" spans="2:21" ht="12" customHeight="1" x14ac:dyDescent="0.25">
      <c r="B4" s="52" t="s">
        <v>4</v>
      </c>
      <c r="C4" s="53"/>
      <c r="D4" s="53"/>
      <c r="E4" s="53"/>
      <c r="F4" s="50" t="s">
        <v>88</v>
      </c>
      <c r="G4" s="50"/>
      <c r="H4" s="50"/>
      <c r="I4" s="50"/>
      <c r="J4" s="50"/>
      <c r="K4" s="50"/>
      <c r="L4" s="50"/>
      <c r="M4" s="3"/>
      <c r="O4" s="4" t="s">
        <v>5</v>
      </c>
      <c r="P4" s="57" t="s">
        <v>94</v>
      </c>
      <c r="Q4" s="54"/>
      <c r="R4" s="54"/>
      <c r="S4" s="54"/>
      <c r="T4" s="54"/>
      <c r="U4" s="3"/>
    </row>
    <row r="5" spans="2:21" ht="12" customHeight="1" x14ac:dyDescent="0.25">
      <c r="B5" s="52" t="s">
        <v>6</v>
      </c>
      <c r="C5" s="53"/>
      <c r="D5" s="53"/>
      <c r="E5" s="53"/>
      <c r="F5" s="50" t="s">
        <v>89</v>
      </c>
      <c r="G5" s="50"/>
      <c r="H5" s="50"/>
      <c r="I5" s="50"/>
      <c r="J5" s="50"/>
      <c r="K5" s="50"/>
      <c r="L5" s="50"/>
      <c r="M5" s="3"/>
      <c r="O5" s="4" t="s">
        <v>7</v>
      </c>
      <c r="P5" s="22"/>
      <c r="Q5" s="33" t="s">
        <v>105</v>
      </c>
      <c r="R5" s="33"/>
      <c r="S5" s="33"/>
      <c r="T5" s="33"/>
      <c r="U5" s="3"/>
    </row>
    <row r="6" spans="2:21" ht="12" customHeight="1" x14ac:dyDescent="0.25">
      <c r="B6" s="52" t="s">
        <v>8</v>
      </c>
      <c r="C6" s="53"/>
      <c r="D6" s="53"/>
      <c r="E6" s="53"/>
      <c r="F6" s="54"/>
      <c r="G6" s="54"/>
      <c r="H6" s="54"/>
      <c r="I6" s="54"/>
      <c r="J6" s="54"/>
      <c r="K6" s="54"/>
      <c r="L6" s="54"/>
      <c r="M6" s="3"/>
      <c r="O6" s="4" t="s">
        <v>9</v>
      </c>
      <c r="P6" s="58" t="s">
        <v>106</v>
      </c>
      <c r="Q6" s="54"/>
      <c r="R6" s="54"/>
      <c r="S6" s="54"/>
      <c r="T6" s="54"/>
      <c r="U6" s="3"/>
    </row>
    <row r="7" spans="2:21" ht="3.75" customHeight="1" x14ac:dyDescent="0.2">
      <c r="B7" s="59"/>
      <c r="C7" s="60"/>
      <c r="D7" s="60"/>
      <c r="E7" s="60"/>
      <c r="F7" s="5"/>
      <c r="G7" s="5"/>
      <c r="H7" s="5"/>
      <c r="I7" s="5"/>
      <c r="J7" s="5"/>
      <c r="K7" s="5"/>
      <c r="L7" s="5"/>
      <c r="M7" s="6"/>
      <c r="O7" s="7"/>
      <c r="P7" s="5"/>
      <c r="Q7" s="5"/>
      <c r="R7" s="5"/>
      <c r="S7" s="5"/>
      <c r="T7" s="5"/>
      <c r="U7" s="6"/>
    </row>
    <row r="8" spans="2:21" ht="6" customHeight="1" x14ac:dyDescent="0.2"/>
    <row r="9" spans="2:21" ht="13.5" x14ac:dyDescent="0.25">
      <c r="B9" s="61" t="s">
        <v>10</v>
      </c>
      <c r="C9" s="49"/>
      <c r="D9" s="49"/>
      <c r="E9" s="49"/>
      <c r="F9" s="49"/>
      <c r="G9" s="8" t="s">
        <v>11</v>
      </c>
      <c r="H9" s="9"/>
      <c r="I9" s="8" t="s">
        <v>12</v>
      </c>
      <c r="J9" s="10"/>
      <c r="K9" s="11" t="s">
        <v>13</v>
      </c>
      <c r="L9" s="9"/>
      <c r="M9" s="8"/>
      <c r="N9" s="8" t="s">
        <v>12</v>
      </c>
      <c r="O9" s="10"/>
      <c r="P9" s="8" t="s">
        <v>12</v>
      </c>
      <c r="Q9" s="9"/>
      <c r="R9" s="8" t="s">
        <v>14</v>
      </c>
      <c r="S9" s="8"/>
      <c r="T9" s="9"/>
      <c r="U9" s="1"/>
    </row>
    <row r="10" spans="2:21" ht="3.75" customHeight="1" x14ac:dyDescent="0.2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</row>
    <row r="11" spans="2:21" ht="3" customHeight="1" x14ac:dyDescent="0.2"/>
    <row r="12" spans="2:21" ht="18" x14ac:dyDescent="0.25">
      <c r="B12" s="2"/>
      <c r="C12" s="27" t="s">
        <v>15</v>
      </c>
      <c r="D12" s="27" t="s">
        <v>16</v>
      </c>
      <c r="E12" s="27"/>
      <c r="F12" s="27"/>
      <c r="G12" s="8"/>
      <c r="H12" s="8"/>
      <c r="I12" s="8"/>
      <c r="J12" s="8"/>
      <c r="K12" s="8"/>
      <c r="L12" s="8"/>
      <c r="M12" s="8"/>
      <c r="N12" s="8"/>
      <c r="O12" s="8"/>
      <c r="P12" s="23" t="s">
        <v>17</v>
      </c>
      <c r="Q12" s="8"/>
      <c r="R12" s="8"/>
      <c r="S12" s="8"/>
      <c r="T12" s="13" t="s">
        <v>18</v>
      </c>
      <c r="U12" s="1"/>
    </row>
    <row r="13" spans="2:21" ht="13.5" customHeight="1" x14ac:dyDescent="0.25">
      <c r="B13" s="4"/>
      <c r="C13" s="14" t="s">
        <v>19</v>
      </c>
      <c r="D13" s="14" t="s">
        <v>20</v>
      </c>
      <c r="U13" s="3"/>
    </row>
    <row r="14" spans="2:21" ht="12" customHeight="1" x14ac:dyDescent="0.25">
      <c r="B14" s="4"/>
      <c r="D14" s="53" t="s">
        <v>21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6">
        <v>1714.3</v>
      </c>
      <c r="Q14" s="56"/>
      <c r="R14" s="56"/>
      <c r="U14" s="3"/>
    </row>
    <row r="15" spans="2:21" ht="12" customHeight="1" x14ac:dyDescent="0.25">
      <c r="B15" s="4"/>
      <c r="D15" t="s">
        <v>22</v>
      </c>
      <c r="P15" s="62"/>
      <c r="Q15" s="62"/>
      <c r="R15" s="62"/>
      <c r="U15" s="3"/>
    </row>
    <row r="16" spans="2:21" ht="12" customHeight="1" x14ac:dyDescent="0.25">
      <c r="B16" s="4"/>
      <c r="E16" s="55" t="s">
        <v>85</v>
      </c>
      <c r="F16" s="55"/>
      <c r="G16" s="55"/>
      <c r="H16" s="55"/>
      <c r="I16" s="55"/>
      <c r="J16" s="55"/>
      <c r="K16" s="55"/>
      <c r="L16" s="55"/>
      <c r="M16" s="55"/>
      <c r="N16" s="55"/>
      <c r="O16" t="s">
        <v>23</v>
      </c>
      <c r="P16" s="56">
        <v>210</v>
      </c>
      <c r="Q16" s="56"/>
      <c r="R16" s="56"/>
      <c r="U16" s="3"/>
    </row>
    <row r="17" spans="2:21" ht="12" customHeight="1" x14ac:dyDescent="0.25">
      <c r="B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t="s">
        <v>23</v>
      </c>
      <c r="P17" s="56"/>
      <c r="Q17" s="56"/>
      <c r="R17" s="56"/>
      <c r="U17" s="3"/>
    </row>
    <row r="18" spans="2:21" ht="12" customHeight="1" x14ac:dyDescent="0.25">
      <c r="B18" s="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t="s">
        <v>23</v>
      </c>
      <c r="P18" s="56"/>
      <c r="Q18" s="56"/>
      <c r="R18" s="56"/>
      <c r="U18" s="3"/>
    </row>
    <row r="19" spans="2:21" ht="12" customHeight="1" x14ac:dyDescent="0.25">
      <c r="B19" s="4"/>
      <c r="D19" s="53" t="s">
        <v>24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6"/>
      <c r="Q19" s="56"/>
      <c r="R19" s="56"/>
      <c r="U19" s="3"/>
    </row>
    <row r="20" spans="2:21" ht="12" customHeight="1" x14ac:dyDescent="0.25">
      <c r="B20" s="4"/>
      <c r="D20" s="53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6"/>
      <c r="Q20" s="56"/>
      <c r="R20" s="56"/>
      <c r="U20" s="3"/>
    </row>
    <row r="21" spans="2:21" ht="12" customHeight="1" x14ac:dyDescent="0.25">
      <c r="B21" s="4"/>
      <c r="D21" s="63" t="s">
        <v>82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6"/>
      <c r="Q21" s="56"/>
      <c r="R21" s="56"/>
      <c r="U21" s="3"/>
    </row>
    <row r="22" spans="2:21" ht="12" customHeight="1" x14ac:dyDescent="0.25">
      <c r="B22" s="4"/>
      <c r="D22" s="63" t="s">
        <v>83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6">
        <v>285.7</v>
      </c>
      <c r="Q22" s="56"/>
      <c r="R22" s="56"/>
      <c r="U22" s="3"/>
    </row>
    <row r="23" spans="2:21" ht="12" customHeight="1" x14ac:dyDescent="0.25">
      <c r="B23" s="4"/>
      <c r="D23" s="53" t="s">
        <v>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6"/>
      <c r="Q23" s="56"/>
      <c r="R23" s="56"/>
      <c r="U23" s="3"/>
    </row>
    <row r="24" spans="2:21" ht="3.75" customHeight="1" x14ac:dyDescent="0.2">
      <c r="B24" s="4"/>
      <c r="U24" s="3"/>
    </row>
    <row r="25" spans="2:21" ht="15.75" x14ac:dyDescent="0.25">
      <c r="B25" s="4"/>
      <c r="C25" s="14" t="s">
        <v>27</v>
      </c>
      <c r="D25" s="14" t="s">
        <v>28</v>
      </c>
      <c r="U25" s="3"/>
    </row>
    <row r="26" spans="2:21" ht="12" customHeight="1" x14ac:dyDescent="0.2">
      <c r="B26" s="4"/>
      <c r="D26" t="s">
        <v>29</v>
      </c>
      <c r="U26" s="3"/>
    </row>
    <row r="27" spans="2:21" ht="12" customHeight="1" x14ac:dyDescent="0.25">
      <c r="B27" s="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t="s">
        <v>23</v>
      </c>
      <c r="P27" s="56"/>
      <c r="Q27" s="56"/>
      <c r="R27" s="56"/>
      <c r="U27" s="3"/>
    </row>
    <row r="28" spans="2:21" ht="12" customHeight="1" x14ac:dyDescent="0.25">
      <c r="B28" s="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t="s">
        <v>23</v>
      </c>
      <c r="P28" s="56"/>
      <c r="Q28" s="56"/>
      <c r="R28" s="56"/>
      <c r="U28" s="3"/>
    </row>
    <row r="29" spans="2:21" ht="12" customHeight="1" x14ac:dyDescent="0.25">
      <c r="B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t="s">
        <v>23</v>
      </c>
      <c r="P29" s="56"/>
      <c r="Q29" s="56"/>
      <c r="R29" s="56"/>
      <c r="U29" s="3"/>
    </row>
    <row r="30" spans="2:21" ht="12" customHeight="1" x14ac:dyDescent="0.2">
      <c r="B30" s="4"/>
      <c r="D30" t="s">
        <v>30</v>
      </c>
      <c r="U30" s="3"/>
    </row>
    <row r="31" spans="2:21" ht="12" customHeight="1" x14ac:dyDescent="0.25">
      <c r="B31" s="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t="s">
        <v>23</v>
      </c>
      <c r="P31" s="56"/>
      <c r="Q31" s="56"/>
      <c r="R31" s="56"/>
      <c r="U31" s="3"/>
    </row>
    <row r="32" spans="2:21" ht="12" customHeight="1" x14ac:dyDescent="0.25">
      <c r="B32" s="4"/>
      <c r="D32" t="s">
        <v>31</v>
      </c>
      <c r="P32" s="15"/>
      <c r="Q32" s="15"/>
      <c r="R32" s="15"/>
      <c r="U32" s="3"/>
    </row>
    <row r="33" spans="2:21" ht="12" customHeight="1" x14ac:dyDescent="0.25">
      <c r="B33" s="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t="s">
        <v>23</v>
      </c>
      <c r="P33" s="56"/>
      <c r="Q33" s="56"/>
      <c r="R33" s="56"/>
      <c r="U33" s="3"/>
    </row>
    <row r="34" spans="2:21" ht="12" customHeight="1" x14ac:dyDescent="0.25">
      <c r="B34" s="4"/>
      <c r="D34" t="s">
        <v>32</v>
      </c>
      <c r="P34" s="15"/>
      <c r="Q34" s="15"/>
      <c r="R34" s="15"/>
      <c r="U34" s="3"/>
    </row>
    <row r="35" spans="2:21" ht="12" customHeight="1" x14ac:dyDescent="0.25">
      <c r="B35" s="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t="s">
        <v>23</v>
      </c>
      <c r="P35" s="56"/>
      <c r="Q35" s="56"/>
      <c r="R35" s="56"/>
      <c r="U35" s="3"/>
    </row>
    <row r="36" spans="2:21" ht="5.25" customHeight="1" x14ac:dyDescent="0.2">
      <c r="B36" s="4"/>
      <c r="U36" s="3"/>
    </row>
    <row r="37" spans="2:21" ht="13.5" x14ac:dyDescent="0.25">
      <c r="B37" s="4"/>
      <c r="J37" s="64" t="s">
        <v>33</v>
      </c>
      <c r="K37" s="64"/>
      <c r="L37" s="64"/>
      <c r="M37" s="64"/>
      <c r="N37" s="64"/>
      <c r="O37" s="64"/>
      <c r="P37" s="64"/>
      <c r="Q37" s="64"/>
      <c r="R37" s="64"/>
      <c r="S37" s="65">
        <f>P14+P16+P17+P18+P19+P20+P21+P22+P23+P27+P28+P29+P31+P33+P35</f>
        <v>2210</v>
      </c>
      <c r="T37" s="65"/>
      <c r="U37" s="3"/>
    </row>
    <row r="38" spans="2:21" ht="3" customHeight="1" x14ac:dyDescent="0.2">
      <c r="B38" s="4"/>
      <c r="U38" s="3"/>
    </row>
    <row r="39" spans="2:21" ht="18" x14ac:dyDescent="0.25">
      <c r="B39" s="4"/>
      <c r="C39" s="28" t="s">
        <v>34</v>
      </c>
      <c r="D39" s="28" t="s">
        <v>35</v>
      </c>
      <c r="E39" s="28"/>
      <c r="F39" s="28"/>
      <c r="G39" s="29"/>
      <c r="H39" s="29"/>
      <c r="U39" s="3"/>
    </row>
    <row r="40" spans="2:21" x14ac:dyDescent="0.2">
      <c r="B40" s="4"/>
      <c r="D40" t="s">
        <v>36</v>
      </c>
      <c r="E40" s="16" t="s">
        <v>37</v>
      </c>
      <c r="F40" s="16"/>
      <c r="G40" s="17"/>
      <c r="H40" s="17"/>
      <c r="I40" s="17"/>
      <c r="J40" s="17"/>
      <c r="U40" s="3"/>
    </row>
    <row r="41" spans="2:21" ht="13.5" x14ac:dyDescent="0.25">
      <c r="B41" s="4"/>
      <c r="E41" s="66" t="s">
        <v>38</v>
      </c>
      <c r="F41" s="67"/>
      <c r="G41" s="67"/>
      <c r="H41" s="67"/>
      <c r="I41" s="67"/>
      <c r="J41" s="67"/>
      <c r="K41" s="43">
        <v>4.83</v>
      </c>
      <c r="L41" t="s">
        <v>39</v>
      </c>
      <c r="N41" s="56">
        <f>(K41*S37)/100</f>
        <v>106.74299999999999</v>
      </c>
      <c r="O41" s="56"/>
      <c r="U41" s="3"/>
    </row>
    <row r="42" spans="2:21" ht="13.5" x14ac:dyDescent="0.25">
      <c r="B42" s="4"/>
      <c r="E42" s="66" t="s">
        <v>40</v>
      </c>
      <c r="F42" s="67"/>
      <c r="G42" s="67"/>
      <c r="H42" s="67"/>
      <c r="I42" s="67"/>
      <c r="J42" s="67"/>
      <c r="K42" s="18">
        <v>1.55</v>
      </c>
      <c r="L42" t="s">
        <v>39</v>
      </c>
      <c r="N42" s="56">
        <f>(K42*S37)/100</f>
        <v>34.255000000000003</v>
      </c>
      <c r="O42" s="56"/>
      <c r="U42" s="3"/>
    </row>
    <row r="43" spans="2:21" ht="13.5" x14ac:dyDescent="0.25">
      <c r="B43" s="4"/>
      <c r="E43" s="66" t="s">
        <v>41</v>
      </c>
      <c r="F43" s="67"/>
      <c r="G43" s="67"/>
      <c r="H43" s="67"/>
      <c r="I43" s="67"/>
      <c r="J43" s="67"/>
      <c r="K43" s="43">
        <v>0.1</v>
      </c>
      <c r="L43" t="s">
        <v>39</v>
      </c>
      <c r="N43" s="56">
        <f>(K43*S37)/100</f>
        <v>2.21</v>
      </c>
      <c r="O43" s="56"/>
      <c r="U43" s="3"/>
    </row>
    <row r="44" spans="2:21" ht="13.5" x14ac:dyDescent="0.25">
      <c r="B44" s="4"/>
      <c r="E44" s="66" t="s">
        <v>42</v>
      </c>
      <c r="F44" s="67"/>
      <c r="G44" s="67"/>
      <c r="H44" s="67"/>
      <c r="I44" s="67"/>
      <c r="J44" s="67"/>
      <c r="K44" s="43">
        <v>2</v>
      </c>
      <c r="L44" t="s">
        <v>39</v>
      </c>
      <c r="N44" s="56"/>
      <c r="O44" s="56"/>
      <c r="U44" s="3"/>
    </row>
    <row r="45" spans="2:21" ht="13.5" x14ac:dyDescent="0.25">
      <c r="B45" s="4"/>
      <c r="E45" s="66" t="s">
        <v>43</v>
      </c>
      <c r="F45" s="67"/>
      <c r="G45" s="67"/>
      <c r="H45" s="67"/>
      <c r="I45" s="67"/>
      <c r="J45" s="67"/>
      <c r="K45" s="43">
        <v>4.8</v>
      </c>
      <c r="L45" t="s">
        <v>39</v>
      </c>
      <c r="N45" s="56"/>
      <c r="O45" s="56"/>
      <c r="U45" s="3"/>
    </row>
    <row r="46" spans="2:21" ht="13.5" x14ac:dyDescent="0.25">
      <c r="B46" s="4"/>
      <c r="E46" s="19"/>
      <c r="F46" s="66" t="s">
        <v>44</v>
      </c>
      <c r="G46" s="67"/>
      <c r="H46" s="67"/>
      <c r="I46" s="67"/>
      <c r="J46" s="67"/>
      <c r="K46" s="67"/>
      <c r="L46" s="67"/>
      <c r="M46" s="67"/>
      <c r="N46" s="67"/>
      <c r="O46" s="67"/>
      <c r="P46" s="56">
        <f>N41+N42+N43+N44+N45</f>
        <v>143.208</v>
      </c>
      <c r="Q46" s="56"/>
      <c r="R46" s="56"/>
      <c r="U46" s="3"/>
    </row>
    <row r="47" spans="2:21" ht="15.75" customHeight="1" x14ac:dyDescent="0.25">
      <c r="B47" s="4"/>
      <c r="D47" t="s">
        <v>45</v>
      </c>
      <c r="E47" s="68" t="s">
        <v>46</v>
      </c>
      <c r="F47" s="69"/>
      <c r="G47" s="69"/>
      <c r="H47" s="69"/>
      <c r="I47" s="69"/>
      <c r="J47" s="69"/>
      <c r="K47" s="18">
        <v>7</v>
      </c>
      <c r="L47" t="s">
        <v>39</v>
      </c>
      <c r="M47" s="53" t="s">
        <v>47</v>
      </c>
      <c r="N47" s="53"/>
      <c r="O47" s="53"/>
      <c r="P47" s="56">
        <f>(K47*O74)/100</f>
        <v>154.69999999999999</v>
      </c>
      <c r="Q47" s="56"/>
      <c r="R47" s="56"/>
      <c r="U47" s="3"/>
    </row>
    <row r="48" spans="2:21" ht="13.5" x14ac:dyDescent="0.25">
      <c r="B48" s="4"/>
      <c r="D48" t="s">
        <v>48</v>
      </c>
      <c r="E48" s="66" t="s">
        <v>49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6"/>
      <c r="Q48" s="56"/>
      <c r="R48" s="56"/>
      <c r="U48" s="3"/>
    </row>
    <row r="49" spans="2:21" ht="13.5" x14ac:dyDescent="0.25">
      <c r="B49" s="4"/>
      <c r="D49" t="s">
        <v>50</v>
      </c>
      <c r="E49" s="66" t="s">
        <v>51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6"/>
      <c r="Q49" s="56"/>
      <c r="R49" s="56"/>
      <c r="U49" s="3"/>
    </row>
    <row r="50" spans="2:21" ht="13.5" x14ac:dyDescent="0.25">
      <c r="B50" s="4"/>
      <c r="D50" t="s">
        <v>52</v>
      </c>
      <c r="E50" s="66" t="s">
        <v>53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56"/>
      <c r="Q50" s="56"/>
      <c r="R50" s="56"/>
      <c r="U50" s="3"/>
    </row>
    <row r="51" spans="2:21" ht="13.5" x14ac:dyDescent="0.25">
      <c r="B51" s="4"/>
      <c r="J51" s="64" t="s">
        <v>54</v>
      </c>
      <c r="K51" s="64"/>
      <c r="L51" s="64"/>
      <c r="M51" s="64"/>
      <c r="N51" s="64"/>
      <c r="O51" s="64"/>
      <c r="P51" s="64"/>
      <c r="Q51" s="64"/>
      <c r="R51" s="64"/>
      <c r="S51" s="65">
        <f>P46+P47+P48+P49+P50</f>
        <v>297.90800000000002</v>
      </c>
      <c r="T51" s="72"/>
      <c r="U51" s="3"/>
    </row>
    <row r="52" spans="2:21" ht="5.25" customHeight="1" thickBot="1" x14ac:dyDescent="0.25">
      <c r="B52" s="4"/>
      <c r="U52" s="3"/>
    </row>
    <row r="53" spans="2:21" ht="14.25" customHeight="1" thickBot="1" x14ac:dyDescent="0.25">
      <c r="B53" s="4"/>
      <c r="E53" s="20" t="s">
        <v>55</v>
      </c>
      <c r="H53" s="73" t="s">
        <v>56</v>
      </c>
      <c r="I53" s="73"/>
      <c r="J53" s="73"/>
      <c r="K53" s="73"/>
      <c r="L53" s="73"/>
      <c r="M53" s="73"/>
      <c r="N53" s="73"/>
      <c r="O53" s="73"/>
      <c r="P53" s="73"/>
      <c r="Q53" s="73"/>
      <c r="R53" s="74"/>
      <c r="S53" s="75">
        <f>S37-S51</f>
        <v>1912.0920000000001</v>
      </c>
      <c r="T53" s="76"/>
      <c r="U53" s="3"/>
    </row>
    <row r="54" spans="2:21" ht="9.75" customHeight="1" x14ac:dyDescent="0.25">
      <c r="B54" s="4"/>
      <c r="E54" s="20" t="s">
        <v>57</v>
      </c>
      <c r="J54" s="15"/>
      <c r="U54" s="3"/>
    </row>
    <row r="55" spans="2:21" ht="10.5" customHeight="1" x14ac:dyDescent="0.25">
      <c r="B55" s="4"/>
      <c r="H55" s="55"/>
      <c r="I55" s="55"/>
      <c r="J55" s="55"/>
      <c r="K55" s="31"/>
      <c r="L55" t="s">
        <v>12</v>
      </c>
      <c r="N55" s="77"/>
      <c r="O55" s="77"/>
      <c r="P55" t="s">
        <v>12</v>
      </c>
      <c r="Q55" s="31"/>
      <c r="U55" s="3"/>
    </row>
    <row r="56" spans="2:21" ht="3" customHeight="1" x14ac:dyDescent="0.2">
      <c r="B56" s="4"/>
      <c r="U56" s="3"/>
    </row>
    <row r="57" spans="2:21" x14ac:dyDescent="0.2">
      <c r="B57" s="4"/>
      <c r="O57" s="21" t="s">
        <v>58</v>
      </c>
      <c r="U57" s="3"/>
    </row>
    <row r="58" spans="2:21" ht="3" customHeight="1" x14ac:dyDescent="0.2">
      <c r="B58" s="4"/>
      <c r="U58" s="3"/>
    </row>
    <row r="59" spans="2:21" ht="8.25" customHeight="1" x14ac:dyDescent="0.2">
      <c r="B59" s="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</row>
    <row r="60" spans="2:21" ht="2.25" customHeight="1" x14ac:dyDescent="0.2"/>
    <row r="61" spans="2:21" ht="2.25" customHeight="1" x14ac:dyDescent="0.2"/>
    <row r="62" spans="2:21" ht="13.5" x14ac:dyDescent="0.25">
      <c r="B62" s="2"/>
      <c r="C62" s="25" t="s">
        <v>59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"/>
    </row>
    <row r="63" spans="2:21" ht="3.75" customHeight="1" x14ac:dyDescent="0.2">
      <c r="B63" s="4"/>
      <c r="U63" s="3"/>
    </row>
    <row r="64" spans="2:21" ht="11.25" customHeight="1" x14ac:dyDescent="0.2">
      <c r="B64" s="4"/>
      <c r="D64" t="s">
        <v>36</v>
      </c>
      <c r="E64" s="53" t="s">
        <v>60</v>
      </c>
      <c r="F64" s="53"/>
      <c r="G64" s="53"/>
      <c r="H64" s="53"/>
      <c r="I64" s="53"/>
      <c r="J64" s="53"/>
      <c r="K64" s="53"/>
      <c r="L64" s="53"/>
      <c r="Q64" s="78" t="s">
        <v>61</v>
      </c>
      <c r="R64" s="78"/>
      <c r="S64" s="78" t="s">
        <v>62</v>
      </c>
      <c r="T64" s="35" t="s">
        <v>63</v>
      </c>
      <c r="U64" s="3"/>
    </row>
    <row r="65" spans="2:21" ht="11.25" customHeight="1" x14ac:dyDescent="0.25">
      <c r="B65" s="4"/>
      <c r="E65" s="79" t="s">
        <v>64</v>
      </c>
      <c r="F65" s="79"/>
      <c r="G65" s="79"/>
      <c r="H65" s="79"/>
      <c r="I65" s="79"/>
      <c r="J65" s="79"/>
      <c r="K65" s="79"/>
      <c r="L65" s="79"/>
      <c r="M65" s="79"/>
      <c r="N65" s="79"/>
      <c r="O65" s="42">
        <f>+P14+P16+P17+P18+P23</f>
        <v>1924.3</v>
      </c>
      <c r="P65" s="46"/>
      <c r="Q65" s="78"/>
      <c r="R65" s="78"/>
      <c r="S65" s="78"/>
      <c r="T65" s="35" t="s">
        <v>65</v>
      </c>
      <c r="U65" s="3"/>
    </row>
    <row r="66" spans="2:21" ht="11.25" customHeight="1" x14ac:dyDescent="0.25">
      <c r="B66" s="4"/>
      <c r="E66" s="79" t="s">
        <v>66</v>
      </c>
      <c r="F66" s="79"/>
      <c r="G66" s="79"/>
      <c r="H66" s="79"/>
      <c r="I66" s="79"/>
      <c r="J66" s="79"/>
      <c r="K66" s="79"/>
      <c r="L66" s="79"/>
      <c r="M66" s="79"/>
      <c r="N66" s="79"/>
      <c r="O66" s="42">
        <f>P22</f>
        <v>285.7</v>
      </c>
      <c r="P66" s="34"/>
      <c r="Q66" s="37"/>
      <c r="R66" s="37"/>
      <c r="S66" s="37"/>
      <c r="T66" s="37"/>
      <c r="U66" s="3"/>
    </row>
    <row r="67" spans="2:21" ht="12" customHeight="1" x14ac:dyDescent="0.25">
      <c r="B67" s="4"/>
      <c r="J67" s="64" t="s">
        <v>67</v>
      </c>
      <c r="K67" s="64"/>
      <c r="L67" s="64"/>
      <c r="M67" s="64"/>
      <c r="N67" s="64"/>
      <c r="O67" s="42">
        <f>+O65+O66</f>
        <v>2210</v>
      </c>
      <c r="P67" s="38" t="s">
        <v>68</v>
      </c>
      <c r="Q67" s="70">
        <f>+O67</f>
        <v>2210</v>
      </c>
      <c r="R67" s="71"/>
      <c r="S67" s="41">
        <v>24.1</v>
      </c>
      <c r="T67" s="42">
        <f>+Q67*S67/100</f>
        <v>532.61</v>
      </c>
      <c r="U67" s="3"/>
    </row>
    <row r="68" spans="2:21" ht="12" customHeight="1" x14ac:dyDescent="0.25">
      <c r="B68" s="4"/>
      <c r="I68" s="24" t="s">
        <v>69</v>
      </c>
      <c r="J68" s="30"/>
      <c r="K68" s="30"/>
      <c r="L68" s="30"/>
      <c r="M68" s="30"/>
      <c r="N68" s="30"/>
      <c r="O68" s="36"/>
      <c r="P68" s="38"/>
      <c r="Q68" s="40"/>
      <c r="R68" s="40"/>
      <c r="S68" s="39">
        <v>1.5</v>
      </c>
      <c r="T68" s="42">
        <f>+Q70*S68/100</f>
        <v>33.15</v>
      </c>
      <c r="U68" s="3"/>
    </row>
    <row r="69" spans="2:21" ht="11.25" customHeight="1" x14ac:dyDescent="0.25">
      <c r="B69" s="4"/>
      <c r="D69" t="s">
        <v>45</v>
      </c>
      <c r="E69" s="32" t="s">
        <v>70</v>
      </c>
      <c r="I69" s="24" t="s">
        <v>71</v>
      </c>
      <c r="O69" s="34"/>
      <c r="P69" s="34"/>
      <c r="Q69" s="37"/>
      <c r="R69" s="37"/>
      <c r="S69" s="39">
        <v>5.5</v>
      </c>
      <c r="T69" s="42">
        <f>+Q70*S69/100</f>
        <v>121.55</v>
      </c>
      <c r="U69" s="3"/>
    </row>
    <row r="70" spans="2:21" ht="11.25" customHeight="1" x14ac:dyDescent="0.25">
      <c r="B70" s="4"/>
      <c r="E70" s="32" t="s">
        <v>72</v>
      </c>
      <c r="I70" s="24" t="s">
        <v>73</v>
      </c>
      <c r="O70" s="42">
        <f>O67+P19+P20</f>
        <v>2210</v>
      </c>
      <c r="P70" s="38" t="s">
        <v>74</v>
      </c>
      <c r="Q70" s="70">
        <f>+O70</f>
        <v>2210</v>
      </c>
      <c r="R70" s="71"/>
      <c r="S70" s="41">
        <v>0.6</v>
      </c>
      <c r="T70" s="42">
        <f>+Q70*S70/100</f>
        <v>13.26</v>
      </c>
      <c r="U70" s="3"/>
    </row>
    <row r="71" spans="2:21" ht="12" customHeight="1" x14ac:dyDescent="0.25">
      <c r="B71" s="4"/>
      <c r="I71" s="24" t="s">
        <v>75</v>
      </c>
      <c r="O71" s="42">
        <f>Q70</f>
        <v>2210</v>
      </c>
      <c r="P71" s="34"/>
      <c r="Q71" s="80"/>
      <c r="R71" s="80"/>
      <c r="S71" s="41">
        <v>0.2</v>
      </c>
      <c r="T71" s="42">
        <f>+Q70*S71/100</f>
        <v>4.42</v>
      </c>
      <c r="U71" s="3"/>
    </row>
    <row r="72" spans="2:21" ht="11.25" customHeight="1" x14ac:dyDescent="0.25">
      <c r="B72" s="4"/>
      <c r="D72" t="s">
        <v>76</v>
      </c>
      <c r="E72" s="53" t="s">
        <v>77</v>
      </c>
      <c r="F72" s="53"/>
      <c r="G72" s="53"/>
      <c r="H72" s="53"/>
      <c r="I72" s="53"/>
      <c r="J72" s="53"/>
      <c r="K72" s="53"/>
      <c r="L72" s="53"/>
      <c r="M72" s="53"/>
      <c r="N72" s="53"/>
      <c r="O72" s="42">
        <f>+P19</f>
        <v>0</v>
      </c>
      <c r="P72" s="34"/>
      <c r="Q72" s="37"/>
      <c r="R72" s="37"/>
      <c r="S72" s="41">
        <v>12</v>
      </c>
      <c r="T72" s="42">
        <f>+O72*S72/100</f>
        <v>0</v>
      </c>
      <c r="U72" s="3"/>
    </row>
    <row r="73" spans="2:21" ht="11.25" customHeight="1" x14ac:dyDescent="0.25">
      <c r="B73" s="4"/>
      <c r="D73" t="s">
        <v>78</v>
      </c>
      <c r="E73" s="53" t="s">
        <v>79</v>
      </c>
      <c r="F73" s="53"/>
      <c r="G73" s="53"/>
      <c r="H73" s="53"/>
      <c r="I73" s="53"/>
      <c r="J73" s="53"/>
      <c r="K73" s="53"/>
      <c r="L73" s="53"/>
      <c r="M73" s="53"/>
      <c r="N73" s="53"/>
      <c r="O73" s="42">
        <f>+P20</f>
        <v>0</v>
      </c>
      <c r="P73" s="34"/>
      <c r="Q73" s="37"/>
      <c r="R73" s="37"/>
      <c r="S73" s="41">
        <v>24.1</v>
      </c>
      <c r="T73" s="42">
        <f>+O73*S73/100</f>
        <v>0</v>
      </c>
      <c r="U73" s="3"/>
    </row>
    <row r="74" spans="2:21" ht="11.25" customHeight="1" x14ac:dyDescent="0.25">
      <c r="B74" s="4"/>
      <c r="D74" t="s">
        <v>80</v>
      </c>
      <c r="E74" s="53" t="s">
        <v>81</v>
      </c>
      <c r="F74" s="53"/>
      <c r="G74" s="53"/>
      <c r="H74" s="53"/>
      <c r="I74" s="53"/>
      <c r="J74" s="53"/>
      <c r="K74" s="53"/>
      <c r="L74" s="53"/>
      <c r="M74" s="53"/>
      <c r="N74" s="53"/>
      <c r="O74" s="42">
        <f>+S37</f>
        <v>2210</v>
      </c>
      <c r="P74" s="34"/>
      <c r="Q74" s="37"/>
      <c r="R74" s="37"/>
      <c r="S74" s="44" t="s">
        <v>84</v>
      </c>
      <c r="T74" s="45">
        <f>SUM(T67:T73)</f>
        <v>704.9899999999999</v>
      </c>
      <c r="U74" s="3"/>
    </row>
    <row r="75" spans="2:21" ht="2.25" customHeight="1" x14ac:dyDescent="0.2"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</row>
  </sheetData>
  <mergeCells count="88">
    <mergeCell ref="B2:E2"/>
    <mergeCell ref="F2:L2"/>
    <mergeCell ref="P2:T2"/>
    <mergeCell ref="B3:E3"/>
    <mergeCell ref="F3:L3"/>
    <mergeCell ref="P3:T3"/>
    <mergeCell ref="E16:N16"/>
    <mergeCell ref="P16:R16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E45:J45"/>
    <mergeCell ref="N45:O45"/>
    <mergeCell ref="F46:O46"/>
    <mergeCell ref="P46:R46"/>
    <mergeCell ref="E47:J47"/>
    <mergeCell ref="M47:O47"/>
    <mergeCell ref="P47:R47"/>
    <mergeCell ref="E48:O48"/>
    <mergeCell ref="P48:R48"/>
    <mergeCell ref="E49:O49"/>
    <mergeCell ref="P49:R49"/>
    <mergeCell ref="E50:O50"/>
    <mergeCell ref="P50:R50"/>
    <mergeCell ref="J67:N67"/>
    <mergeCell ref="Q67:R67"/>
    <mergeCell ref="J51:R51"/>
    <mergeCell ref="S51:T51"/>
    <mergeCell ref="H53:R53"/>
    <mergeCell ref="S53:T53"/>
    <mergeCell ref="H55:J55"/>
    <mergeCell ref="N55:O55"/>
    <mergeCell ref="E64:L64"/>
    <mergeCell ref="Q64:R65"/>
    <mergeCell ref="S64:S65"/>
    <mergeCell ref="E65:N65"/>
    <mergeCell ref="E66:N66"/>
    <mergeCell ref="Q70:R70"/>
    <mergeCell ref="Q71:R71"/>
    <mergeCell ref="E72:N72"/>
    <mergeCell ref="E73:N73"/>
    <mergeCell ref="E74:N74"/>
  </mergeCells>
  <pageMargins left="0.14000000000000001" right="0.11811023622047245" top="0.19685039370078741" bottom="0.22" header="0" footer="0"/>
  <pageSetup paperSize="9" scale="98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9929-ADB1-4C9C-AD62-0AB03E202621}">
  <sheetPr>
    <pageSetUpPr fitToPage="1"/>
  </sheetPr>
  <dimension ref="B1:U75"/>
  <sheetViews>
    <sheetView showGridLines="0" zoomScale="85" zoomScaleNormal="85" workbookViewId="0">
      <selection activeCell="P23" sqref="P23:R23"/>
    </sheetView>
  </sheetViews>
  <sheetFormatPr baseColWidth="10" defaultColWidth="8.85546875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5703125" customWidth="1"/>
    <col min="10" max="10" width="7.85546875" customWidth="1"/>
    <col min="11" max="11" width="6.5703125" customWidth="1"/>
    <col min="12" max="12" width="4.5703125" customWidth="1"/>
    <col min="13" max="13" width="1.140625" customWidth="1"/>
    <col min="14" max="14" width="3.140625" customWidth="1"/>
    <col min="15" max="15" width="11.5703125" customWidth="1"/>
    <col min="16" max="16" width="4.5703125" customWidth="1"/>
    <col min="17" max="17" width="6.85546875" customWidth="1"/>
    <col min="18" max="19" width="4.7109375" customWidth="1"/>
    <col min="20" max="20" width="12.140625" customWidth="1"/>
    <col min="21" max="21" width="1.28515625" customWidth="1"/>
    <col min="22" max="256" width="11.42578125" customWidth="1"/>
  </cols>
  <sheetData>
    <row r="1" spans="2:21" ht="7.5" customHeight="1" x14ac:dyDescent="0.2"/>
    <row r="2" spans="2:21" ht="12" customHeight="1" x14ac:dyDescent="0.25">
      <c r="B2" s="48" t="s">
        <v>0</v>
      </c>
      <c r="C2" s="49"/>
      <c r="D2" s="49"/>
      <c r="E2" s="49"/>
      <c r="F2" s="50" t="s">
        <v>86</v>
      </c>
      <c r="G2" s="50"/>
      <c r="H2" s="50"/>
      <c r="I2" s="50"/>
      <c r="J2" s="50"/>
      <c r="K2" s="50"/>
      <c r="L2" s="50"/>
      <c r="M2" s="1"/>
      <c r="O2" s="2" t="s">
        <v>1</v>
      </c>
      <c r="P2" s="51" t="s">
        <v>107</v>
      </c>
      <c r="Q2" s="51"/>
      <c r="R2" s="51"/>
      <c r="S2" s="51"/>
      <c r="T2" s="51"/>
      <c r="U2" s="1"/>
    </row>
    <row r="3" spans="2:21" ht="12" customHeight="1" x14ac:dyDescent="0.25">
      <c r="B3" s="52" t="s">
        <v>2</v>
      </c>
      <c r="C3" s="53"/>
      <c r="D3" s="53"/>
      <c r="E3" s="53"/>
      <c r="F3" s="50" t="s">
        <v>87</v>
      </c>
      <c r="G3" s="50"/>
      <c r="H3" s="50"/>
      <c r="I3" s="50"/>
      <c r="J3" s="50"/>
      <c r="K3" s="50"/>
      <c r="L3" s="50"/>
      <c r="M3" s="3"/>
      <c r="O3" s="4" t="s">
        <v>3</v>
      </c>
      <c r="P3" s="54" t="s">
        <v>96</v>
      </c>
      <c r="Q3" s="54"/>
      <c r="R3" s="54"/>
      <c r="S3" s="54"/>
      <c r="T3" s="54"/>
      <c r="U3" s="3"/>
    </row>
    <row r="4" spans="2:21" ht="12" customHeight="1" x14ac:dyDescent="0.25">
      <c r="B4" s="52" t="s">
        <v>4</v>
      </c>
      <c r="C4" s="53"/>
      <c r="D4" s="53"/>
      <c r="E4" s="53"/>
      <c r="F4" s="50" t="s">
        <v>88</v>
      </c>
      <c r="G4" s="50"/>
      <c r="H4" s="50"/>
      <c r="I4" s="50"/>
      <c r="J4" s="50"/>
      <c r="K4" s="50"/>
      <c r="L4" s="50"/>
      <c r="M4" s="3"/>
      <c r="O4" s="4" t="s">
        <v>5</v>
      </c>
      <c r="P4" s="57" t="s">
        <v>96</v>
      </c>
      <c r="Q4" s="54"/>
      <c r="R4" s="54"/>
      <c r="S4" s="54"/>
      <c r="T4" s="54"/>
      <c r="U4" s="3"/>
    </row>
    <row r="5" spans="2:21" ht="12" customHeight="1" x14ac:dyDescent="0.25">
      <c r="B5" s="52" t="s">
        <v>6</v>
      </c>
      <c r="C5" s="53"/>
      <c r="D5" s="53"/>
      <c r="E5" s="53"/>
      <c r="F5" s="50" t="s">
        <v>89</v>
      </c>
      <c r="G5" s="50"/>
      <c r="H5" s="50"/>
      <c r="I5" s="50"/>
      <c r="J5" s="50"/>
      <c r="K5" s="50"/>
      <c r="L5" s="50"/>
      <c r="M5" s="3"/>
      <c r="O5" s="4" t="s">
        <v>7</v>
      </c>
      <c r="P5" s="22"/>
      <c r="Q5" s="33" t="s">
        <v>108</v>
      </c>
      <c r="R5" s="33"/>
      <c r="S5" s="33"/>
      <c r="T5" s="33"/>
      <c r="U5" s="3"/>
    </row>
    <row r="6" spans="2:21" ht="12" customHeight="1" x14ac:dyDescent="0.25">
      <c r="B6" s="52" t="s">
        <v>8</v>
      </c>
      <c r="C6" s="53"/>
      <c r="D6" s="53"/>
      <c r="E6" s="53"/>
      <c r="F6" s="54"/>
      <c r="G6" s="54"/>
      <c r="H6" s="54"/>
      <c r="I6" s="54"/>
      <c r="J6" s="54"/>
      <c r="K6" s="54"/>
      <c r="L6" s="54"/>
      <c r="M6" s="3"/>
      <c r="O6" s="4" t="s">
        <v>9</v>
      </c>
      <c r="P6" s="58" t="s">
        <v>106</v>
      </c>
      <c r="Q6" s="54"/>
      <c r="R6" s="54"/>
      <c r="S6" s="54"/>
      <c r="T6" s="54"/>
      <c r="U6" s="3"/>
    </row>
    <row r="7" spans="2:21" ht="3.75" customHeight="1" x14ac:dyDescent="0.2">
      <c r="B7" s="59"/>
      <c r="C7" s="60"/>
      <c r="D7" s="60"/>
      <c r="E7" s="60"/>
      <c r="F7" s="5"/>
      <c r="G7" s="5"/>
      <c r="H7" s="5"/>
      <c r="I7" s="5"/>
      <c r="J7" s="5"/>
      <c r="K7" s="5"/>
      <c r="L7" s="5"/>
      <c r="M7" s="6"/>
      <c r="O7" s="7"/>
      <c r="P7" s="5"/>
      <c r="Q7" s="5"/>
      <c r="R7" s="5"/>
      <c r="S7" s="5"/>
      <c r="T7" s="5"/>
      <c r="U7" s="6"/>
    </row>
    <row r="8" spans="2:21" ht="6" customHeight="1" x14ac:dyDescent="0.2"/>
    <row r="9" spans="2:21" ht="13.5" x14ac:dyDescent="0.25">
      <c r="B9" s="61" t="s">
        <v>10</v>
      </c>
      <c r="C9" s="49"/>
      <c r="D9" s="49"/>
      <c r="E9" s="49"/>
      <c r="F9" s="49"/>
      <c r="G9" s="8" t="s">
        <v>11</v>
      </c>
      <c r="H9" s="9"/>
      <c r="I9" s="8" t="s">
        <v>12</v>
      </c>
      <c r="J9" s="10"/>
      <c r="K9" s="11" t="s">
        <v>13</v>
      </c>
      <c r="L9" s="9"/>
      <c r="M9" s="8"/>
      <c r="N9" s="8" t="s">
        <v>12</v>
      </c>
      <c r="O9" s="10"/>
      <c r="P9" s="8" t="s">
        <v>12</v>
      </c>
      <c r="Q9" s="9"/>
      <c r="R9" s="8" t="s">
        <v>14</v>
      </c>
      <c r="S9" s="8"/>
      <c r="T9" s="9"/>
      <c r="U9" s="1"/>
    </row>
    <row r="10" spans="2:21" ht="3.75" customHeight="1" x14ac:dyDescent="0.2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</row>
    <row r="11" spans="2:21" ht="3" customHeight="1" x14ac:dyDescent="0.2"/>
    <row r="12" spans="2:21" ht="18" x14ac:dyDescent="0.25">
      <c r="B12" s="2"/>
      <c r="C12" s="27" t="s">
        <v>15</v>
      </c>
      <c r="D12" s="27" t="s">
        <v>16</v>
      </c>
      <c r="E12" s="27"/>
      <c r="F12" s="27"/>
      <c r="G12" s="8"/>
      <c r="H12" s="8"/>
      <c r="I12" s="8"/>
      <c r="J12" s="8"/>
      <c r="K12" s="8"/>
      <c r="L12" s="8"/>
      <c r="M12" s="8"/>
      <c r="N12" s="8"/>
      <c r="O12" s="8"/>
      <c r="P12" s="23" t="s">
        <v>17</v>
      </c>
      <c r="Q12" s="8"/>
      <c r="R12" s="8"/>
      <c r="S12" s="8"/>
      <c r="T12" s="13" t="s">
        <v>18</v>
      </c>
      <c r="U12" s="1"/>
    </row>
    <row r="13" spans="2:21" ht="13.5" customHeight="1" x14ac:dyDescent="0.25">
      <c r="B13" s="4"/>
      <c r="C13" s="14" t="s">
        <v>19</v>
      </c>
      <c r="D13" s="14" t="s">
        <v>20</v>
      </c>
      <c r="U13" s="3"/>
    </row>
    <row r="14" spans="2:21" ht="12" customHeight="1" x14ac:dyDescent="0.25">
      <c r="B14" s="4"/>
      <c r="D14" s="53" t="s">
        <v>21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6">
        <v>1028</v>
      </c>
      <c r="Q14" s="56"/>
      <c r="R14" s="56"/>
      <c r="U14" s="3"/>
    </row>
    <row r="15" spans="2:21" ht="12" customHeight="1" x14ac:dyDescent="0.25">
      <c r="B15" s="4"/>
      <c r="D15" t="s">
        <v>22</v>
      </c>
      <c r="P15" s="62"/>
      <c r="Q15" s="62"/>
      <c r="R15" s="62"/>
      <c r="U15" s="3"/>
    </row>
    <row r="16" spans="2:21" ht="12" customHeight="1" x14ac:dyDescent="0.25">
      <c r="B16" s="4"/>
      <c r="E16" s="55" t="s">
        <v>85</v>
      </c>
      <c r="F16" s="55"/>
      <c r="G16" s="55"/>
      <c r="H16" s="55"/>
      <c r="I16" s="55"/>
      <c r="J16" s="55"/>
      <c r="K16" s="55"/>
      <c r="L16" s="55"/>
      <c r="M16" s="55"/>
      <c r="N16" s="55"/>
      <c r="O16" t="s">
        <v>23</v>
      </c>
      <c r="P16" s="56">
        <v>220</v>
      </c>
      <c r="Q16" s="56"/>
      <c r="R16" s="56"/>
      <c r="U16" s="3"/>
    </row>
    <row r="17" spans="2:21" ht="12" customHeight="1" x14ac:dyDescent="0.25">
      <c r="B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t="s">
        <v>23</v>
      </c>
      <c r="P17" s="56"/>
      <c r="Q17" s="56"/>
      <c r="R17" s="56"/>
      <c r="U17" s="3"/>
    </row>
    <row r="18" spans="2:21" ht="12" customHeight="1" x14ac:dyDescent="0.25">
      <c r="B18" s="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t="s">
        <v>23</v>
      </c>
      <c r="P18" s="56"/>
      <c r="Q18" s="56"/>
      <c r="R18" s="56"/>
      <c r="U18" s="3"/>
    </row>
    <row r="19" spans="2:21" ht="12" customHeight="1" x14ac:dyDescent="0.25">
      <c r="B19" s="4"/>
      <c r="D19" s="53" t="s">
        <v>24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6"/>
      <c r="Q19" s="56"/>
      <c r="R19" s="56"/>
      <c r="U19" s="3"/>
    </row>
    <row r="20" spans="2:21" ht="12" customHeight="1" x14ac:dyDescent="0.25">
      <c r="B20" s="4"/>
      <c r="D20" s="53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6"/>
      <c r="Q20" s="56"/>
      <c r="R20" s="56"/>
      <c r="U20" s="3"/>
    </row>
    <row r="21" spans="2:21" ht="12" customHeight="1" x14ac:dyDescent="0.25">
      <c r="B21" s="4"/>
      <c r="D21" s="63" t="s">
        <v>82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6"/>
      <c r="Q21" s="56"/>
      <c r="R21" s="56"/>
      <c r="U21" s="3"/>
    </row>
    <row r="22" spans="2:21" ht="12" customHeight="1" x14ac:dyDescent="0.25">
      <c r="B22" s="4"/>
      <c r="D22" s="63" t="s">
        <v>83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6">
        <v>172</v>
      </c>
      <c r="Q22" s="56"/>
      <c r="R22" s="56"/>
      <c r="U22" s="3"/>
    </row>
    <row r="23" spans="2:21" ht="12" customHeight="1" x14ac:dyDescent="0.25">
      <c r="B23" s="4"/>
      <c r="D23" s="53" t="s">
        <v>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6">
        <v>0</v>
      </c>
      <c r="Q23" s="56"/>
      <c r="R23" s="56"/>
      <c r="U23" s="3"/>
    </row>
    <row r="24" spans="2:21" ht="3.75" customHeight="1" x14ac:dyDescent="0.2">
      <c r="B24" s="4"/>
      <c r="U24" s="3"/>
    </row>
    <row r="25" spans="2:21" ht="15.75" x14ac:dyDescent="0.25">
      <c r="B25" s="4"/>
      <c r="C25" s="14" t="s">
        <v>27</v>
      </c>
      <c r="D25" s="14" t="s">
        <v>28</v>
      </c>
      <c r="U25" s="3"/>
    </row>
    <row r="26" spans="2:21" ht="12" customHeight="1" x14ac:dyDescent="0.2">
      <c r="B26" s="4"/>
      <c r="D26" t="s">
        <v>29</v>
      </c>
      <c r="U26" s="3"/>
    </row>
    <row r="27" spans="2:21" ht="12" customHeight="1" x14ac:dyDescent="0.25">
      <c r="B27" s="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t="s">
        <v>23</v>
      </c>
      <c r="P27" s="56"/>
      <c r="Q27" s="56"/>
      <c r="R27" s="56"/>
      <c r="U27" s="3"/>
    </row>
    <row r="28" spans="2:21" ht="12" customHeight="1" x14ac:dyDescent="0.25">
      <c r="B28" s="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t="s">
        <v>23</v>
      </c>
      <c r="P28" s="56"/>
      <c r="Q28" s="56"/>
      <c r="R28" s="56"/>
      <c r="U28" s="3"/>
    </row>
    <row r="29" spans="2:21" ht="12" customHeight="1" x14ac:dyDescent="0.25">
      <c r="B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t="s">
        <v>23</v>
      </c>
      <c r="P29" s="56"/>
      <c r="Q29" s="56"/>
      <c r="R29" s="56"/>
      <c r="U29" s="3"/>
    </row>
    <row r="30" spans="2:21" ht="12" customHeight="1" x14ac:dyDescent="0.2">
      <c r="B30" s="4"/>
      <c r="D30" t="s">
        <v>30</v>
      </c>
      <c r="U30" s="3"/>
    </row>
    <row r="31" spans="2:21" ht="12" customHeight="1" x14ac:dyDescent="0.25">
      <c r="B31" s="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t="s">
        <v>23</v>
      </c>
      <c r="P31" s="56"/>
      <c r="Q31" s="56"/>
      <c r="R31" s="56"/>
      <c r="U31" s="3"/>
    </row>
    <row r="32" spans="2:21" ht="12" customHeight="1" x14ac:dyDescent="0.25">
      <c r="B32" s="4"/>
      <c r="D32" t="s">
        <v>31</v>
      </c>
      <c r="P32" s="15"/>
      <c r="Q32" s="15"/>
      <c r="R32" s="15"/>
      <c r="U32" s="3"/>
    </row>
    <row r="33" spans="2:21" ht="12" customHeight="1" x14ac:dyDescent="0.25">
      <c r="B33" s="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t="s">
        <v>23</v>
      </c>
      <c r="P33" s="56"/>
      <c r="Q33" s="56"/>
      <c r="R33" s="56"/>
      <c r="U33" s="3"/>
    </row>
    <row r="34" spans="2:21" ht="12" customHeight="1" x14ac:dyDescent="0.25">
      <c r="B34" s="4"/>
      <c r="D34" t="s">
        <v>32</v>
      </c>
      <c r="P34" s="15"/>
      <c r="Q34" s="15"/>
      <c r="R34" s="15"/>
      <c r="U34" s="3"/>
    </row>
    <row r="35" spans="2:21" ht="12" customHeight="1" x14ac:dyDescent="0.25">
      <c r="B35" s="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t="s">
        <v>23</v>
      </c>
      <c r="P35" s="56"/>
      <c r="Q35" s="56"/>
      <c r="R35" s="56"/>
      <c r="U35" s="3"/>
    </row>
    <row r="36" spans="2:21" ht="5.25" customHeight="1" x14ac:dyDescent="0.2">
      <c r="B36" s="4"/>
      <c r="U36" s="3"/>
    </row>
    <row r="37" spans="2:21" ht="13.5" x14ac:dyDescent="0.25">
      <c r="B37" s="4"/>
      <c r="J37" s="64" t="s">
        <v>33</v>
      </c>
      <c r="K37" s="64"/>
      <c r="L37" s="64"/>
      <c r="M37" s="64"/>
      <c r="N37" s="64"/>
      <c r="O37" s="64"/>
      <c r="P37" s="64"/>
      <c r="Q37" s="64"/>
      <c r="R37" s="64"/>
      <c r="S37" s="65">
        <f>P14+P16+P17+P18+P19+P20+P21+P22+P23+P27+P28+P29+P31+P33+P35</f>
        <v>1420</v>
      </c>
      <c r="T37" s="65"/>
      <c r="U37" s="3"/>
    </row>
    <row r="38" spans="2:21" ht="3" customHeight="1" x14ac:dyDescent="0.2">
      <c r="B38" s="4"/>
      <c r="U38" s="3"/>
    </row>
    <row r="39" spans="2:21" ht="18" x14ac:dyDescent="0.25">
      <c r="B39" s="4"/>
      <c r="C39" s="28" t="s">
        <v>34</v>
      </c>
      <c r="D39" s="28" t="s">
        <v>35</v>
      </c>
      <c r="E39" s="28"/>
      <c r="F39" s="28"/>
      <c r="G39" s="29"/>
      <c r="H39" s="29"/>
      <c r="U39" s="3"/>
    </row>
    <row r="40" spans="2:21" x14ac:dyDescent="0.2">
      <c r="B40" s="4"/>
      <c r="D40" t="s">
        <v>36</v>
      </c>
      <c r="E40" s="16" t="s">
        <v>37</v>
      </c>
      <c r="F40" s="16"/>
      <c r="G40" s="17"/>
      <c r="H40" s="17"/>
      <c r="I40" s="17"/>
      <c r="J40" s="17"/>
      <c r="U40" s="3"/>
    </row>
    <row r="41" spans="2:21" ht="13.5" x14ac:dyDescent="0.25">
      <c r="B41" s="4"/>
      <c r="E41" s="66" t="s">
        <v>38</v>
      </c>
      <c r="F41" s="67"/>
      <c r="G41" s="67"/>
      <c r="H41" s="67"/>
      <c r="I41" s="67"/>
      <c r="J41" s="67"/>
      <c r="K41" s="43">
        <v>4.83</v>
      </c>
      <c r="L41" t="s">
        <v>39</v>
      </c>
      <c r="N41" s="56">
        <f>(K41*S37)/100</f>
        <v>68.585999999999999</v>
      </c>
      <c r="O41" s="56"/>
      <c r="U41" s="3"/>
    </row>
    <row r="42" spans="2:21" ht="13.5" x14ac:dyDescent="0.25">
      <c r="B42" s="4"/>
      <c r="E42" s="66" t="s">
        <v>40</v>
      </c>
      <c r="F42" s="67"/>
      <c r="G42" s="67"/>
      <c r="H42" s="67"/>
      <c r="I42" s="67"/>
      <c r="J42" s="67"/>
      <c r="K42" s="18">
        <v>1.55</v>
      </c>
      <c r="L42" t="s">
        <v>39</v>
      </c>
      <c r="N42" s="56">
        <f>(K42*S37)/100</f>
        <v>22.01</v>
      </c>
      <c r="O42" s="56"/>
      <c r="U42" s="3"/>
    </row>
    <row r="43" spans="2:21" ht="13.5" x14ac:dyDescent="0.25">
      <c r="B43" s="4"/>
      <c r="E43" s="66" t="s">
        <v>41</v>
      </c>
      <c r="F43" s="67"/>
      <c r="G43" s="67"/>
      <c r="H43" s="67"/>
      <c r="I43" s="67"/>
      <c r="J43" s="67"/>
      <c r="K43" s="43">
        <v>0.1</v>
      </c>
      <c r="L43" t="s">
        <v>39</v>
      </c>
      <c r="N43" s="56">
        <f>(K43*S37)/100</f>
        <v>1.42</v>
      </c>
      <c r="O43" s="56"/>
      <c r="U43" s="3"/>
    </row>
    <row r="44" spans="2:21" ht="13.5" x14ac:dyDescent="0.25">
      <c r="B44" s="4"/>
      <c r="E44" s="66" t="s">
        <v>42</v>
      </c>
      <c r="F44" s="67"/>
      <c r="G44" s="67"/>
      <c r="H44" s="67"/>
      <c r="I44" s="67"/>
      <c r="J44" s="67"/>
      <c r="K44" s="43">
        <v>2</v>
      </c>
      <c r="L44" t="s">
        <v>39</v>
      </c>
      <c r="N44" s="56"/>
      <c r="O44" s="56"/>
      <c r="U44" s="3"/>
    </row>
    <row r="45" spans="2:21" ht="13.5" x14ac:dyDescent="0.25">
      <c r="B45" s="4"/>
      <c r="E45" s="66" t="s">
        <v>43</v>
      </c>
      <c r="F45" s="67"/>
      <c r="G45" s="67"/>
      <c r="H45" s="67"/>
      <c r="I45" s="67"/>
      <c r="J45" s="67"/>
      <c r="K45" s="43">
        <v>4.8</v>
      </c>
      <c r="L45" t="s">
        <v>39</v>
      </c>
      <c r="N45" s="56"/>
      <c r="O45" s="56"/>
      <c r="U45" s="3"/>
    </row>
    <row r="46" spans="2:21" ht="13.5" x14ac:dyDescent="0.25">
      <c r="B46" s="4"/>
      <c r="E46" s="19"/>
      <c r="F46" s="66" t="s">
        <v>44</v>
      </c>
      <c r="G46" s="67"/>
      <c r="H46" s="67"/>
      <c r="I46" s="67"/>
      <c r="J46" s="67"/>
      <c r="K46" s="67"/>
      <c r="L46" s="67"/>
      <c r="M46" s="67"/>
      <c r="N46" s="67"/>
      <c r="O46" s="67"/>
      <c r="P46" s="56">
        <f>N41+N42+N43+N44+N45</f>
        <v>92.016000000000005</v>
      </c>
      <c r="Q46" s="56"/>
      <c r="R46" s="56"/>
      <c r="U46" s="3"/>
    </row>
    <row r="47" spans="2:21" ht="15.75" customHeight="1" x14ac:dyDescent="0.25">
      <c r="B47" s="4"/>
      <c r="D47" t="s">
        <v>45</v>
      </c>
      <c r="E47" s="68" t="s">
        <v>46</v>
      </c>
      <c r="F47" s="69"/>
      <c r="G47" s="69"/>
      <c r="H47" s="69"/>
      <c r="I47" s="69"/>
      <c r="J47" s="69"/>
      <c r="K47" s="18">
        <v>7</v>
      </c>
      <c r="L47" t="s">
        <v>39</v>
      </c>
      <c r="M47" s="53" t="s">
        <v>47</v>
      </c>
      <c r="N47" s="53"/>
      <c r="O47" s="53"/>
      <c r="P47" s="56">
        <f>(K47*O74)/100</f>
        <v>99.4</v>
      </c>
      <c r="Q47" s="56"/>
      <c r="R47" s="56"/>
      <c r="U47" s="3"/>
    </row>
    <row r="48" spans="2:21" ht="13.5" x14ac:dyDescent="0.25">
      <c r="B48" s="4"/>
      <c r="D48" t="s">
        <v>48</v>
      </c>
      <c r="E48" s="66" t="s">
        <v>49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6"/>
      <c r="Q48" s="56"/>
      <c r="R48" s="56"/>
      <c r="U48" s="3"/>
    </row>
    <row r="49" spans="2:21" ht="13.5" x14ac:dyDescent="0.25">
      <c r="B49" s="4"/>
      <c r="D49" t="s">
        <v>50</v>
      </c>
      <c r="E49" s="66" t="s">
        <v>51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6"/>
      <c r="Q49" s="56"/>
      <c r="R49" s="56"/>
      <c r="U49" s="3"/>
    </row>
    <row r="50" spans="2:21" ht="13.5" x14ac:dyDescent="0.25">
      <c r="B50" s="4"/>
      <c r="D50" t="s">
        <v>52</v>
      </c>
      <c r="E50" s="66" t="s">
        <v>53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56"/>
      <c r="Q50" s="56"/>
      <c r="R50" s="56"/>
      <c r="U50" s="3"/>
    </row>
    <row r="51" spans="2:21" ht="13.5" x14ac:dyDescent="0.25">
      <c r="B51" s="4"/>
      <c r="J51" s="64" t="s">
        <v>54</v>
      </c>
      <c r="K51" s="64"/>
      <c r="L51" s="64"/>
      <c r="M51" s="64"/>
      <c r="N51" s="64"/>
      <c r="O51" s="64"/>
      <c r="P51" s="64"/>
      <c r="Q51" s="64"/>
      <c r="R51" s="64"/>
      <c r="S51" s="65">
        <f>P46+P47+P48+P49+P50</f>
        <v>191.416</v>
      </c>
      <c r="T51" s="72"/>
      <c r="U51" s="3"/>
    </row>
    <row r="52" spans="2:21" ht="5.25" customHeight="1" thickBot="1" x14ac:dyDescent="0.25">
      <c r="B52" s="4"/>
      <c r="U52" s="3"/>
    </row>
    <row r="53" spans="2:21" ht="14.25" customHeight="1" thickBot="1" x14ac:dyDescent="0.25">
      <c r="B53" s="4"/>
      <c r="E53" s="20" t="s">
        <v>55</v>
      </c>
      <c r="H53" s="73" t="s">
        <v>56</v>
      </c>
      <c r="I53" s="73"/>
      <c r="J53" s="73"/>
      <c r="K53" s="73"/>
      <c r="L53" s="73"/>
      <c r="M53" s="73"/>
      <c r="N53" s="73"/>
      <c r="O53" s="73"/>
      <c r="P53" s="73"/>
      <c r="Q53" s="73"/>
      <c r="R53" s="74"/>
      <c r="S53" s="75">
        <f>S37-S51</f>
        <v>1228.5840000000001</v>
      </c>
      <c r="T53" s="76"/>
      <c r="U53" s="3"/>
    </row>
    <row r="54" spans="2:21" ht="9.75" customHeight="1" x14ac:dyDescent="0.25">
      <c r="B54" s="4"/>
      <c r="E54" s="20" t="s">
        <v>57</v>
      </c>
      <c r="J54" s="15"/>
      <c r="U54" s="3"/>
    </row>
    <row r="55" spans="2:21" ht="10.5" customHeight="1" x14ac:dyDescent="0.25">
      <c r="B55" s="4"/>
      <c r="H55" s="55"/>
      <c r="I55" s="55"/>
      <c r="J55" s="55"/>
      <c r="K55" s="31"/>
      <c r="L55" t="s">
        <v>12</v>
      </c>
      <c r="N55" s="77"/>
      <c r="O55" s="77"/>
      <c r="P55" t="s">
        <v>12</v>
      </c>
      <c r="Q55" s="31"/>
      <c r="U55" s="3"/>
    </row>
    <row r="56" spans="2:21" ht="3" customHeight="1" x14ac:dyDescent="0.2">
      <c r="B56" s="4"/>
      <c r="U56" s="3"/>
    </row>
    <row r="57" spans="2:21" x14ac:dyDescent="0.2">
      <c r="B57" s="4"/>
      <c r="O57" s="21" t="s">
        <v>58</v>
      </c>
      <c r="U57" s="3"/>
    </row>
    <row r="58" spans="2:21" ht="3" customHeight="1" x14ac:dyDescent="0.2">
      <c r="B58" s="4"/>
      <c r="U58" s="3"/>
    </row>
    <row r="59" spans="2:21" ht="8.25" customHeight="1" x14ac:dyDescent="0.2">
      <c r="B59" s="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</row>
    <row r="60" spans="2:21" ht="2.25" customHeight="1" x14ac:dyDescent="0.2"/>
    <row r="61" spans="2:21" ht="2.25" customHeight="1" x14ac:dyDescent="0.2"/>
    <row r="62" spans="2:21" ht="13.5" x14ac:dyDescent="0.25">
      <c r="B62" s="2"/>
      <c r="C62" s="25" t="s">
        <v>59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"/>
    </row>
    <row r="63" spans="2:21" ht="3.75" customHeight="1" x14ac:dyDescent="0.2">
      <c r="B63" s="4"/>
      <c r="U63" s="3"/>
    </row>
    <row r="64" spans="2:21" ht="11.25" customHeight="1" x14ac:dyDescent="0.2">
      <c r="B64" s="4"/>
      <c r="D64" t="s">
        <v>36</v>
      </c>
      <c r="E64" s="53" t="s">
        <v>60</v>
      </c>
      <c r="F64" s="53"/>
      <c r="G64" s="53"/>
      <c r="H64" s="53"/>
      <c r="I64" s="53"/>
      <c r="J64" s="53"/>
      <c r="K64" s="53"/>
      <c r="L64" s="53"/>
      <c r="Q64" s="78" t="s">
        <v>61</v>
      </c>
      <c r="R64" s="78"/>
      <c r="S64" s="78" t="s">
        <v>62</v>
      </c>
      <c r="T64" s="35" t="s">
        <v>63</v>
      </c>
      <c r="U64" s="3"/>
    </row>
    <row r="65" spans="2:21" ht="11.25" customHeight="1" x14ac:dyDescent="0.25">
      <c r="B65" s="4"/>
      <c r="E65" s="79" t="s">
        <v>64</v>
      </c>
      <c r="F65" s="79"/>
      <c r="G65" s="79"/>
      <c r="H65" s="79"/>
      <c r="I65" s="79"/>
      <c r="J65" s="79"/>
      <c r="K65" s="79"/>
      <c r="L65" s="79"/>
      <c r="M65" s="79"/>
      <c r="N65" s="79"/>
      <c r="O65" s="42">
        <f>+P14+P16+P17+P18+P23</f>
        <v>1248</v>
      </c>
      <c r="P65" s="46"/>
      <c r="Q65" s="78"/>
      <c r="R65" s="78"/>
      <c r="S65" s="78"/>
      <c r="T65" s="35" t="s">
        <v>65</v>
      </c>
      <c r="U65" s="3"/>
    </row>
    <row r="66" spans="2:21" ht="11.25" customHeight="1" x14ac:dyDescent="0.25">
      <c r="B66" s="4"/>
      <c r="E66" s="79" t="s">
        <v>66</v>
      </c>
      <c r="F66" s="79"/>
      <c r="G66" s="79"/>
      <c r="H66" s="79"/>
      <c r="I66" s="79"/>
      <c r="J66" s="79"/>
      <c r="K66" s="79"/>
      <c r="L66" s="79"/>
      <c r="M66" s="79"/>
      <c r="N66" s="79"/>
      <c r="O66" s="42">
        <f>P22</f>
        <v>172</v>
      </c>
      <c r="P66" s="34"/>
      <c r="Q66" s="37"/>
      <c r="R66" s="37"/>
      <c r="S66" s="37"/>
      <c r="T66" s="37"/>
      <c r="U66" s="3"/>
    </row>
    <row r="67" spans="2:21" ht="12" customHeight="1" x14ac:dyDescent="0.25">
      <c r="B67" s="4"/>
      <c r="J67" s="64" t="s">
        <v>67</v>
      </c>
      <c r="K67" s="64"/>
      <c r="L67" s="64"/>
      <c r="M67" s="64"/>
      <c r="N67" s="64"/>
      <c r="O67" s="42">
        <f>+O65+O66</f>
        <v>1420</v>
      </c>
      <c r="P67" s="38" t="s">
        <v>68</v>
      </c>
      <c r="Q67" s="70">
        <f>+O67</f>
        <v>1420</v>
      </c>
      <c r="R67" s="71"/>
      <c r="S67" s="41">
        <v>24.1</v>
      </c>
      <c r="T67" s="42">
        <f>+Q67*S67/100</f>
        <v>342.22</v>
      </c>
      <c r="U67" s="3"/>
    </row>
    <row r="68" spans="2:21" ht="12" customHeight="1" x14ac:dyDescent="0.25">
      <c r="B68" s="4"/>
      <c r="I68" s="24" t="s">
        <v>69</v>
      </c>
      <c r="J68" s="30"/>
      <c r="K68" s="30"/>
      <c r="L68" s="30"/>
      <c r="M68" s="30"/>
      <c r="N68" s="30"/>
      <c r="O68" s="36"/>
      <c r="P68" s="38"/>
      <c r="Q68" s="40"/>
      <c r="R68" s="40"/>
      <c r="S68" s="39">
        <v>1.5</v>
      </c>
      <c r="T68" s="42">
        <f>+Q70*S68/100</f>
        <v>21.3</v>
      </c>
      <c r="U68" s="3"/>
    </row>
    <row r="69" spans="2:21" ht="11.25" customHeight="1" x14ac:dyDescent="0.25">
      <c r="B69" s="4"/>
      <c r="D69" t="s">
        <v>45</v>
      </c>
      <c r="E69" s="32" t="s">
        <v>70</v>
      </c>
      <c r="I69" s="24" t="s">
        <v>71</v>
      </c>
      <c r="O69" s="34"/>
      <c r="P69" s="34"/>
      <c r="Q69" s="37"/>
      <c r="R69" s="37"/>
      <c r="S69" s="39">
        <v>5.5</v>
      </c>
      <c r="T69" s="42">
        <f>+Q70*S69/100</f>
        <v>78.099999999999994</v>
      </c>
      <c r="U69" s="3"/>
    </row>
    <row r="70" spans="2:21" ht="11.25" customHeight="1" x14ac:dyDescent="0.25">
      <c r="B70" s="4"/>
      <c r="E70" s="32" t="s">
        <v>72</v>
      </c>
      <c r="I70" s="24" t="s">
        <v>73</v>
      </c>
      <c r="O70" s="42">
        <f>O67+P19+P20</f>
        <v>1420</v>
      </c>
      <c r="P70" s="38" t="s">
        <v>74</v>
      </c>
      <c r="Q70" s="70">
        <f>+O70</f>
        <v>1420</v>
      </c>
      <c r="R70" s="71"/>
      <c r="S70" s="41">
        <v>0.6</v>
      </c>
      <c r="T70" s="42">
        <f>+Q70*S70/100</f>
        <v>8.52</v>
      </c>
      <c r="U70" s="3"/>
    </row>
    <row r="71" spans="2:21" ht="12" customHeight="1" x14ac:dyDescent="0.25">
      <c r="B71" s="4"/>
      <c r="I71" s="24" t="s">
        <v>75</v>
      </c>
      <c r="O71" s="42">
        <f>Q70</f>
        <v>1420</v>
      </c>
      <c r="P71" s="34"/>
      <c r="Q71" s="80"/>
      <c r="R71" s="80"/>
      <c r="S71" s="41">
        <v>0.2</v>
      </c>
      <c r="T71" s="42">
        <f>+Q70*S71/100</f>
        <v>2.84</v>
      </c>
      <c r="U71" s="3"/>
    </row>
    <row r="72" spans="2:21" ht="11.25" customHeight="1" x14ac:dyDescent="0.25">
      <c r="B72" s="4"/>
      <c r="D72" t="s">
        <v>76</v>
      </c>
      <c r="E72" s="53" t="s">
        <v>77</v>
      </c>
      <c r="F72" s="53"/>
      <c r="G72" s="53"/>
      <c r="H72" s="53"/>
      <c r="I72" s="53"/>
      <c r="J72" s="53"/>
      <c r="K72" s="53"/>
      <c r="L72" s="53"/>
      <c r="M72" s="53"/>
      <c r="N72" s="53"/>
      <c r="O72" s="42">
        <f>+P19</f>
        <v>0</v>
      </c>
      <c r="P72" s="34"/>
      <c r="Q72" s="37"/>
      <c r="R72" s="37"/>
      <c r="S72" s="41">
        <v>12</v>
      </c>
      <c r="T72" s="42">
        <f>+O72*S72/100</f>
        <v>0</v>
      </c>
      <c r="U72" s="3"/>
    </row>
    <row r="73" spans="2:21" ht="11.25" customHeight="1" x14ac:dyDescent="0.25">
      <c r="B73" s="4"/>
      <c r="D73" t="s">
        <v>78</v>
      </c>
      <c r="E73" s="53" t="s">
        <v>79</v>
      </c>
      <c r="F73" s="53"/>
      <c r="G73" s="53"/>
      <c r="H73" s="53"/>
      <c r="I73" s="53"/>
      <c r="J73" s="53"/>
      <c r="K73" s="53"/>
      <c r="L73" s="53"/>
      <c r="M73" s="53"/>
      <c r="N73" s="53"/>
      <c r="O73" s="42">
        <f>+P20</f>
        <v>0</v>
      </c>
      <c r="P73" s="34"/>
      <c r="Q73" s="37"/>
      <c r="R73" s="37"/>
      <c r="S73" s="41">
        <v>24.1</v>
      </c>
      <c r="T73" s="42">
        <f>+O73*S73/100</f>
        <v>0</v>
      </c>
      <c r="U73" s="3"/>
    </row>
    <row r="74" spans="2:21" ht="11.25" customHeight="1" x14ac:dyDescent="0.25">
      <c r="B74" s="4"/>
      <c r="D74" t="s">
        <v>80</v>
      </c>
      <c r="E74" s="53" t="s">
        <v>81</v>
      </c>
      <c r="F74" s="53"/>
      <c r="G74" s="53"/>
      <c r="H74" s="53"/>
      <c r="I74" s="53"/>
      <c r="J74" s="53"/>
      <c r="K74" s="53"/>
      <c r="L74" s="53"/>
      <c r="M74" s="53"/>
      <c r="N74" s="53"/>
      <c r="O74" s="42">
        <f>+S37</f>
        <v>1420</v>
      </c>
      <c r="P74" s="34"/>
      <c r="Q74" s="37"/>
      <c r="R74" s="37"/>
      <c r="S74" s="44" t="s">
        <v>84</v>
      </c>
      <c r="T74" s="45">
        <f>SUM(T67:T73)</f>
        <v>452.97999999999996</v>
      </c>
      <c r="U74" s="3"/>
    </row>
    <row r="75" spans="2:21" ht="2.25" customHeight="1" x14ac:dyDescent="0.2"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</row>
  </sheetData>
  <mergeCells count="88">
    <mergeCell ref="B2:E2"/>
    <mergeCell ref="F2:L2"/>
    <mergeCell ref="P2:T2"/>
    <mergeCell ref="B3:E3"/>
    <mergeCell ref="F3:L3"/>
    <mergeCell ref="P3:T3"/>
    <mergeCell ref="E16:N16"/>
    <mergeCell ref="P16:R16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E45:J45"/>
    <mergeCell ref="N45:O45"/>
    <mergeCell ref="F46:O46"/>
    <mergeCell ref="P46:R46"/>
    <mergeCell ref="E47:J47"/>
    <mergeCell ref="M47:O47"/>
    <mergeCell ref="P47:R47"/>
    <mergeCell ref="E48:O48"/>
    <mergeCell ref="P48:R48"/>
    <mergeCell ref="E49:O49"/>
    <mergeCell ref="P49:R49"/>
    <mergeCell ref="E50:O50"/>
    <mergeCell ref="P50:R50"/>
    <mergeCell ref="J67:N67"/>
    <mergeCell ref="Q67:R67"/>
    <mergeCell ref="J51:R51"/>
    <mergeCell ref="S51:T51"/>
    <mergeCell ref="H53:R53"/>
    <mergeCell ref="S53:T53"/>
    <mergeCell ref="H55:J55"/>
    <mergeCell ref="N55:O55"/>
    <mergeCell ref="E64:L64"/>
    <mergeCell ref="Q64:R65"/>
    <mergeCell ref="S64:S65"/>
    <mergeCell ref="E65:N65"/>
    <mergeCell ref="E66:N66"/>
    <mergeCell ref="Q70:R70"/>
    <mergeCell ref="Q71:R71"/>
    <mergeCell ref="E72:N72"/>
    <mergeCell ref="E73:N73"/>
    <mergeCell ref="E74:N74"/>
  </mergeCells>
  <pageMargins left="0.14000000000000001" right="0.11811023622047245" top="0.19685039370078741" bottom="0.22" header="0" footer="0"/>
  <pageSetup paperSize="9" scale="98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Instructor Senior de Cibersegur</vt:lpstr>
      <vt:lpstr>Diseñador pedagógico</vt:lpstr>
      <vt:lpstr>Desarrollador Full Stack</vt:lpstr>
      <vt:lpstr>Técnico de soporte</vt:lpstr>
      <vt:lpstr>Community manager</vt:lpstr>
      <vt:lpstr>Asesor comercial</vt:lpstr>
      <vt:lpstr>'Asesor comercial'!Área_de_impresión</vt:lpstr>
      <vt:lpstr>'Community manager'!Área_de_impresión</vt:lpstr>
      <vt:lpstr>'Desarrollador Full Stack'!Área_de_impresión</vt:lpstr>
      <vt:lpstr>'Diseñador pedagógico'!Área_de_impresión</vt:lpstr>
      <vt:lpstr>'Instructor Senior de Cibersegur'!Área_de_impresión</vt:lpstr>
      <vt:lpstr>'Técnico de soporte'!Área_de_impresión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paco</dc:creator>
  <cp:keywords/>
  <dc:description/>
  <cp:lastModifiedBy>silvia izquierdo mateo</cp:lastModifiedBy>
  <cp:revision/>
  <dcterms:created xsi:type="dcterms:W3CDTF">2004-11-11T17:50:00Z</dcterms:created>
  <dcterms:modified xsi:type="dcterms:W3CDTF">2025-05-21T22:13:29Z</dcterms:modified>
  <cp:category/>
  <cp:contentStatus/>
</cp:coreProperties>
</file>