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356" yWindow="444" windowWidth="26580" windowHeight="17556" tabRatio="528" firstSheet="0" activeTab="0" autoFilterDateGrouping="1"/>
  </bookViews>
  <sheets>
    <sheet name="Archive Service Test Case" sheetId="1" state="visible" r:id="rId1"/>
    <sheet name="测试报告" sheetId="2" state="visible" r:id="rId2"/>
    <sheet name="Web Test Case" sheetId="3" state="visible" r:id="rId3"/>
    <sheet name="全局参数化配置" sheetId="4" state="visible" r:id="rId4"/>
    <sheet name="Index" sheetId="5" state="visible" r:id="rId5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DengXian"/>
      <charset val="134"/>
      <family val="2"/>
      <color theme="1"/>
      <sz val="12"/>
      <scheme val="minor"/>
    </font>
    <font>
      <name val="DengXian"/>
      <charset val="134"/>
      <family val="2"/>
      <sz val="9"/>
      <scheme val="minor"/>
    </font>
    <font>
      <name val="DengXian"/>
      <charset val="134"/>
      <family val="2"/>
      <color theme="10"/>
      <sz val="12"/>
      <u val="single"/>
      <scheme val="minor"/>
    </font>
    <font>
      <name val="DengXian"/>
      <charset val="134"/>
      <family val="2"/>
      <color theme="11"/>
      <sz val="12"/>
      <u val="single"/>
      <scheme val="minor"/>
    </font>
    <font>
      <name val="DengXian"/>
      <charset val="134"/>
      <family val="2"/>
      <color theme="1"/>
      <sz val="20"/>
      <scheme val="minor"/>
    </font>
    <font>
      <name val="DengXian"/>
      <charset val="134"/>
      <family val="4"/>
      <color theme="1"/>
      <sz val="20"/>
      <scheme val="minor"/>
    </font>
    <font>
      <name val="DengXian"/>
      <charset val="134"/>
      <family val="4"/>
      <color theme="1"/>
      <sz val="14"/>
      <scheme val="minor"/>
    </font>
    <font>
      <name val="DengXian"/>
      <charset val="134"/>
      <family val="4"/>
      <color theme="1"/>
      <sz val="12"/>
      <scheme val="minor"/>
    </font>
    <font>
      <name val="华光黑体_CNKI"/>
      <charset val="134"/>
      <family val="3"/>
      <color theme="1"/>
      <sz val="12"/>
    </font>
    <font>
      <name val="华光黑体_CNKI"/>
      <charset val="134"/>
      <family val="3"/>
      <b val="1"/>
      <color theme="1"/>
      <sz val="12"/>
    </font>
  </fonts>
  <fills count="8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36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top"/>
    </xf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6" fillId="2" borderId="1" applyAlignment="1" pivotButton="0" quotePrefix="0" xfId="0">
      <alignment horizontal="left" vertical="top"/>
    </xf>
    <xf numFmtId="0" fontId="6" fillId="2" borderId="1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0" fillId="3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3" borderId="1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5" borderId="0" applyAlignment="1" pivotButton="0" quotePrefix="0" xfId="0">
      <alignment vertical="top"/>
    </xf>
    <xf numFmtId="0" fontId="6" fillId="3" borderId="1" applyAlignment="1" pivotButton="0" quotePrefix="0" xfId="0">
      <alignment horizontal="left" vertical="top"/>
    </xf>
    <xf numFmtId="0" fontId="6" fillId="3" borderId="1" applyAlignment="1" pivotButton="0" quotePrefix="0" xfId="0">
      <alignment horizontal="center" vertical="center"/>
    </xf>
    <xf numFmtId="0" fontId="2" fillId="0" borderId="0" pivotButton="0" quotePrefix="0" xfId="129"/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top"/>
    </xf>
    <xf numFmtId="0" fontId="0" fillId="0" borderId="1" applyAlignment="1" pivotButton="0" quotePrefix="0" xfId="0">
      <alignment horizontal="left" vertical="center"/>
    </xf>
    <xf numFmtId="0" fontId="7" fillId="0" borderId="1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1" applyAlignment="1" pivotButton="0" quotePrefix="0" xfId="0">
      <alignment horizontal="left" vertical="center"/>
    </xf>
    <xf numFmtId="49" fontId="0" fillId="0" borderId="1" applyAlignment="1" pivotButton="0" quotePrefix="0" xfId="0">
      <alignment horizontal="left" vertical="center"/>
    </xf>
    <xf numFmtId="0" fontId="8" fillId="6" borderId="1" applyAlignment="1" pivotButton="0" quotePrefix="0" xfId="0">
      <alignment horizontal="center" vertical="center" wrapText="1"/>
    </xf>
    <xf numFmtId="0" fontId="8" fillId="6" borderId="1" applyAlignment="1" pivotButton="0" quotePrefix="0" xfId="0">
      <alignment horizontal="center" vertical="center"/>
    </xf>
    <xf numFmtId="0" fontId="9" fillId="7" borderId="1" applyAlignment="1" pivotButton="0" quotePrefix="0" xfId="0">
      <alignment horizontal="center" vertical="center" wrapText="1"/>
    </xf>
    <xf numFmtId="0" fontId="9" fillId="2" borderId="1" applyAlignment="1" pivotButton="0" quotePrefix="0" xfId="0">
      <alignment horizontal="center" vertical="center" wrapText="1"/>
    </xf>
    <xf numFmtId="0" fontId="9" fillId="2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/>
    </xf>
    <xf numFmtId="0" fontId="4" fillId="4" borderId="2" applyAlignment="1" pivotButton="0" quotePrefix="0" xfId="0">
      <alignment horizontal="center" vertical="center"/>
    </xf>
    <xf numFmtId="0" fontId="4" fillId="4" borderId="3" applyAlignment="1" pivotButton="0" quotePrefix="0" xfId="0">
      <alignment horizontal="center" vertical="center"/>
    </xf>
    <xf numFmtId="0" fontId="4" fillId="4" borderId="4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4" fillId="4" borderId="1" applyAlignment="1" pivotButton="0" quotePrefix="0" xfId="0">
      <alignment horizontal="center" vertic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14"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Relationships xmlns="http://schemas.openxmlformats.org/package/2006/relationships"><Relationship Type="http://schemas.openxmlformats.org/officeDocument/2006/relationships/hyperlink" Target="http://gateway.cas.ivy/" TargetMode="External" Id="rId1" /><Relationship Type="http://schemas.openxmlformats.org/officeDocument/2006/relationships/hyperlink" Target="http://hes-api.cas.ivy/" TargetMode="External" Id="rId2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T5"/>
  <sheetViews>
    <sheetView tabSelected="1" topLeftCell="G1" zoomScale="85" zoomScaleNormal="85" workbookViewId="0">
      <pane ySplit="1" topLeftCell="A2" activePane="bottomLeft" state="frozen"/>
      <selection pane="bottomLeft" activeCell="J4" sqref="J4"/>
    </sheetView>
  </sheetViews>
  <sheetFormatPr baseColWidth="8" defaultColWidth="10.81640625" defaultRowHeight="15.6" outlineLevelCol="0"/>
  <cols>
    <col width="4.36328125" customWidth="1" style="21" min="1" max="1"/>
    <col width="7.36328125" customWidth="1" style="21" min="2" max="2"/>
    <col width="15.81640625" bestFit="1" customWidth="1" style="21" min="3" max="3"/>
    <col width="35" customWidth="1" style="21" min="4" max="4"/>
    <col width="37" bestFit="1" customWidth="1" style="21" min="5" max="5"/>
    <col width="7.26953125" bestFit="1" customWidth="1" style="21" min="6" max="6"/>
    <col width="40.1796875" bestFit="1" customWidth="1" style="21" min="7" max="7"/>
    <col width="65.90625" customWidth="1" style="21" min="8" max="8"/>
    <col width="48.90625" customWidth="1" style="21" min="9" max="9"/>
    <col width="14.453125" customWidth="1" style="21" min="10" max="10"/>
    <col width="11.1796875" customWidth="1" style="21" min="11" max="11"/>
    <col width="8.7265625" bestFit="1" customWidth="1" style="21" min="12" max="12"/>
    <col width="19.36328125" bestFit="1" customWidth="1" style="21" min="13" max="13"/>
    <col width="14.36328125" bestFit="1" customWidth="1" style="21" min="14" max="14"/>
    <col width="13.54296875" bestFit="1" customWidth="1" style="21" min="15" max="15"/>
    <col width="21.36328125" customWidth="1" style="21" min="16" max="16"/>
    <col width="12.453125" customWidth="1" style="21" min="17" max="17"/>
    <col width="12.6328125" customWidth="1" style="21" min="18" max="18"/>
    <col width="4.90625" bestFit="1" customWidth="1" style="21" min="19" max="19"/>
    <col width="11.453125" bestFit="1" customWidth="1" style="21" min="20" max="20"/>
    <col width="10.81640625" customWidth="1" style="21" min="21" max="16384"/>
  </cols>
  <sheetData>
    <row r="1" ht="34.05" customFormat="1" customHeight="1" s="25">
      <c r="A1" s="25" t="inlineStr">
        <is>
          <t>No.</t>
        </is>
      </c>
      <c r="B1" s="25" t="inlineStr">
        <is>
          <t>Execute</t>
        </is>
      </c>
      <c r="C1" s="25" t="inlineStr">
        <is>
          <t>Interface Name</t>
        </is>
      </c>
      <c r="D1" s="25" t="inlineStr">
        <is>
          <t>Case Title</t>
        </is>
      </c>
      <c r="E1" s="25" t="inlineStr">
        <is>
          <t>Description</t>
        </is>
      </c>
      <c r="F1" s="25" t="inlineStr">
        <is>
          <t>Method</t>
        </is>
      </c>
      <c r="G1" s="25" t="inlineStr">
        <is>
          <t>API</t>
        </is>
      </c>
      <c r="H1" s="25" t="inlineStr">
        <is>
          <t>Headers</t>
        </is>
      </c>
      <c r="I1" s="25" t="inlineStr">
        <is>
          <t>Input Parameters</t>
        </is>
      </c>
      <c r="J1" s="25" t="inlineStr">
        <is>
          <t>Expected Code</t>
        </is>
      </c>
      <c r="K1" s="26" t="inlineStr">
        <is>
          <t>Response Date</t>
        </is>
      </c>
      <c r="L1" s="26" t="inlineStr">
        <is>
          <t>Error Info</t>
        </is>
      </c>
      <c r="M1" s="25" t="inlineStr">
        <is>
          <t>Expect Value</t>
        </is>
      </c>
      <c r="N1" s="25" t="inlineStr">
        <is>
          <t>Assert Rule</t>
        </is>
      </c>
      <c r="O1" s="26" t="inlineStr">
        <is>
          <t>Assert Result</t>
        </is>
      </c>
      <c r="P1" s="25" t="inlineStr">
        <is>
          <t>Output Parameters</t>
        </is>
      </c>
      <c r="Q1" s="25" t="inlineStr">
        <is>
          <t>上传文件名称</t>
        </is>
      </c>
      <c r="R1" s="26" t="inlineStr">
        <is>
          <t>接口返回时间</t>
        </is>
      </c>
      <c r="S1" s="25" t="inlineStr">
        <is>
          <t>备注</t>
        </is>
      </c>
      <c r="T1" s="27" t="inlineStr">
        <is>
          <t>curl调试使用</t>
        </is>
      </c>
    </row>
    <row r="2">
      <c r="A2" s="21" t="n">
        <v>1</v>
      </c>
      <c r="B2" s="21" t="inlineStr">
        <is>
          <t>Yes</t>
        </is>
      </c>
      <c r="C2" s="21" t="inlineStr">
        <is>
          <t>Token相关</t>
        </is>
      </c>
      <c r="D2" s="21" t="inlineStr">
        <is>
          <t>正确获取Token</t>
        </is>
      </c>
      <c r="E2" s="21" t="inlineStr">
        <is>
          <t>使用正确账户获取Token</t>
        </is>
      </c>
      <c r="F2" s="21" t="inlineStr">
        <is>
          <t>POST</t>
        </is>
      </c>
      <c r="G2" s="21" t="inlineStr">
        <is>
          <t>/api/gateway-service/tokens.json</t>
        </is>
      </c>
      <c r="H2" s="20" t="inlineStr">
        <is>
          <t>{"Content-type": "application/json; charset=utf-8"}</t>
        </is>
      </c>
      <c r="I2" s="21" t="inlineStr">
        <is>
          <t>{"language":"en","username":"dmms","password":"Kaifa@123"}</t>
        </is>
      </c>
      <c r="J2" s="21" t="n">
        <v>200</v>
      </c>
      <c r="K2" t="inlineStr">
        <is>
          <t>{"code":200,"desc":"OK","data":{"access_token":"621d7fca-26cb-4c38-9bb8-43aba62a5aca","expires_in":3000,"refresh_token":"ba020230-affc-4475-9e60-d88b419a41d0","scope":"read write","token_type":"bearer"}}</t>
        </is>
      </c>
      <c r="M2" s="21" t="inlineStr">
        <is>
          <t>access_token</t>
        </is>
      </c>
      <c r="N2" s="21" t="inlineStr">
        <is>
          <t>包含</t>
        </is>
      </c>
      <c r="O2" s="21" t="b">
        <v>1</v>
      </c>
      <c r="P2" s="21" t="inlineStr">
        <is>
          <t>access_token,refresh_token</t>
        </is>
      </c>
      <c r="R2" t="n">
        <v>0.043222</v>
      </c>
      <c r="T2" t="inlineStr">
        <is>
          <t>curl -X POST -H 'Accept: */*' -H 'Accept-Encoding: gzip, deflate' -H 'Connection: keep-alive' -H 'Content-Length: 63' -H 'Content-type: application/json; charset=utf-8' -H 'User-Agent: python-requests/2.24.0' -d '{"language": "en", "username": "dmms", "password": "Kaifa@123"}' http://gateway.cas.ivy/api/gateway-service/tokens.json</t>
        </is>
      </c>
    </row>
    <row r="3">
      <c r="A3" s="21" t="n">
        <v>2</v>
      </c>
      <c r="B3" s="21" t="inlineStr">
        <is>
          <t>Yes</t>
        </is>
      </c>
      <c r="C3" s="21" t="inlineStr">
        <is>
          <t>Manufacturer相关</t>
        </is>
      </c>
      <c r="D3" s="21" t="inlineStr">
        <is>
          <t>获取Manufacturer信息</t>
        </is>
      </c>
      <c r="E3" s="21" t="inlineStr">
        <is>
          <t>获取厂商数据</t>
        </is>
      </c>
      <c r="F3" s="21" t="inlineStr">
        <is>
          <t>GET</t>
        </is>
      </c>
      <c r="G3" s="21" t="inlineStr">
        <is>
          <t>/api/archive/manufacturer/all.json</t>
        </is>
      </c>
      <c r="H3" s="21" t="inlineStr">
        <is>
          <t>{"Content-type": "application/json; charset=utf-8","Access-Token":"{{access_token}}"}</t>
        </is>
      </c>
      <c r="J3" s="21" t="n">
        <v>200</v>
      </c>
      <c r="K3" t="inlineStr">
        <is>
          <t>{"code":200,"desc":"OK","data":[{"orderType":"","orderKey":"","createBy":"","createDate":null,"updateBy":"","updateDate":null,"manufacturerCode":"EX","shortName":"EX","manufacturerName":"Holley"},{"orderType":"","orderKey":"","createBy":"","createDate":null,"updateBy":"","updateDate":null,"manufacturerCode":"KAIFA","shortName":"KAIFA","manufacturerName":"Kaifa"},{"orderType":"","orderKey":"","createBy":"","createDate":null,"updateBy":"","updateDate":null,"manufacturerCode":"TE","shortName":"TE","manufacturerName":"TE"}]}</t>
        </is>
      </c>
      <c r="M3" s="21" t="inlineStr">
        <is>
          <t>manufacturerCode;4</t>
        </is>
      </c>
      <c r="N3" s="21" t="inlineStr">
        <is>
          <t>字符串出现次数</t>
        </is>
      </c>
      <c r="O3" s="21" t="b">
        <v>0</v>
      </c>
      <c r="R3" t="n">
        <v>0.027068</v>
      </c>
      <c r="T3" t="inlineStr">
        <is>
          <t>curl -X GET -H 'Accept: */*' -H 'Accept-Encoding: gzip, deflate' -H 'Access-Token: 621d7fca-26cb-4c38-9bb8-43aba62a5aca' -H 'Connection: keep-alive' -H 'Content-type: application/json; charset=utf-8' -H 'User-Agent: python-requests/2.24.0' http://gateway.cas.ivy/api/archive/manufacturer/all.json</t>
        </is>
      </c>
    </row>
    <row r="4">
      <c r="A4" s="21" t="n">
        <v>3</v>
      </c>
      <c r="B4" s="21" t="inlineStr">
        <is>
          <t>Yes</t>
        </is>
      </c>
      <c r="C4" s="21" t="inlineStr">
        <is>
          <t>RegionDevice相关</t>
        </is>
      </c>
      <c r="D4" s="21" t="inlineStr">
        <is>
          <t>获取0节点以及以PTES层设备安装信息</t>
        </is>
      </c>
      <c r="E4" s="21" t="inlineStr">
        <is>
          <t>获取0层以及以下PTES层设备安装信息</t>
        </is>
      </c>
      <c r="F4" s="21" t="inlineStr">
        <is>
          <t>GET</t>
        </is>
      </c>
      <c r="G4" s="21" t="inlineStr">
        <is>
          <t>/api/archive/home/get/region/device?region=0</t>
        </is>
      </c>
      <c r="H4" s="21" t="inlineStr">
        <is>
          <t>{"Content-type": "application/json; charset=utf-8","Access-Token":"{{access_token}}"}</t>
        </is>
      </c>
      <c r="J4" s="21" t="n">
        <v>200</v>
      </c>
      <c r="K4" t="inlineStr">
        <is>
          <t>{"code":200,"desc":"OK","data":[{"regionName":"","regionId":"","deviceType":null,"installedCount":95565,"commissionedCount":77806,"relayOnCount":91297,"relayOffCount":4266,"workReplySentCount":6,"workReplyAcceptedCount":0,"noRelayCount":0},{"regionName":"Андижанское ПТЭС","regionId":"3000","deviceType":null,"installedCount":579,"commissionedCount":579,"relayOnCount":568,"relayOffCount":11,"workReplySentCount":0,"workReplyAcceptedCount":0,"noRelayCount":0},{"regionName":"Бухарское ПТЭС","regionId":"6000","deviceType":null,"installedCount":0,"commissionedCount":0,"relayOnCount":0,"relayOffCount":0,"workReplySentCount":0,"workReplyAcceptedCount":0,"noRelayCount":0},{"regionName":"Джизакское ПТЭС","regionId":"8000","deviceType":null,"installedCount":0,"commissionedCount":0,"relayOnCount":0,"relayOffCount":0,"workReplySentCount":0,"workReplyAcceptedCount":0,"noRelayCount":0},{"regionName":"Каракалпакское ПТЭС","regionId":"35000","deviceType":null,"installedCount":2510,"commissionedCount":2295,"relayOnCount":2464,"relayOffCount":46,"workReplySentCount":0,"workReplyAcceptedCount":0,"noRelayCount":0},{"regionName":"Кашкадарьинское ПТЭС","regionId":"10000","deviceType":null,"installedCount":1338,"commissionedCount":1338,"relayOnCount":1331,"relayOffCount":7,"workReplySentCount":0,"workReplyAcceptedCount":0,"noRelayCount":0},{"regionName":"Навоийское ПТЭС","regionId":"12000","deviceType":null,"installedCount":4560,"commissionedCount":4364,"relayOnCount":4362,"relayOffCount":198,"workReplySentCount":0,"workReplyAcceptedCount":0,"noRelayCount":0},{"regionName":"Наманганское ПТЭС","regionId":"14000","deviceType":null,"installedCount":18307,"commissionedCount":14233,"relayOnCount":17068,"relayOffCount":1238,"workReplySentCount":5,"workReplyAcceptedCount":0,"noRelayCount":0},{"regionName":"Самаркандское ПТЭС","regionId":"18000","deviceType":null,"installedCount":0,"commissionedCount":0,"relayOnCount":0,"relayOffCount":0,"workReplySentCount":0,"workReplyAcceptedCount":0,"noRelayCount":0},{"regionName":"Сурхандарьинское ПТЭС","regionId":"22000","deviceType":null,"installedCount":1407,"commissionedCount":437,"relayOnCount":1407,"relayOffCount":0,"workReplySentCount":0,"workReplyAcceptedCount":0,"noRelayCount":0},{"regionName":"Сырдарьинское ПТЭС","regionId":"24000","deviceType":null,"installedCount":9774,"commissionedCount":8373,"relayOnCount":9248,"relayOffCount":526,"workReplySentCount":0,"workReplyAcceptedCount":0,"noRelayCount":0},{"regionName":"Таш ГорПЭС","regionId":"26000","deviceType":null,"installedCount":9601,"commissionedCount":8388,"relayOnCount":9601,"relayOffCount":0,"workReplySentCount":0,"workReplyAcceptedCount":0,"noRelayCount":0},{"regionName":"Ташкентское ПТЭС","regionId":"27000","deviceType":null,"installedCount":24480,"commissionedCount":17190,"relayOnCount":24462,"relayOffCount":18,"workReplySentCount":1,"workReplyAcceptedCount":0,"noRelayCount":0},{"regionName":"Ферганское ПТЭС","regionId":"30000","deviceType":null,"installedCount":0,"commissionedCount":0,"relayOnCount":0,"relayOffCount":0,"workReplySentCount":0,"workReplyAcceptedCount":0,"noRelayCount":0},{"regionName":"Хорезмское ПТЭС","regionId":"33000","deviceType":null,"installedCount":23009,"commissionedCount":20609,"relayOnCount":20786,"relayOffCount":2222,"workReplySentCount":0,"workReplyAcceptedCount":0,"noRelayCount":0}]}</t>
        </is>
      </c>
      <c r="M4" s="21" t="n">
        <v>33000</v>
      </c>
      <c r="N4" s="21" t="inlineStr">
        <is>
          <t>包含</t>
        </is>
      </c>
      <c r="O4" s="21" t="b">
        <v>1</v>
      </c>
      <c r="R4" t="n">
        <v>3.328562</v>
      </c>
      <c r="T4" t="inlineStr">
        <is>
          <t>curl -X GET -H 'Accept: */*' -H 'Accept-Encoding: gzip, deflate' -H 'Access-Token: 621d7fca-26cb-4c38-9bb8-43aba62a5aca' -H 'Connection: keep-alive' -H 'Content-type: application/json; charset=utf-8' -H 'User-Agent: python-requests/2.24.0' 'http://gateway.cas.ivy/api/archive/home/get/region/device?region=0'</t>
        </is>
      </c>
    </row>
    <row r="5">
      <c r="A5" s="21" t="n">
        <v>4</v>
      </c>
      <c r="B5" s="21" t="inlineStr">
        <is>
          <t>Yes</t>
        </is>
      </c>
      <c r="C5" s="21" t="inlineStr">
        <is>
          <t>RegionDevice相关</t>
        </is>
      </c>
      <c r="D5" s="21" t="inlineStr">
        <is>
          <t>获取PTES层级以及下属ESP层设备安装信息</t>
        </is>
      </c>
      <c r="E5" s="21" t="inlineStr">
        <is>
          <t>获取PTES层以及以下ESP层设备安装信息</t>
        </is>
      </c>
      <c r="F5" s="21" t="inlineStr">
        <is>
          <t>GET</t>
        </is>
      </c>
      <c r="G5" s="21" t="inlineStr">
        <is>
          <t>/api/archive/home/get/region/device?region=33000</t>
        </is>
      </c>
      <c r="H5" s="21" t="inlineStr">
        <is>
          <t>{"Content-type": "application/json; charset=utf-8","Access-Token":"{{access_token}}"}</t>
        </is>
      </c>
      <c r="J5" s="21" t="n">
        <v>200</v>
      </c>
      <c r="K5" t="inlineStr">
        <is>
          <t>{"code":200,"desc":"OK","data":[{"regionName":"","regionId":"","deviceType":null,"installedCount":95565,"commissionedCount":77806,"relayOnCount":91297,"relayOffCount":4266,"workReplySentCount":6,"workReplyAcceptedCount":0,"noRelayCount":0},{"regionName":"Андижанское ПТЭС","regionId":"3000","deviceType":null,"installedCount":579,"commissionedCount":579,"relayOnCount":568,"relayOffCount":11,"workReplySentCount":0,"workReplyAcceptedCount":0,"noRelayCount":0},{"regionName":"Бухарское ПТЭС","regionId":"6000","deviceType":null,"installedCount":0,"commissionedCount":0,"relayOnCount":0,"relayOffCount":0,"workReplySentCount":0,"workReplyAcceptedCount":0,"noRelayCount":0},{"regionName":"Джизакское ПТЭС","regionId":"8000","deviceType":null,"installedCount":0,"commissionedCount":0,"relayOnCount":0,"relayOffCount":0,"workReplySentCount":0,"workReplyAcceptedCount":0,"noRelayCount":0},{"regionName":"Каракалпакское ПТЭС","regionId":"35000","deviceType":null,"installedCount":2510,"commissionedCount":2295,"relayOnCount":2464,"relayOffCount":46,"workReplySentCount":0,"workReplyAcceptedCount":0,"noRelayCount":0},{"regionName":"Кашкадарьинское ПТЭС","regionId":"10000","deviceType":null,"installedCount":1338,"commissionedCount":1338,"relayOnCount":1331,"relayOffCount":7,"workReplySentCount":0,"workReplyAcceptedCount":0,"noRelayCount":0},{"regionName":"Навоийское ПТЭС","regionId":"12000","deviceType":null,"installedCount":4560,"commissionedCount":4364,"relayOnCount":4362,"relayOffCount":198,"workReplySentCount":0,"workReplyAcceptedCount":0,"noRelayCount":0},{"regionName":"Наманганское ПТЭС","regionId":"14000","deviceType":null,"installedCount":18307,"commissionedCount":14233,"relayOnCount":17068,"relayOffCount":1238,"workReplySentCount":5,"workReplyAcceptedCount":0,"noRelayCount":0},{"regionName":"Самаркандское ПТЭС","regionId":"18000","deviceType":null,"installedCount":0,"commissionedCount":0,"relayOnCount":0,"relayOffCount":0,"workReplySentCount":0,"workReplyAcceptedCount":0,"noRelayCount":0},{"regionName":"Сурхандарьинское ПТЭС","regionId":"22000","deviceType":null,"installedCount":1407,"commissionedCount":437,"relayOnCount":1407,"relayOffCount":0,"workReplySentCount":0,"workReplyAcceptedCount":0,"noRelayCount":0},{"regionName":"Сырдарьинское ПТЭС","regionId":"24000","deviceType":null,"installedCount":9774,"commissionedCount":8373,"relayOnCount":9248,"relayOffCount":526,"workReplySentCount":0,"workReplyAcceptedCount":0,"noRelayCount":0},{"regionName":"Таш ГорПЭС","regionId":"26000","deviceType":null,"installedCount":9601,"commissionedCount":8388,"relayOnCount":9601,"relayOffCount":0,"workReplySentCount":0,"workReplyAcceptedCount":0,"noRelayCount":0},{"regionName":"Ташкентское ПТЭС","regionId":"27000","deviceType":null,"installedCount":24480,"commissionedCount":17190,"relayOnCount":24462,"relayOffCount":18,"workReplySentCount":1,"workReplyAcceptedCount":0,"noRelayCount":0},{"regionName":"Ферганское ПТЭС","regionId":"30000","deviceType":null,"installedCount":0,"commissionedCount":0,"relayOnCount":0,"relayOffCount":0,"workReplySentCount":0,"workReplyAcceptedCount":0,"noRelayCount":0},{"regionName":"Хорезмское ПТЭС","regionId":"33000","deviceType":null,"installedCount":23009,"commissionedCount":20609,"relayOnCount":20786,"relayOffCount":2222,"workReplySentCount":0,"workReplyAcceptedCount":0,"noRelayCount":0}]}</t>
        </is>
      </c>
      <c r="M5" s="21" t="n">
        <v>33000</v>
      </c>
      <c r="N5" s="21" t="inlineStr">
        <is>
          <t>包含</t>
        </is>
      </c>
      <c r="O5" s="21" t="b">
        <v>1</v>
      </c>
      <c r="R5" t="n">
        <v>3.329897</v>
      </c>
      <c r="T5" t="inlineStr">
        <is>
          <t>curl -X GET -H 'Accept: */*' -H 'Accept-Encoding: gzip, deflate' -H 'Access-Token: 621d7fca-26cb-4c38-9bb8-43aba62a5aca' -H 'Connection: keep-alive' -H 'Content-type: application/json; charset=utf-8' -H 'User-Agent: python-requests/2.24.0' 'http://gateway.cas.ivy/api/archive/home/get/region/device?region=33000'</t>
        </is>
      </c>
    </row>
  </sheetData>
  <conditionalFormatting sqref="O1">
    <cfRule type="cellIs" priority="7" operator="equal" dxfId="5">
      <formula>"fail"</formula>
    </cfRule>
    <cfRule type="cellIs" priority="8" operator="equal" dxfId="4">
      <formula>"fail"</formula>
    </cfRule>
    <cfRule type="cellIs" priority="5" operator="equal" dxfId="0">
      <formula>"测试不通过"</formula>
    </cfRule>
    <cfRule type="cellIs" priority="6" operator="equal" dxfId="1">
      <formula>"测试通过"</formula>
    </cfRule>
  </conditionalFormatting>
  <conditionalFormatting sqref="O2:O4">
    <cfRule type="cellIs" priority="3" operator="equal" dxfId="1">
      <formula>"测试通过"</formula>
    </cfRule>
    <cfRule type="cellIs" priority="4" operator="equal" dxfId="0">
      <formula>"测试不通过"</formula>
    </cfRule>
  </conditionalFormatting>
  <conditionalFormatting sqref="O5">
    <cfRule type="cellIs" priority="1" operator="equal" dxfId="1">
      <formula>"测试通过"</formula>
    </cfRule>
    <cfRule type="cellIs" priority="2" operator="equal" dxfId="0">
      <formula>"测试不通过"</formula>
    </cfRule>
  </conditionalFormatting>
  <dataValidations count="2">
    <dataValidation sqref="B2:B5" showErrorMessage="1" showInputMessage="1" allowBlank="0" type="list">
      <formula1>"Yes,No"</formula1>
    </dataValidation>
    <dataValidation sqref="N1:N1048576" showErrorMessage="1" showInputMessage="1" allowBlank="0" type="list">
      <formula1>"包含,不包含,字符串出现次数,返回数据大于,返回数据小于"</formula1>
    </dataValidation>
  </dataValidation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3"/>
  <sheetViews>
    <sheetView workbookViewId="0">
      <selection activeCell="H4" sqref="H4"/>
    </sheetView>
  </sheetViews>
  <sheetFormatPr baseColWidth="8" defaultColWidth="10.81640625" defaultRowHeight="15.6" outlineLevelCol="0"/>
  <cols>
    <col width="24.6328125" customWidth="1" style="11" min="1" max="1"/>
    <col width="16" customWidth="1" style="11" min="2" max="2"/>
    <col width="20" customWidth="1" style="1" min="3" max="3"/>
    <col width="11.453125" customWidth="1" style="11" min="4" max="4"/>
    <col width="11.6328125" customWidth="1" style="11" min="5" max="6"/>
    <col width="24" customWidth="1" style="11" min="7" max="7"/>
    <col width="10.81640625" customWidth="1" style="11" min="8" max="16384"/>
  </cols>
  <sheetData>
    <row r="1" ht="25.2" customHeight="1" s="3">
      <c r="A1" s="28" t="inlineStr">
        <is>
          <t>测试报告总概况</t>
        </is>
      </c>
      <c r="B1" s="33" t="n"/>
      <c r="C1" s="33" t="n"/>
      <c r="D1" s="33" t="n"/>
      <c r="E1" s="33" t="n"/>
      <c r="F1" s="33" t="n"/>
      <c r="G1" s="33" t="n"/>
      <c r="H1" s="34" t="n"/>
    </row>
    <row r="2" ht="25.2" customHeight="1" s="3">
      <c r="A2" s="35" t="inlineStr">
        <is>
          <t>测试概况</t>
        </is>
      </c>
      <c r="B2" s="33" t="n"/>
      <c r="C2" s="33" t="n"/>
      <c r="D2" s="33" t="n"/>
      <c r="E2" s="33" t="n"/>
      <c r="F2" s="33" t="n"/>
      <c r="G2" s="33" t="n"/>
      <c r="H2" s="34" t="n"/>
    </row>
    <row r="3" ht="17.4" customFormat="1" customHeight="1" s="7">
      <c r="A3" s="5" t="inlineStr">
        <is>
          <t>项目名称</t>
        </is>
      </c>
      <c r="B3" s="5" t="inlineStr">
        <is>
          <t>接口用例总数</t>
        </is>
      </c>
      <c r="C3" s="6" t="inlineStr">
        <is>
          <t>用例已执行总数</t>
        </is>
      </c>
      <c r="D3" s="6" t="inlineStr">
        <is>
          <t>通过总数</t>
        </is>
      </c>
      <c r="E3" s="6" t="inlineStr">
        <is>
          <t>失败总数</t>
        </is>
      </c>
      <c r="F3" s="6" t="inlineStr">
        <is>
          <t>跳过总数</t>
        </is>
      </c>
      <c r="G3" s="6" t="inlineStr">
        <is>
          <t>接口返回消耗总时间</t>
        </is>
      </c>
      <c r="H3" s="6" t="inlineStr">
        <is>
          <t>备注</t>
        </is>
      </c>
    </row>
    <row r="4" ht="17.4" customHeight="1" s="3">
      <c r="A4" s="13" t="inlineStr">
        <is>
          <t>Archive Service Test Case</t>
        </is>
      </c>
      <c r="B4" s="8">
        <f>COUNT('Archive Service Test Case'!A2:A456)</f>
        <v/>
      </c>
      <c r="C4" s="8">
        <f>COUNTIF('Archive Service Test Case'!B2:B124,"*"&amp;"Yes"&amp;"*")</f>
        <v/>
      </c>
      <c r="D4" s="9">
        <f>C4-E4</f>
        <v/>
      </c>
      <c r="E4" s="9">
        <f>COUNTIF('Archive Service Test Case'!O2:O36,FALSE)</f>
        <v/>
      </c>
      <c r="F4" s="9">
        <f>B4-C4</f>
        <v/>
      </c>
      <c r="G4" s="10">
        <f>SUM('Web Test Case'!Q2:Q109)</f>
        <v/>
      </c>
      <c r="H4" s="14" t="n"/>
    </row>
    <row r="5" ht="17.4" customFormat="1" customHeight="1" s="7">
      <c r="A5" s="13" t="inlineStr">
        <is>
          <t>HES API TestCase</t>
        </is>
      </c>
      <c r="B5" s="8">
        <f>COUNT(#REF!)</f>
        <v/>
      </c>
      <c r="C5" s="8">
        <f>COUNTIF(#REF!,"*"&amp;"是"&amp;"*")</f>
        <v/>
      </c>
      <c r="D5" s="9">
        <f>C5-E5</f>
        <v/>
      </c>
      <c r="E5" s="9">
        <f>COUNTIF(#REF!,"*"&amp;"Failed"&amp;"*")</f>
        <v/>
      </c>
      <c r="F5" s="9">
        <f>B5-C5</f>
        <v/>
      </c>
      <c r="G5" s="10">
        <f>SUM(#REF!)</f>
        <v/>
      </c>
      <c r="H5" s="14" t="n"/>
    </row>
    <row r="6" ht="17.4" customFormat="1" customHeight="1" s="7"/>
    <row r="8">
      <c r="D8" s="11" t="n"/>
    </row>
    <row r="9">
      <c r="D9" s="11" t="n"/>
    </row>
    <row r="10">
      <c r="D10" s="11" t="n"/>
    </row>
    <row r="11">
      <c r="D11" s="11" t="n"/>
    </row>
    <row r="12">
      <c r="D12" s="11" t="n"/>
    </row>
    <row r="13">
      <c r="D13" s="11" t="n"/>
    </row>
  </sheetData>
  <mergeCells count="2">
    <mergeCell ref="A1:H1"/>
    <mergeCell ref="A2:H2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S9"/>
  <sheetViews>
    <sheetView topLeftCell="D1" workbookViewId="0">
      <pane ySplit="1" topLeftCell="A2" activePane="bottomLeft" state="frozen"/>
      <selection pane="bottomLeft" activeCell="F7" sqref="F7"/>
    </sheetView>
  </sheetViews>
  <sheetFormatPr baseColWidth="8" defaultColWidth="10.81640625" defaultRowHeight="15.6" outlineLevelCol="0"/>
  <cols>
    <col width="4.36328125" customWidth="1" style="21" min="1" max="1"/>
    <col width="7.36328125" customWidth="1" style="21" min="2" max="2"/>
    <col width="28" customWidth="1" style="21" min="3" max="3"/>
    <col width="14.36328125" bestFit="1" customWidth="1" style="21" min="4" max="4"/>
    <col width="44.36328125" customWidth="1" style="21" min="5" max="5"/>
    <col width="7.26953125" bestFit="1" customWidth="1" style="21" min="6" max="6"/>
    <col width="44" customWidth="1" style="21" min="7" max="7"/>
    <col width="65.90625" customWidth="1" style="21" min="8" max="8"/>
    <col width="48.90625" customWidth="1" style="21" min="9" max="9"/>
    <col width="14.453125" customWidth="1" style="21" min="10" max="10"/>
    <col width="11.1796875" customWidth="1" style="21" min="11" max="11"/>
    <col width="8.7265625" bestFit="1" customWidth="1" style="21" min="12" max="12"/>
    <col width="19.36328125" bestFit="1" customWidth="1" style="21" min="13" max="13"/>
    <col width="11.1796875" bestFit="1" customWidth="1" style="21" min="14" max="14"/>
    <col width="21.36328125" customWidth="1" style="21" min="15" max="15"/>
    <col width="12.453125" customWidth="1" style="21" min="16" max="16"/>
    <col width="12.6328125" customWidth="1" style="21" min="17" max="17"/>
    <col width="4.90625" bestFit="1" customWidth="1" style="21" min="18" max="18"/>
    <col width="11.453125" bestFit="1" customWidth="1" style="21" min="19" max="19"/>
    <col width="10.81640625" customWidth="1" style="21" min="20" max="16384"/>
  </cols>
  <sheetData>
    <row r="1" ht="34.05" customFormat="1" customHeight="1" s="23">
      <c r="A1" s="23" t="inlineStr">
        <is>
          <t>No.</t>
        </is>
      </c>
      <c r="B1" s="23" t="inlineStr">
        <is>
          <t>Execute</t>
        </is>
      </c>
      <c r="C1" s="23" t="inlineStr">
        <is>
          <t>Interface Name</t>
        </is>
      </c>
      <c r="D1" s="23" t="inlineStr">
        <is>
          <t>Case Title</t>
        </is>
      </c>
      <c r="E1" s="23" t="inlineStr">
        <is>
          <t>Description</t>
        </is>
      </c>
      <c r="F1" s="23" t="inlineStr">
        <is>
          <t>Method</t>
        </is>
      </c>
      <c r="G1" s="23" t="inlineStr">
        <is>
          <t>API</t>
        </is>
      </c>
      <c r="H1" s="23" t="inlineStr">
        <is>
          <t>Headers</t>
        </is>
      </c>
      <c r="I1" s="23" t="inlineStr">
        <is>
          <t>Input Parameters</t>
        </is>
      </c>
      <c r="J1" s="23" t="inlineStr">
        <is>
          <t>Expected Code</t>
        </is>
      </c>
      <c r="K1" s="23" t="inlineStr">
        <is>
          <t>Status Code</t>
        </is>
      </c>
      <c r="L1" s="23" t="inlineStr">
        <is>
          <t>Error Info</t>
        </is>
      </c>
      <c r="M1" s="23" t="inlineStr">
        <is>
          <t>Expect Value</t>
        </is>
      </c>
      <c r="N1" s="23" t="inlineStr">
        <is>
          <t>Assert Result</t>
        </is>
      </c>
      <c r="O1" s="23" t="inlineStr">
        <is>
          <t>Output Parameters</t>
        </is>
      </c>
      <c r="P1" s="23" t="inlineStr">
        <is>
          <t>上传文件名称</t>
        </is>
      </c>
      <c r="Q1" s="23" t="inlineStr">
        <is>
          <t>接口返回时间</t>
        </is>
      </c>
      <c r="R1" s="23" t="inlineStr">
        <is>
          <t>备注</t>
        </is>
      </c>
      <c r="S1" s="24" t="inlineStr">
        <is>
          <t>curl调试使用</t>
        </is>
      </c>
    </row>
    <row r="2" customFormat="1" s="20">
      <c r="A2" s="17">
        <f>ROW()-1</f>
        <v/>
      </c>
      <c r="B2" s="21" t="inlineStr">
        <is>
          <t>Yes</t>
        </is>
      </c>
      <c r="C2" s="16" t="inlineStr">
        <is>
          <t>1.1.1获取时间接口</t>
        </is>
      </c>
      <c r="D2" s="16" t="inlineStr">
        <is>
          <t>获取服务端时间</t>
        </is>
      </c>
      <c r="E2" s="19" t="inlineStr">
        <is>
          <t>获取服务端时间</t>
        </is>
      </c>
      <c r="F2" s="16" t="inlineStr">
        <is>
          <t>GET</t>
        </is>
      </c>
      <c r="G2" s="21" t="inlineStr">
        <is>
          <t>/api/user-service/applications/date.json</t>
        </is>
      </c>
      <c r="H2" s="20" t="inlineStr">
        <is>
          <t>{"Content-type": "application/json; charset=utf-8"}</t>
        </is>
      </c>
      <c r="I2" s="16" t="n"/>
      <c r="J2" s="21" t="n">
        <v>200</v>
      </c>
      <c r="K2" s="21" t="n"/>
      <c r="L2" s="21" t="n"/>
      <c r="M2" s="20" t="inlineStr">
        <is>
          <t>date</t>
        </is>
      </c>
      <c r="N2" s="21">
        <f>IF(B2="Yes",IF(L2&gt;0,"Failed",IF(ISERROR(FIND(M2,K2,1)),"Failed","Passed")))</f>
        <v/>
      </c>
      <c r="O2" s="16" t="n"/>
    </row>
    <row r="3">
      <c r="A3" s="21" t="n">
        <v>2</v>
      </c>
      <c r="B3" s="21" t="inlineStr">
        <is>
          <t>Yes</t>
        </is>
      </c>
      <c r="C3" s="21" t="inlineStr">
        <is>
          <t>1.1.2获取基础数据接口</t>
        </is>
      </c>
      <c r="D3" s="21" t="inlineStr">
        <is>
          <t>获取基础数据</t>
        </is>
      </c>
      <c r="E3" s="21" t="inlineStr">
        <is>
          <t>获取JS基础信息，例如显示格式，地图参数，配置等</t>
        </is>
      </c>
      <c r="F3" s="21" t="inlineStr">
        <is>
          <t>GET</t>
        </is>
      </c>
      <c r="G3" s="21" t="inlineStr">
        <is>
          <t>/api/user-service/applications/base.json</t>
        </is>
      </c>
      <c r="H3" s="20" t="inlineStr">
        <is>
          <t>{"Content-type": "application/json; charset=utf-8"}</t>
        </is>
      </c>
      <c r="J3" s="21" t="n">
        <v>200</v>
      </c>
      <c r="M3" s="21" t="inlineStr">
        <is>
          <t>AMI_WEB</t>
        </is>
      </c>
      <c r="N3" s="21">
        <f>IF(B3="Yes",IF(L3&gt;0,"Failed",IF(ISERROR(FIND(M3,K3,1)),"Failed","Passed")))</f>
        <v/>
      </c>
    </row>
    <row r="4">
      <c r="A4" s="21" t="n">
        <v>3</v>
      </c>
      <c r="B4" s="21" t="inlineStr">
        <is>
          <t>Yes</t>
        </is>
      </c>
      <c r="C4" s="21" t="inlineStr">
        <is>
          <t>1.1.3获取Web版本接口</t>
        </is>
      </c>
      <c r="D4" s="21" t="inlineStr">
        <is>
          <t>获取Web版本号</t>
        </is>
      </c>
      <c r="E4" s="21" t="inlineStr">
        <is>
          <t>获取Web版本号，版本号如果更新，会冲刷浏览器缓存</t>
        </is>
      </c>
      <c r="F4" s="21" t="inlineStr">
        <is>
          <t>GET</t>
        </is>
      </c>
      <c r="G4" s="21" t="inlineStr">
        <is>
          <t>/api/user-service/applications/version.json</t>
        </is>
      </c>
      <c r="H4" s="20" t="inlineStr">
        <is>
          <t>{"Content-type": "application/json; charset=utf-8"}</t>
        </is>
      </c>
      <c r="J4" s="21" t="n">
        <v>200</v>
      </c>
      <c r="M4" s="22" t="inlineStr">
        <is>
          <t>2.0</t>
        </is>
      </c>
      <c r="N4" s="21">
        <f>IF(B4="Yes",IF(L4&gt;0,"Failed",IF(ISERROR(FIND(M4,K4,1)),"Failed","Passed")))</f>
        <v/>
      </c>
    </row>
    <row r="5">
      <c r="A5" s="21" t="n">
        <v>4</v>
      </c>
      <c r="B5" s="21" t="inlineStr">
        <is>
          <t>Yes</t>
        </is>
      </c>
      <c r="C5" s="21" t="inlineStr">
        <is>
          <t>1.1.4获取数据字典接口</t>
        </is>
      </c>
      <c r="D5" s="21" t="inlineStr">
        <is>
          <t>获取数据字典</t>
        </is>
      </c>
      <c r="E5" s="21" t="inlineStr">
        <is>
          <t>获取数据字典</t>
        </is>
      </c>
      <c r="F5" s="21" t="inlineStr">
        <is>
          <t>GET</t>
        </is>
      </c>
      <c r="G5" s="21" t="inlineStr">
        <is>
          <t>/api/system-service/dictionaries/all.json</t>
        </is>
      </c>
      <c r="H5" s="20" t="inlineStr">
        <is>
          <t>{"Content-type": "application/json; charset=utf-8"}</t>
        </is>
      </c>
      <c r="J5" s="21" t="n">
        <v>200</v>
      </c>
      <c r="M5" s="21" t="inlineStr">
        <is>
          <t>READING_DATA_TYPE</t>
        </is>
      </c>
      <c r="N5" s="21">
        <f>IF(B5="Yes",IF(L5&gt;0,"Failed",IF(ISERROR(FIND(M5,K5,1)),"Failed","Passed")))</f>
        <v/>
      </c>
    </row>
    <row r="6">
      <c r="A6" s="21" t="n">
        <v>5</v>
      </c>
      <c r="B6" s="21" t="inlineStr">
        <is>
          <t>No</t>
        </is>
      </c>
      <c r="C6" s="21" t="inlineStr">
        <is>
          <t>1.2.1获取新Token接口</t>
        </is>
      </c>
      <c r="D6" s="21" t="inlineStr">
        <is>
          <t>正确获取Token</t>
        </is>
      </c>
      <c r="E6" s="21" t="inlineStr">
        <is>
          <t>使用正确账户获取Token</t>
        </is>
      </c>
      <c r="F6" s="21" t="inlineStr">
        <is>
          <t>POST</t>
        </is>
      </c>
      <c r="G6" s="21" t="inlineStr">
        <is>
          <t>/api/gateway-service/tokens.json</t>
        </is>
      </c>
      <c r="H6" s="20" t="inlineStr">
        <is>
          <t>{"Content-type": "application/json; charset=utf-8"}</t>
        </is>
      </c>
      <c r="I6" s="21" t="inlineStr">
        <is>
          <t>{"language":"en","username":"dmms","password":"Kaifa@123"}</t>
        </is>
      </c>
      <c r="J6" s="21" t="n">
        <v>200</v>
      </c>
      <c r="M6" s="21" t="inlineStr">
        <is>
          <t>access_token</t>
        </is>
      </c>
      <c r="N6" s="21">
        <f>IF(B6="Yes",IF(L6&gt;0,"Failed",IF(ISERROR(FIND(M6,K6,1)),"Failed","Passed")))</f>
        <v/>
      </c>
      <c r="O6" s="21" t="inlineStr">
        <is>
          <t>access_token,refresh_token</t>
        </is>
      </c>
    </row>
    <row r="7">
      <c r="A7" s="21" t="n">
        <v>6</v>
      </c>
      <c r="B7" s="21" t="inlineStr">
        <is>
          <t>No</t>
        </is>
      </c>
      <c r="C7" s="21" t="inlineStr">
        <is>
          <t>1.2.2获取用户功能权限接口Tab页</t>
        </is>
      </c>
      <c r="D7" s="21" t="inlineStr">
        <is>
          <t>获取用户权限</t>
        </is>
      </c>
      <c r="E7" s="21" t="inlineStr">
        <is>
          <t>需要正确Token认证获取当前用户功能权限</t>
        </is>
      </c>
      <c r="F7" s="21" t="inlineStr">
        <is>
          <t>GET</t>
        </is>
      </c>
      <c r="G7" s="21" t="inlineStr">
        <is>
          <t>/api/gateway-service/tokens/users/current/applicationId.json</t>
        </is>
      </c>
      <c r="H7" s="21" t="inlineStr">
        <is>
          <t>{"Content-type": "application/json; charset=utf-8","Access-Token":"{{access_token}}"}</t>
        </is>
      </c>
      <c r="J7" s="21" t="n">
        <v>200</v>
      </c>
      <c r="M7" s="21" t="inlineStr">
        <is>
          <t>AMI_WEB</t>
        </is>
      </c>
      <c r="N7" s="21">
        <f>IF(B7="Yes",IF(L7&gt;0,"Failed",IF(ISERROR(FIND(M7,K7,1)),"Failed","Passed")))</f>
        <v/>
      </c>
    </row>
    <row r="8">
      <c r="A8" s="21" t="n">
        <v>7</v>
      </c>
      <c r="B8" s="21" t="inlineStr">
        <is>
          <t>No</t>
        </is>
      </c>
      <c r="C8" s="21" t="inlineStr">
        <is>
          <t>1.2.3获取用户功能权限接口</t>
        </is>
      </c>
      <c r="D8" s="21" t="inlineStr">
        <is>
          <t>获取用户权限</t>
        </is>
      </c>
      <c r="E8" s="21" t="inlineStr">
        <is>
          <t>需要正确Token认证获取当前用户功能权限</t>
        </is>
      </c>
      <c r="F8" s="21" t="inlineStr">
        <is>
          <t>GET</t>
        </is>
      </c>
      <c r="G8" s="21" t="inlineStr">
        <is>
          <t>/api/gateway-service/tokens/users/current.json</t>
        </is>
      </c>
      <c r="H8" s="21" t="inlineStr">
        <is>
          <t>{"Content-type": "application/json; charset=utf-8","Access-Token":"{{access_token}}"}</t>
        </is>
      </c>
      <c r="J8" s="21" t="n">
        <v>200</v>
      </c>
      <c r="M8" s="21" t="inlineStr">
        <is>
          <t>AMI_HOME</t>
        </is>
      </c>
      <c r="N8" s="21">
        <f>IF(B8="Yes",IF(L8&gt;0,"Failed",IF(ISERROR(FIND(M8,K8,1)),"Failed","Passed")))</f>
        <v/>
      </c>
    </row>
    <row r="9">
      <c r="A9" s="21" t="n">
        <v>8</v>
      </c>
      <c r="B9" s="21" t="inlineStr">
        <is>
          <t>No</t>
        </is>
      </c>
      <c r="C9" s="21" t="inlineStr">
        <is>
          <t>1.2.4获取应用模块列表接口</t>
        </is>
      </c>
      <c r="D9" s="21" t="inlineStr">
        <is>
          <t>获取功能列表</t>
        </is>
      </c>
      <c r="E9" s="21" t="inlineStr">
        <is>
          <t>不需要Token认证</t>
        </is>
      </c>
      <c r="F9" s="21" t="inlineStr">
        <is>
          <t>GET</t>
        </is>
      </c>
      <c r="G9" s="21" t="inlineStr">
        <is>
          <t>/api/user-service/applications/module.json</t>
        </is>
      </c>
      <c r="H9" s="21" t="inlineStr">
        <is>
          <t>{"Content-type": "application/json; charset=utf-8","Access-Token":"{{access_token}}"}</t>
        </is>
      </c>
      <c r="J9" s="21" t="n">
        <v>200</v>
      </c>
      <c r="M9" s="21" t="inlineStr">
        <is>
          <t>METER</t>
        </is>
      </c>
      <c r="N9" s="21">
        <f>IF(B9="Yes",IF(L9&gt;0,"Failed",IF(ISERROR(FIND(M9,K9,1)),"Failed","Passed")))</f>
        <v/>
      </c>
    </row>
  </sheetData>
  <conditionalFormatting sqref="N1">
    <cfRule type="cellIs" priority="313" operator="equal" dxfId="5">
      <formula>"fail"</formula>
    </cfRule>
    <cfRule type="cellIs" priority="314" operator="equal" dxfId="4">
      <formula>"fail"</formula>
    </cfRule>
    <cfRule type="cellIs" priority="311" operator="equal" dxfId="0">
      <formula>"测试不通过"</formula>
    </cfRule>
    <cfRule type="cellIs" priority="312" operator="equal" dxfId="1">
      <formula>"测试通过"</formula>
    </cfRule>
  </conditionalFormatting>
  <conditionalFormatting sqref="N2:N9">
    <cfRule type="cellIs" priority="309" operator="equal" dxfId="1">
      <formula>"测试通过"</formula>
    </cfRule>
    <cfRule type="cellIs" priority="310" operator="equal" dxfId="0">
      <formula>"测试不通过"</formula>
    </cfRule>
  </conditionalFormatting>
  <dataValidations disablePrompts="1" count="1">
    <dataValidation sqref="B2:B9" showErrorMessage="1" showInputMessage="1" allowBlank="0" type="list">
      <formula1>"Yes,No"</formula1>
    </dataValidation>
  </dataValidations>
  <pageMargins left="0.7" right="0.7" top="0.75" bottom="0.75" header="0.3" footer="0.3"/>
  <pageSetup orientation="portrait" paperSize="9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/>
  </sheetPr>
  <dimension ref="A1:B3"/>
  <sheetViews>
    <sheetView workbookViewId="0">
      <selection activeCell="D19" sqref="D19"/>
    </sheetView>
  </sheetViews>
  <sheetFormatPr baseColWidth="8" defaultColWidth="10.81640625" defaultRowHeight="15.6" outlineLevelCol="0"/>
  <cols>
    <col width="11.36328125" customWidth="1" style="2" min="1" max="1"/>
    <col width="24.81640625" customWidth="1" style="3" min="2" max="2"/>
    <col width="10.81640625" customWidth="1" style="3" min="3" max="16384"/>
  </cols>
  <sheetData>
    <row r="1">
      <c r="A1" s="12" t="inlineStr">
        <is>
          <t>api_host</t>
        </is>
      </c>
      <c r="B1" s="15" t="inlineStr">
        <is>
          <t>http://gateway.cas.ivy</t>
        </is>
      </c>
    </row>
    <row r="2">
      <c r="A2" s="12" t="inlineStr">
        <is>
          <t>hes_host</t>
        </is>
      </c>
      <c r="B2" s="15" t="inlineStr">
        <is>
          <t>http://hes-api.cas.ivy</t>
        </is>
      </c>
    </row>
    <row r="3">
      <c r="A3" s="2" t="inlineStr">
        <is>
          <t>oracle</t>
        </is>
      </c>
      <c r="B3" t="inlineStr">
        <is>
          <t>10.32.233.102:1521</t>
        </is>
      </c>
    </row>
    <row r="4" ht="16.95" customHeight="1" s="3"/>
    <row r="5" ht="16.95" customHeight="1" s="3"/>
    <row r="6" ht="16.95" customHeight="1" s="3"/>
    <row r="7" ht="16.95" customHeight="1" s="3"/>
    <row r="8" ht="16.95" customHeight="1" s="3"/>
    <row r="9" ht="16.95" customHeight="1" s="3"/>
    <row r="10" ht="16.05" customHeight="1" s="3"/>
    <row r="11" ht="16.95" customHeight="1" s="3"/>
    <row r="12" ht="16.95" customHeight="1" s="3"/>
    <row r="13" ht="16.95" customHeight="1" s="3"/>
    <row r="14" ht="16.95" customHeight="1" s="3"/>
    <row r="15" ht="16.95" customHeight="1" s="3"/>
    <row r="16" ht="16.95" customHeight="1" s="3"/>
    <row r="17" ht="16.05" customHeight="1" s="3"/>
    <row r="18" ht="16.95" customHeight="1" s="3"/>
    <row r="19" ht="16.05" customHeight="1" s="3"/>
    <row r="20" ht="16.05" customHeight="1" s="3"/>
    <row r="21" ht="16.05" customHeight="1" s="3"/>
    <row r="22" ht="16.05" customHeight="1" s="3"/>
    <row r="23" ht="16.95" customHeight="1" s="3"/>
    <row r="24" ht="16.05" customHeight="1" s="3"/>
    <row r="25" ht="16.05" customHeight="1" s="3"/>
    <row r="26" ht="16.05" customHeight="1" s="3"/>
    <row r="27" ht="16.05" customHeight="1" s="3"/>
    <row r="28" ht="16.95" customHeight="1" s="3"/>
    <row r="29" ht="16.95" customHeight="1" s="3"/>
    <row r="30" ht="16.95" customHeight="1" s="3"/>
    <row r="31" ht="16.95" customHeight="1" s="3"/>
    <row r="32" ht="16.05" customHeight="1" s="3"/>
    <row r="33" ht="16.05" customHeight="1" s="3"/>
    <row r="34" ht="16.95" customHeight="1" s="3"/>
    <row r="35" ht="16.05" customHeight="1" s="3"/>
    <row r="36" ht="16.05" customHeight="1" s="3"/>
    <row r="37" ht="16.05" customHeight="1" s="3"/>
    <row r="38" ht="16.95" customHeight="1" s="3"/>
    <row r="39" ht="16.05" customHeight="1" s="3"/>
    <row r="40" ht="16.05" customHeight="1" s="3"/>
  </sheetData>
  <hyperlinks>
    <hyperlink ref="B1" r:id="rId1"/>
    <hyperlink ref="B2" r:id="rId2"/>
  </hyperlinks>
  <pageMargins left="0.7" right="0.7" top="0.75" bottom="0.75" header="0.3" footer="0.3"/>
  <pageSetup orientation="portrait" paperSize="9" horizontalDpi="0" verticalDpi="0"/>
</worksheet>
</file>

<file path=xl/worksheets/sheet5.xml><?xml version="1.0" encoding="utf-8"?>
<worksheet xmlns="http://schemas.openxmlformats.org/spreadsheetml/2006/main">
  <sheetPr codeName="Sheet5">
    <outlinePr summaryBelow="1" summaryRight="1"/>
    <pageSetUpPr/>
  </sheetPr>
  <dimension ref="A1:I12"/>
  <sheetViews>
    <sheetView workbookViewId="0">
      <selection activeCell="F21" sqref="F21"/>
    </sheetView>
  </sheetViews>
  <sheetFormatPr baseColWidth="8" defaultRowHeight="15.6" outlineLevelCol="0"/>
  <cols>
    <col width="8.453125" customWidth="1" style="3" min="1" max="1"/>
    <col width="11.7265625" customWidth="1" style="3" min="2" max="2"/>
    <col width="19.08984375" customWidth="1" style="3" min="4" max="4"/>
    <col width="21.90625" customWidth="1" style="3" min="5" max="5"/>
    <col width="13.26953125" customWidth="1" style="3" min="6" max="6"/>
    <col width="10.7265625" customWidth="1" style="3" min="7" max="7"/>
    <col width="10.81640625" customWidth="1" style="3" min="8" max="8"/>
    <col width="10.08984375" customWidth="1" style="3" min="9" max="9"/>
  </cols>
  <sheetData>
    <row r="1">
      <c r="A1" t="inlineStr">
        <is>
          <t>Type</t>
        </is>
      </c>
      <c r="B1" t="inlineStr">
        <is>
          <t>Case Model</t>
        </is>
      </c>
      <c r="C1" t="inlineStr">
        <is>
          <t>Case ID</t>
        </is>
      </c>
      <c r="D1" t="inlineStr">
        <is>
          <t>Interface Name</t>
        </is>
      </c>
      <c r="E1" t="inlineStr">
        <is>
          <t>Case Name</t>
        </is>
      </c>
      <c r="F1" t="inlineStr">
        <is>
          <t>Interface Desc</t>
        </is>
      </c>
      <c r="G1" t="inlineStr">
        <is>
          <t>Case Desc</t>
        </is>
      </c>
      <c r="H1" t="inlineStr">
        <is>
          <t>Case Data</t>
        </is>
      </c>
      <c r="I1" t="inlineStr">
        <is>
          <t>Case Status</t>
        </is>
      </c>
    </row>
    <row r="2">
      <c r="A2" t="inlineStr">
        <is>
          <t>AMI Web</t>
        </is>
      </c>
      <c r="B2" t="inlineStr">
        <is>
          <t>Login</t>
        </is>
      </c>
      <c r="C2" t="inlineStr">
        <is>
          <t>1.1.1</t>
        </is>
      </c>
      <c r="D2" t="inlineStr">
        <is>
          <t>服务端时间接口</t>
        </is>
      </c>
      <c r="E2" t="inlineStr">
        <is>
          <t>获取服务端时间</t>
        </is>
      </c>
    </row>
    <row r="3">
      <c r="B3" t="inlineStr">
        <is>
          <t>Login</t>
        </is>
      </c>
      <c r="C3" t="inlineStr">
        <is>
          <t>1.1.2</t>
        </is>
      </c>
      <c r="D3" t="inlineStr">
        <is>
          <t>基础数据接口</t>
        </is>
      </c>
      <c r="E3" t="inlineStr">
        <is>
          <t>获取基础数据</t>
        </is>
      </c>
    </row>
    <row r="4">
      <c r="B4" t="inlineStr">
        <is>
          <t>Login</t>
        </is>
      </c>
      <c r="C4" t="inlineStr">
        <is>
          <t>1.1.3</t>
        </is>
      </c>
      <c r="D4" t="inlineStr">
        <is>
          <t>Web版本号接口</t>
        </is>
      </c>
      <c r="E4" t="inlineStr">
        <is>
          <t>获取Web版本号</t>
        </is>
      </c>
    </row>
    <row r="5">
      <c r="B5" t="inlineStr">
        <is>
          <t>Login</t>
        </is>
      </c>
      <c r="C5" t="inlineStr">
        <is>
          <t>1.1.4</t>
        </is>
      </c>
      <c r="D5" t="inlineStr">
        <is>
          <t>数据字典接口</t>
        </is>
      </c>
      <c r="E5" t="inlineStr">
        <is>
          <t>获取数据字典</t>
        </is>
      </c>
    </row>
    <row r="6">
      <c r="B6" t="inlineStr">
        <is>
          <t>Login</t>
        </is>
      </c>
      <c r="C6" t="inlineStr">
        <is>
          <t>1.2.1</t>
        </is>
      </c>
      <c r="D6" t="inlineStr">
        <is>
          <t>申请Token接口</t>
        </is>
      </c>
      <c r="E6" t="inlineStr">
        <is>
          <t>正确获取Token</t>
        </is>
      </c>
    </row>
    <row r="7">
      <c r="B7" t="inlineStr">
        <is>
          <t>Login</t>
        </is>
      </c>
      <c r="C7" t="inlineStr">
        <is>
          <t>1.2.2</t>
        </is>
      </c>
      <c r="D7" t="inlineStr">
        <is>
          <t>Tab页权限接口</t>
        </is>
      </c>
      <c r="E7" t="inlineStr">
        <is>
          <t>获取主页Tab页权限</t>
        </is>
      </c>
    </row>
    <row r="8">
      <c r="B8" t="inlineStr">
        <is>
          <t>Login</t>
        </is>
      </c>
      <c r="C8" t="inlineStr">
        <is>
          <t>1.2.3</t>
        </is>
      </c>
      <c r="D8" t="inlineStr">
        <is>
          <t>功能权限接口</t>
        </is>
      </c>
      <c r="E8" t="inlineStr">
        <is>
          <t>获取用户功能权限</t>
        </is>
      </c>
    </row>
    <row r="9">
      <c r="B9" t="inlineStr">
        <is>
          <t>Login</t>
        </is>
      </c>
      <c r="C9" t="inlineStr">
        <is>
          <t>1.2.4</t>
        </is>
      </c>
      <c r="D9" t="inlineStr">
        <is>
          <t>用户功能模块接口</t>
        </is>
      </c>
      <c r="E9" t="inlineStr">
        <is>
          <t>获取用户功能模块权限</t>
        </is>
      </c>
    </row>
    <row r="11">
      <c r="A11" t="inlineStr">
        <is>
          <t>HES API</t>
        </is>
      </c>
      <c r="B11" t="inlineStr">
        <is>
          <t>Get Data</t>
        </is>
      </c>
      <c r="C11" t="inlineStr">
        <is>
          <t>2.1.1</t>
        </is>
      </c>
      <c r="D11" t="inlineStr">
        <is>
          <t>设备时间接口</t>
        </is>
      </c>
      <c r="E11" t="inlineStr">
        <is>
          <t>获取在线DCU设备时间</t>
        </is>
      </c>
    </row>
    <row r="12">
      <c r="C12" t="inlineStr">
        <is>
          <t>2.1.2</t>
        </is>
      </c>
      <c r="D12" t="inlineStr">
        <is>
          <t>设备时间接口</t>
        </is>
      </c>
      <c r="E12" t="inlineStr">
        <is>
          <t>获取不在线DCU设备时间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用户</dc:creator>
  <dcterms:created xsi:type="dcterms:W3CDTF">2018-11-27T07:21:37Z</dcterms:created>
  <dcterms:modified xsi:type="dcterms:W3CDTF">2020-10-23T13:19:01Z</dcterms:modified>
  <cp:lastModifiedBy>JianNanCao</cp:lastModifiedBy>
</cp:coreProperties>
</file>