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van\Desktop\"/>
    </mc:Choice>
  </mc:AlternateContent>
  <xr:revisionPtr revIDLastSave="0" documentId="8_{C3C108B9-0716-4A16-9F5E-DB451AE569A1}" xr6:coauthVersionLast="47" xr6:coauthVersionMax="47" xr10:uidLastSave="{00000000-0000-0000-0000-000000000000}"/>
  <bookViews>
    <workbookView xWindow="-108" yWindow="-108" windowWidth="23256" windowHeight="12456" xr2:uid="{2805EBDB-100E-4AE8-AF7A-E52225EDF84D}"/>
  </bookViews>
  <sheets>
    <sheet name="Лист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I12" i="1"/>
  <c r="K12" i="1"/>
  <c r="M12" i="1"/>
  <c r="O12" i="1"/>
  <c r="Q12" i="1"/>
  <c r="S12" i="1"/>
  <c r="E12" i="1"/>
  <c r="S6" i="1"/>
  <c r="S11" i="1" s="1"/>
  <c r="Q11" i="1"/>
  <c r="O11" i="1"/>
  <c r="M11" i="1"/>
  <c r="K11" i="1"/>
  <c r="I11" i="1"/>
  <c r="G11" i="1"/>
  <c r="E11" i="1"/>
  <c r="E6" i="1"/>
  <c r="F2" i="1"/>
  <c r="F3" i="1" s="1"/>
  <c r="R6" i="1" l="1"/>
  <c r="K6" i="1"/>
  <c r="J6" i="1"/>
  <c r="Q6" i="1"/>
  <c r="Q5" i="1" s="1"/>
  <c r="P6" i="1"/>
  <c r="O6" i="1"/>
  <c r="O5" i="1" s="1"/>
  <c r="N6" i="1"/>
  <c r="M6" i="1"/>
  <c r="L6" i="1"/>
  <c r="I6" i="1"/>
  <c r="H6" i="1"/>
  <c r="G6" i="1"/>
  <c r="G5" i="1" s="1"/>
  <c r="F6" i="1"/>
  <c r="E7" i="1" s="1"/>
  <c r="E8" i="1" s="1"/>
  <c r="G7" i="1" l="1"/>
  <c r="G8" i="1" s="1"/>
  <c r="E5" i="1"/>
  <c r="I5" i="1"/>
  <c r="I7" i="1"/>
  <c r="I8" i="1" s="1"/>
  <c r="M5" i="1"/>
  <c r="K5" i="1"/>
  <c r="K7" i="1" l="1"/>
  <c r="M7" i="1"/>
  <c r="M8" i="1" s="1"/>
  <c r="O7" i="1"/>
  <c r="O8" i="1" s="1"/>
  <c r="K8" i="1" l="1"/>
  <c r="Q7" i="1"/>
  <c r="Q8" i="1" s="1"/>
  <c r="F22" i="1" l="1"/>
  <c r="F23" i="1"/>
  <c r="F24" i="1" s="1"/>
  <c r="F25" i="1" s="1"/>
</calcChain>
</file>

<file path=xl/sharedStrings.xml><?xml version="1.0" encoding="utf-8"?>
<sst xmlns="http://schemas.openxmlformats.org/spreadsheetml/2006/main" count="12" uniqueCount="11">
  <si>
    <t>размах:</t>
  </si>
  <si>
    <t>шаг:</t>
  </si>
  <si>
    <t>Мода:</t>
  </si>
  <si>
    <t>[25919;36028)</t>
  </si>
  <si>
    <t>Медиана:</t>
  </si>
  <si>
    <t>D</t>
  </si>
  <si>
    <t>X от ^2</t>
  </si>
  <si>
    <t>X</t>
  </si>
  <si>
    <t>G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</si>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</sst>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750381000762002"/>
          <c:y val="0.21236338797814211"/>
          <c:w val="0.88249618999238"/>
          <c:h val="0.66322931457338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Лист1!$E$7:$R$7</c:f>
              <c:numCache>
                <c:formatCode>General</c:formatCode>
                <c:ptCount val="14"/>
                <c:pt idx="0">
                  <c:v>11</c:v>
                </c:pt>
                <c:pt idx="2">
                  <c:v>5</c:v>
                </c:pt>
                <c:pt idx="4">
                  <c:v>1</c:v>
                </c:pt>
                <c:pt idx="6">
                  <c:v>1</c:v>
                </c:pt>
                <c:pt idx="8">
                  <c:v>0</c:v>
                </c:pt>
                <c:pt idx="10">
                  <c:v>1</c:v>
                </c:pt>
                <c:pt idx="1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2D0-440F-8031-F882DA97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95744"/>
        <c:axId val="593497384"/>
      </c:barChart>
      <c:catAx>
        <c:axId val="5934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497384"/>
        <c:crosses val="autoZero"/>
        <c:auto val="1"/>
        <c:lblAlgn val="ctr"/>
        <c:lblOffset val="100"/>
        <c:noMultiLvlLbl val="0"/>
      </c:catAx>
      <c:valAx>
        <c:axId val="5934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49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Лист1!$E$11:$T$11</c:f>
              <c:numCache>
                <c:formatCode>General</c:formatCode>
                <c:ptCount val="16"/>
                <c:pt idx="0">
                  <c:v>25919</c:v>
                </c:pt>
                <c:pt idx="2">
                  <c:v>36028</c:v>
                </c:pt>
                <c:pt idx="4">
                  <c:v>46137</c:v>
                </c:pt>
                <c:pt idx="6">
                  <c:v>56246</c:v>
                </c:pt>
                <c:pt idx="8">
                  <c:v>66355</c:v>
                </c:pt>
                <c:pt idx="10">
                  <c:v>76464</c:v>
                </c:pt>
                <c:pt idx="12">
                  <c:v>86573</c:v>
                </c:pt>
                <c:pt idx="14">
                  <c:v>96682</c:v>
                </c:pt>
              </c:numCache>
            </c:numRef>
          </c:xVal>
          <c:yVal>
            <c:numRef>
              <c:f>Лист1!$E$12:$T$12</c:f>
              <c:numCache>
                <c:formatCode>General</c:formatCode>
                <c:ptCount val="16"/>
                <c:pt idx="0">
                  <c:v>0</c:v>
                </c:pt>
                <c:pt idx="2">
                  <c:v>0.52380952380952384</c:v>
                </c:pt>
                <c:pt idx="4">
                  <c:v>0.76190476190476186</c:v>
                </c:pt>
                <c:pt idx="6">
                  <c:v>0.80952380952380953</c:v>
                </c:pt>
                <c:pt idx="8">
                  <c:v>0.85714285714285721</c:v>
                </c:pt>
                <c:pt idx="10">
                  <c:v>0.85714285714285721</c:v>
                </c:pt>
                <c:pt idx="12">
                  <c:v>0.90476190476190488</c:v>
                </c:pt>
                <c:pt idx="14">
                  <c:v>0.95238095238095255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F-4EF6-B6F0-FC397E89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40664"/>
        <c:axId val="654834104"/>
      </c:scatterChart>
      <c:valAx>
        <c:axId val="65484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834104"/>
        <c:crosses val="autoZero"/>
        <c:crossBetween val="midCat"/>
      </c:valAx>
      <c:valAx>
        <c:axId val="65483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84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</xdr:colOff>
      <xdr:row>0</xdr:row>
      <xdr:rowOff>68580</xdr:rowOff>
    </xdr:from>
    <xdr:to>
      <xdr:col>26</xdr:col>
      <xdr:colOff>137160</xdr:colOff>
      <xdr:row>10</xdr:row>
      <xdr:rowOff>99060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1D6EC62-1E59-788A-68E4-08D0F27AF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281940</xdr:colOff>
      <xdr:row>12</xdr:row>
      <xdr:rowOff>106680</xdr:rowOff>
    </xdr:from>
    <xdr:to>
      <xdr:col>24</xdr:col>
      <xdr:colOff>373380</xdr:colOff>
      <xdr:row>27</xdr:row>
      <xdr:rowOff>106680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CB3054D-95D8-CFEA-F745-129032843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2BC5-AD97-4345-BE6C-DC3BB09A7586}">
  <dimension ref="A1:T25"/>
  <sheetViews>
    <sheetView tabSelected="1" zoomScale="85" zoomScaleNormal="85" workbookViewId="0">
      <selection activeCell="O18" sqref="O18"/>
    </sheetView>
  </sheetViews>
  <sheetFormatPr defaultRowHeight="14.4" x14ac:dyDescent="0.3"/>
  <cols>
    <col min="5" max="5" width="9.5546875" bestFit="1" customWidth="1"/>
    <col min="6" max="6" width="12.77734375" bestFit="1" customWidth="1"/>
    <col min="7" max="10" width="6" bestFit="1" customWidth="1"/>
    <col min="11" max="11" width="9.88671875" bestFit="1" customWidth="1"/>
    <col min="12" max="18" width="6" bestFit="1" customWidth="1"/>
  </cols>
  <sheetData>
    <row r="1" spans="1:20" x14ac:dyDescent="0.3">
      <c r="A1">
        <v>29924</v>
      </c>
    </row>
    <row r="2" spans="1:20" x14ac:dyDescent="0.3">
      <c r="A2">
        <v>50722</v>
      </c>
      <c r="E2" t="s">
        <v>0</v>
      </c>
      <c r="F2">
        <f>MAX(A1:A20)-MIN(A1:A20)</f>
        <v>70761</v>
      </c>
    </row>
    <row r="3" spans="1:20" x14ac:dyDescent="0.3">
      <c r="A3">
        <v>34186</v>
      </c>
      <c r="E3" t="s">
        <v>1</v>
      </c>
      <c r="F3">
        <f>ROUND(F2/7, 0)</f>
        <v>10109</v>
      </c>
    </row>
    <row r="4" spans="1:20" x14ac:dyDescent="0.3">
      <c r="A4">
        <v>33768</v>
      </c>
    </row>
    <row r="5" spans="1:20" x14ac:dyDescent="0.3">
      <c r="A5">
        <v>83580</v>
      </c>
      <c r="E5" s="1">
        <f>AVERAGE(E6,F6)</f>
        <v>30973.5</v>
      </c>
      <c r="F5" s="1"/>
      <c r="G5" s="1">
        <f>AVERAGE(G6,H6)</f>
        <v>41082.5</v>
      </c>
      <c r="H5" s="1"/>
      <c r="I5" s="1">
        <f>AVERAGE(I6,J6)</f>
        <v>51191.5</v>
      </c>
      <c r="J5" s="1"/>
      <c r="K5" s="1">
        <f>AVERAGE(K6,L6)</f>
        <v>61300.5</v>
      </c>
      <c r="L5" s="1"/>
      <c r="M5" s="1">
        <f>AVERAGE(M6,N6)</f>
        <v>71409.5</v>
      </c>
      <c r="N5" s="1"/>
      <c r="O5" s="1">
        <f>AVERAGE(O6,P6)</f>
        <v>81518.5</v>
      </c>
      <c r="P5" s="1"/>
      <c r="Q5" s="1">
        <f>AVERAGE(Q6,R6)</f>
        <v>91627.5</v>
      </c>
      <c r="R5" s="1"/>
    </row>
    <row r="6" spans="1:20" x14ac:dyDescent="0.3">
      <c r="A6">
        <v>42644</v>
      </c>
      <c r="E6">
        <f>MIN($A$1:$A$20)</f>
        <v>25919</v>
      </c>
      <c r="F6">
        <f>MIN($A$1:$A$20)+$F$3</f>
        <v>36028</v>
      </c>
      <c r="G6">
        <f>MIN($A$1:$A$20)+$F$3</f>
        <v>36028</v>
      </c>
      <c r="H6">
        <f>MIN($A$1:$A$20)+$F$3*2</f>
        <v>46137</v>
      </c>
      <c r="I6">
        <f>MIN($A$1:$A$20)+$F$3*2</f>
        <v>46137</v>
      </c>
      <c r="J6">
        <f>MIN($A$1:$A$20)+$F$3*3</f>
        <v>56246</v>
      </c>
      <c r="K6">
        <f>MIN($A$1:$A$20)+$F$3*3</f>
        <v>56246</v>
      </c>
      <c r="L6">
        <f>MIN($A$1:$A$20)+$F$3*4</f>
        <v>66355</v>
      </c>
      <c r="M6">
        <f>MIN($A$1:$A$20)+$F$3*4</f>
        <v>66355</v>
      </c>
      <c r="N6">
        <f>MIN($A$1:$A$20)+$F$3*5</f>
        <v>76464</v>
      </c>
      <c r="O6">
        <f>MIN($A$1:$A$20)+$F$3*5</f>
        <v>76464</v>
      </c>
      <c r="P6">
        <f>MIN($A$1:$A$20)+$F$3*6</f>
        <v>86573</v>
      </c>
      <c r="Q6">
        <f>MIN($A$1:$A$20)+$F$3*6</f>
        <v>86573</v>
      </c>
      <c r="R6">
        <f>MIN($A$1:$A$20)+$F$3*7</f>
        <v>96682</v>
      </c>
      <c r="S6">
        <f>MIN($A$1:$A$20)+$F$3*7</f>
        <v>96682</v>
      </c>
    </row>
    <row r="7" spans="1:20" x14ac:dyDescent="0.3">
      <c r="A7">
        <v>26863</v>
      </c>
      <c r="D7">
        <v>0</v>
      </c>
      <c r="E7" s="1">
        <f>COUNTIF($A$1:$A$20,"&lt;"&amp;F6)-SUM($D$7:D7)</f>
        <v>11</v>
      </c>
      <c r="F7" s="1"/>
      <c r="G7" s="1">
        <f>COUNTIF($A$1:$A$20,"&lt;"&amp;H6)-SUM($D$7:F7)</f>
        <v>5</v>
      </c>
      <c r="H7" s="1"/>
      <c r="I7" s="1">
        <f>COUNTIF($A$1:$A$20,"&lt;"&amp;J6)-SUM($D$7:H7)</f>
        <v>1</v>
      </c>
      <c r="J7" s="1"/>
      <c r="K7" s="1">
        <f>COUNTIF($A$1:$A$20,"&lt;"&amp;L6)-SUM($D$7:J7)</f>
        <v>1</v>
      </c>
      <c r="L7" s="1"/>
      <c r="M7" s="1">
        <f>COUNTIF($A$1:$A$20,"&lt;"&amp;N6)-SUM($D$7:L7)</f>
        <v>0</v>
      </c>
      <c r="N7" s="1"/>
      <c r="O7" s="1">
        <f>COUNTIF($A$1:$A$20,"&lt;"&amp;P6)-SUM($D$7:N7)</f>
        <v>1</v>
      </c>
      <c r="P7" s="1"/>
      <c r="Q7" s="1">
        <f>COUNTIF($A$1:$A$20,"&lt;"&amp;R6)-SUM($D$7:P7)</f>
        <v>1</v>
      </c>
      <c r="R7" s="1"/>
    </row>
    <row r="8" spans="1:20" x14ac:dyDescent="0.3">
      <c r="A8">
        <v>60225</v>
      </c>
      <c r="D8">
        <v>0</v>
      </c>
      <c r="E8" s="1">
        <f>E7/21</f>
        <v>0.52380952380952384</v>
      </c>
      <c r="F8" s="1"/>
      <c r="G8" s="1">
        <f>G7/21</f>
        <v>0.23809523809523808</v>
      </c>
      <c r="H8" s="1"/>
      <c r="I8" s="1">
        <f>I7/21</f>
        <v>4.7619047619047616E-2</v>
      </c>
      <c r="J8" s="1"/>
      <c r="K8" s="1">
        <f>K7/21</f>
        <v>4.7619047619047616E-2</v>
      </c>
      <c r="L8" s="1"/>
      <c r="M8" s="1">
        <f>M7/21</f>
        <v>0</v>
      </c>
      <c r="N8" s="1"/>
      <c r="O8" s="1">
        <f>O7/21</f>
        <v>4.7619047619047616E-2</v>
      </c>
      <c r="P8" s="1"/>
      <c r="Q8" s="1">
        <f>Q7/21</f>
        <v>4.7619047619047616E-2</v>
      </c>
      <c r="R8" s="1"/>
    </row>
    <row r="9" spans="1:20" x14ac:dyDescent="0.3">
      <c r="A9">
        <v>29189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20" x14ac:dyDescent="0.3">
      <c r="A10">
        <v>33610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">
      <c r="A11">
        <v>25919</v>
      </c>
      <c r="D11" t="s">
        <v>9</v>
      </c>
      <c r="E11" s="1">
        <f>E6</f>
        <v>25919</v>
      </c>
      <c r="F11" s="1"/>
      <c r="G11" s="1">
        <f>G6</f>
        <v>36028</v>
      </c>
      <c r="H11" s="1"/>
      <c r="I11" s="1">
        <f>I6</f>
        <v>46137</v>
      </c>
      <c r="J11" s="1"/>
      <c r="K11" s="1">
        <f>K6</f>
        <v>56246</v>
      </c>
      <c r="L11" s="1"/>
      <c r="M11" s="1">
        <f>M6</f>
        <v>66355</v>
      </c>
      <c r="N11" s="1"/>
      <c r="O11" s="1">
        <f>O6</f>
        <v>76464</v>
      </c>
      <c r="P11" s="1"/>
      <c r="Q11" s="1">
        <f>Q6</f>
        <v>86573</v>
      </c>
      <c r="R11" s="1"/>
      <c r="S11" s="1">
        <f>S6</f>
        <v>96682</v>
      </c>
      <c r="T11" s="1"/>
    </row>
    <row r="12" spans="1:20" x14ac:dyDescent="0.3">
      <c r="A12">
        <v>28831</v>
      </c>
      <c r="D12" t="s">
        <v>10</v>
      </c>
      <c r="E12" s="1">
        <f>SUM($D$8:D8)</f>
        <v>0</v>
      </c>
      <c r="F12" s="1"/>
      <c r="G12" s="1">
        <f>SUM($D$8:F8)</f>
        <v>0.52380952380952384</v>
      </c>
      <c r="H12" s="1"/>
      <c r="I12" s="1">
        <f>SUM($D$8:H8)</f>
        <v>0.76190476190476186</v>
      </c>
      <c r="J12" s="1"/>
      <c r="K12" s="1">
        <f>SUM($D$8:J8)</f>
        <v>0.80952380952380953</v>
      </c>
      <c r="L12" s="1"/>
      <c r="M12" s="1">
        <f>SUM($D$8:L8)</f>
        <v>0.85714285714285721</v>
      </c>
      <c r="N12" s="1"/>
      <c r="O12" s="1">
        <f>SUM($D$8:N8)</f>
        <v>0.85714285714285721</v>
      </c>
      <c r="P12" s="1"/>
      <c r="Q12" s="1">
        <f>SUM($D$8:P8)</f>
        <v>0.90476190476190488</v>
      </c>
      <c r="R12" s="1"/>
      <c r="S12" s="1">
        <f>SUM($D$8:R8)</f>
        <v>0.95238095238095255</v>
      </c>
      <c r="T12" s="1"/>
    </row>
    <row r="13" spans="1:20" x14ac:dyDescent="0.3">
      <c r="A13">
        <v>35559</v>
      </c>
    </row>
    <row r="14" spans="1:20" x14ac:dyDescent="0.3">
      <c r="A14">
        <v>32917</v>
      </c>
    </row>
    <row r="15" spans="1:20" x14ac:dyDescent="0.3">
      <c r="A15">
        <v>96680</v>
      </c>
    </row>
    <row r="16" spans="1:20" x14ac:dyDescent="0.3">
      <c r="A16">
        <v>44784</v>
      </c>
    </row>
    <row r="17" spans="1:6" x14ac:dyDescent="0.3">
      <c r="A17">
        <v>35035</v>
      </c>
    </row>
    <row r="18" spans="1:6" x14ac:dyDescent="0.3">
      <c r="A18">
        <v>44837</v>
      </c>
    </row>
    <row r="19" spans="1:6" x14ac:dyDescent="0.3">
      <c r="A19">
        <v>41919</v>
      </c>
      <c r="E19" t="s">
        <v>2</v>
      </c>
      <c r="F19" t="s">
        <v>3</v>
      </c>
    </row>
    <row r="20" spans="1:6" x14ac:dyDescent="0.3">
      <c r="A20">
        <v>37451</v>
      </c>
      <c r="E20" t="s">
        <v>4</v>
      </c>
      <c r="F20" t="s">
        <v>3</v>
      </c>
    </row>
    <row r="21" spans="1:6" x14ac:dyDescent="0.3">
      <c r="A21">
        <v>57613</v>
      </c>
    </row>
    <row r="22" spans="1:6" x14ac:dyDescent="0.3">
      <c r="E22" t="s">
        <v>7</v>
      </c>
      <c r="F22">
        <f>(E5*E7+G5*G7+I5*I7+K5*K7+M5*M7+O5*O7+Q5*Q7)/21</f>
        <v>39607.571428571428</v>
      </c>
    </row>
    <row r="23" spans="1:6" x14ac:dyDescent="0.3">
      <c r="E23" t="s">
        <v>6</v>
      </c>
      <c r="F23">
        <f>(E5*E5*E7+G5*G5*G7+I5*I5*I7+K5*K5*K7+M5*M5*M7+O5*O5*O7+Q5*Q5*Q7)/21</f>
        <v>1924332348.9047618</v>
      </c>
    </row>
    <row r="24" spans="1:6" x14ac:dyDescent="0.3">
      <c r="E24" t="s">
        <v>5</v>
      </c>
      <c r="F24">
        <f>F23-F22*F22</f>
        <v>355572634.43537402</v>
      </c>
    </row>
    <row r="25" spans="1:6" x14ac:dyDescent="0.3">
      <c r="E25" t="s">
        <v>8</v>
      </c>
      <c r="F25">
        <f>SQRT(F24)</f>
        <v>18856.633698393096</v>
      </c>
    </row>
  </sheetData>
  <mergeCells count="52">
    <mergeCell ref="O12:P12"/>
    <mergeCell ref="Q12:R12"/>
    <mergeCell ref="S12:T12"/>
    <mergeCell ref="E12:F12"/>
    <mergeCell ref="G12:H12"/>
    <mergeCell ref="I12:J12"/>
    <mergeCell ref="K12:L12"/>
    <mergeCell ref="M12:N12"/>
    <mergeCell ref="S10:T10"/>
    <mergeCell ref="E11:F11"/>
    <mergeCell ref="G11:H11"/>
    <mergeCell ref="I11:J11"/>
    <mergeCell ref="K11:L11"/>
    <mergeCell ref="M11:N11"/>
    <mergeCell ref="O11:P11"/>
    <mergeCell ref="Q11:R11"/>
    <mergeCell ref="S11:T11"/>
    <mergeCell ref="O9:P9"/>
    <mergeCell ref="Q9:R9"/>
    <mergeCell ref="E10:F10"/>
    <mergeCell ref="G10:H10"/>
    <mergeCell ref="I10:J10"/>
    <mergeCell ref="K10:L10"/>
    <mergeCell ref="M10:N10"/>
    <mergeCell ref="O10:P10"/>
    <mergeCell ref="Q10:R10"/>
    <mergeCell ref="E9:F9"/>
    <mergeCell ref="G9:H9"/>
    <mergeCell ref="I9:J9"/>
    <mergeCell ref="K9:L9"/>
    <mergeCell ref="M9:N9"/>
    <mergeCell ref="Q7:R7"/>
    <mergeCell ref="E8:F8"/>
    <mergeCell ref="G8:H8"/>
    <mergeCell ref="I8:J8"/>
    <mergeCell ref="K8:L8"/>
    <mergeCell ref="M8:N8"/>
    <mergeCell ref="O8:P8"/>
    <mergeCell ref="Q8:R8"/>
    <mergeCell ref="E7:F7"/>
    <mergeCell ref="G7:H7"/>
    <mergeCell ref="I7:J7"/>
    <mergeCell ref="K7:L7"/>
    <mergeCell ref="M7:N7"/>
    <mergeCell ref="O7:P7"/>
    <mergeCell ref="Q5:R5"/>
    <mergeCell ref="E5:F5"/>
    <mergeCell ref="G5:H5"/>
    <mergeCell ref="I5:J5"/>
    <mergeCell ref="K5:L5"/>
    <mergeCell ref="M5:N5"/>
    <mergeCell ref="O5:P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Bsdhijd Kjgdghgf</dc:creator>
  <cp:lastModifiedBy>Bsdhijd Kjgdghgf</cp:lastModifiedBy>
  <dcterms:created xsi:type="dcterms:W3CDTF">2022-09-21T21:15:58Z</dcterms:created>
  <dcterms:modified xsi:type="dcterms:W3CDTF">2022-09-21T23:46:32Z</dcterms:modified>
</cp:coreProperties>
</file>