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45376bd3e386d9/Px_Parts_Picker_Project_Minimized/text files/"/>
    </mc:Choice>
  </mc:AlternateContent>
  <xr:revisionPtr revIDLastSave="0" documentId="8_{9F87178E-3793-4097-A34C-4E3A5CE57B82}" xr6:coauthVersionLast="47" xr6:coauthVersionMax="47" xr10:uidLastSave="{00000000-0000-0000-0000-000000000000}"/>
  <bookViews>
    <workbookView xWindow="-98" yWindow="-98" windowWidth="24496" windowHeight="15796" xr2:uid="{534F662D-3B3E-4F5F-8A3B-DF9233DEF39B}"/>
  </bookViews>
  <sheets>
    <sheet name="Feet Resource Edited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6" i="1" l="1"/>
  <c r="H216" i="1"/>
  <c r="J216" i="1" s="1"/>
  <c r="G216" i="1"/>
  <c r="K215" i="1"/>
  <c r="I215" i="1"/>
  <c r="H215" i="1"/>
  <c r="J215" i="1" s="1"/>
  <c r="G215" i="1"/>
  <c r="K214" i="1"/>
  <c r="H214" i="1"/>
  <c r="J214" i="1" s="1"/>
  <c r="G214" i="1"/>
  <c r="K213" i="1"/>
  <c r="H213" i="1"/>
  <c r="J213" i="1" s="1"/>
  <c r="G213" i="1"/>
  <c r="K212" i="1"/>
  <c r="H212" i="1"/>
  <c r="J212" i="1" s="1"/>
  <c r="G212" i="1"/>
  <c r="K211" i="1"/>
  <c r="J211" i="1"/>
  <c r="H211" i="1"/>
  <c r="G211" i="1"/>
  <c r="K210" i="1"/>
  <c r="H210" i="1"/>
  <c r="J210" i="1" s="1"/>
  <c r="G210" i="1"/>
  <c r="K209" i="1"/>
  <c r="J209" i="1"/>
  <c r="H209" i="1"/>
  <c r="G209" i="1"/>
  <c r="K208" i="1"/>
  <c r="H208" i="1"/>
  <c r="J208" i="1" s="1"/>
  <c r="G208" i="1"/>
  <c r="K207" i="1"/>
  <c r="I207" i="1"/>
  <c r="J207" i="1" s="1"/>
  <c r="H207" i="1"/>
  <c r="G207" i="1"/>
  <c r="K206" i="1"/>
  <c r="H206" i="1"/>
  <c r="J206" i="1" s="1"/>
  <c r="G206" i="1"/>
  <c r="K205" i="1"/>
  <c r="H205" i="1"/>
  <c r="J205" i="1" s="1"/>
  <c r="G205" i="1"/>
  <c r="K204" i="1"/>
  <c r="H204" i="1"/>
  <c r="J204" i="1" s="1"/>
  <c r="G204" i="1"/>
  <c r="K203" i="1"/>
  <c r="H203" i="1"/>
  <c r="J203" i="1" s="1"/>
  <c r="G203" i="1"/>
  <c r="K202" i="1"/>
  <c r="H202" i="1"/>
  <c r="J202" i="1" s="1"/>
  <c r="G202" i="1"/>
  <c r="K201" i="1"/>
  <c r="H201" i="1"/>
  <c r="J201" i="1" s="1"/>
  <c r="G201" i="1"/>
  <c r="K200" i="1"/>
  <c r="H200" i="1"/>
  <c r="J200" i="1" s="1"/>
  <c r="G200" i="1"/>
  <c r="K198" i="1"/>
  <c r="H198" i="1"/>
  <c r="J198" i="1" s="1"/>
  <c r="G198" i="1"/>
  <c r="K197" i="1"/>
  <c r="H197" i="1"/>
  <c r="J197" i="1" s="1"/>
  <c r="G197" i="1"/>
  <c r="K196" i="1"/>
  <c r="H196" i="1"/>
  <c r="J196" i="1" s="1"/>
  <c r="G196" i="1"/>
  <c r="K195" i="1"/>
  <c r="H195" i="1"/>
  <c r="J195" i="1" s="1"/>
  <c r="G195" i="1"/>
  <c r="K194" i="1"/>
  <c r="H194" i="1"/>
  <c r="J194" i="1" s="1"/>
  <c r="G194" i="1"/>
  <c r="K193" i="1"/>
  <c r="H193" i="1"/>
  <c r="J193" i="1" s="1"/>
  <c r="G193" i="1"/>
  <c r="K192" i="1"/>
  <c r="H192" i="1"/>
  <c r="J192" i="1" s="1"/>
  <c r="G192" i="1"/>
  <c r="K191" i="1"/>
  <c r="H191" i="1"/>
  <c r="J191" i="1" s="1"/>
  <c r="G191" i="1"/>
  <c r="K190" i="1"/>
  <c r="H190" i="1"/>
  <c r="J190" i="1" s="1"/>
  <c r="G190" i="1"/>
  <c r="K189" i="1"/>
  <c r="H189" i="1"/>
  <c r="J189" i="1" s="1"/>
  <c r="G189" i="1"/>
  <c r="K187" i="1"/>
  <c r="H187" i="1"/>
  <c r="J187" i="1" s="1"/>
  <c r="G187" i="1"/>
  <c r="K186" i="1"/>
  <c r="I186" i="1"/>
  <c r="H186" i="1"/>
  <c r="G186" i="1"/>
  <c r="K184" i="1"/>
  <c r="H184" i="1"/>
  <c r="J184" i="1" s="1"/>
  <c r="G184" i="1"/>
  <c r="K183" i="1"/>
  <c r="H183" i="1"/>
  <c r="J183" i="1" s="1"/>
  <c r="G183" i="1"/>
  <c r="K182" i="1"/>
  <c r="H182" i="1"/>
  <c r="J182" i="1" s="1"/>
  <c r="G182" i="1"/>
  <c r="K180" i="1"/>
  <c r="H180" i="1"/>
  <c r="J180" i="1" s="1"/>
  <c r="G180" i="1"/>
  <c r="K179" i="1"/>
  <c r="H179" i="1"/>
  <c r="J179" i="1" s="1"/>
  <c r="G179" i="1"/>
  <c r="K178" i="1"/>
  <c r="H178" i="1"/>
  <c r="J178" i="1" s="1"/>
  <c r="G178" i="1"/>
  <c r="K177" i="1"/>
  <c r="H177" i="1"/>
  <c r="J177" i="1" s="1"/>
  <c r="G177" i="1"/>
  <c r="K176" i="1"/>
  <c r="H176" i="1"/>
  <c r="J176" i="1" s="1"/>
  <c r="G176" i="1"/>
  <c r="K175" i="1"/>
  <c r="H175" i="1"/>
  <c r="J175" i="1" s="1"/>
  <c r="G175" i="1"/>
  <c r="K174" i="1"/>
  <c r="H174" i="1"/>
  <c r="J174" i="1" s="1"/>
  <c r="G174" i="1"/>
  <c r="K173" i="1"/>
  <c r="H173" i="1"/>
  <c r="J173" i="1" s="1"/>
  <c r="G173" i="1"/>
  <c r="K172" i="1"/>
  <c r="H172" i="1"/>
  <c r="J172" i="1" s="1"/>
  <c r="G172" i="1"/>
  <c r="K171" i="1"/>
  <c r="H171" i="1"/>
  <c r="J171" i="1" s="1"/>
  <c r="G171" i="1"/>
  <c r="K170" i="1"/>
  <c r="H170" i="1"/>
  <c r="J170" i="1" s="1"/>
  <c r="G170" i="1"/>
  <c r="K169" i="1"/>
  <c r="H169" i="1"/>
  <c r="J169" i="1" s="1"/>
  <c r="G169" i="1"/>
  <c r="K168" i="1"/>
  <c r="H168" i="1"/>
  <c r="J168" i="1" s="1"/>
  <c r="G168" i="1"/>
  <c r="K167" i="1"/>
  <c r="H167" i="1"/>
  <c r="J167" i="1" s="1"/>
  <c r="G167" i="1"/>
  <c r="K166" i="1"/>
  <c r="H166" i="1"/>
  <c r="J166" i="1" s="1"/>
  <c r="G166" i="1"/>
  <c r="K164" i="1"/>
  <c r="H164" i="1"/>
  <c r="J164" i="1" s="1"/>
  <c r="G164" i="1"/>
  <c r="K163" i="1"/>
  <c r="H163" i="1"/>
  <c r="J163" i="1" s="1"/>
  <c r="G163" i="1"/>
  <c r="K162" i="1"/>
  <c r="H162" i="1"/>
  <c r="J162" i="1" s="1"/>
  <c r="G162" i="1"/>
  <c r="K161" i="1"/>
  <c r="H161" i="1"/>
  <c r="J161" i="1" s="1"/>
  <c r="G161" i="1"/>
  <c r="K160" i="1"/>
  <c r="H160" i="1"/>
  <c r="J160" i="1" s="1"/>
  <c r="G160" i="1"/>
  <c r="K159" i="1"/>
  <c r="H159" i="1"/>
  <c r="J159" i="1" s="1"/>
  <c r="G159" i="1"/>
  <c r="K158" i="1"/>
  <c r="H158" i="1"/>
  <c r="J158" i="1" s="1"/>
  <c r="G158" i="1"/>
  <c r="K157" i="1"/>
  <c r="H157" i="1"/>
  <c r="J157" i="1" s="1"/>
  <c r="G157" i="1"/>
  <c r="K156" i="1"/>
  <c r="H156" i="1"/>
  <c r="J156" i="1" s="1"/>
  <c r="G156" i="1"/>
  <c r="K154" i="1"/>
  <c r="H154" i="1"/>
  <c r="J154" i="1" s="1"/>
  <c r="G154" i="1"/>
  <c r="K153" i="1"/>
  <c r="H153" i="1"/>
  <c r="J153" i="1" s="1"/>
  <c r="G153" i="1"/>
  <c r="K152" i="1"/>
  <c r="H152" i="1"/>
  <c r="J152" i="1" s="1"/>
  <c r="G152" i="1"/>
  <c r="K151" i="1"/>
  <c r="H151" i="1"/>
  <c r="J151" i="1" s="1"/>
  <c r="G151" i="1"/>
  <c r="K150" i="1"/>
  <c r="H150" i="1"/>
  <c r="J150" i="1" s="1"/>
  <c r="G150" i="1"/>
  <c r="K149" i="1"/>
  <c r="H149" i="1"/>
  <c r="J149" i="1" s="1"/>
  <c r="G149" i="1"/>
  <c r="K148" i="1"/>
  <c r="H148" i="1"/>
  <c r="J148" i="1" s="1"/>
  <c r="G148" i="1"/>
  <c r="K147" i="1"/>
  <c r="H147" i="1"/>
  <c r="J147" i="1" s="1"/>
  <c r="G147" i="1"/>
  <c r="K146" i="1"/>
  <c r="H146" i="1"/>
  <c r="J146" i="1" s="1"/>
  <c r="G146" i="1"/>
  <c r="K144" i="1"/>
  <c r="H144" i="1"/>
  <c r="J144" i="1" s="1"/>
  <c r="G144" i="1"/>
  <c r="K143" i="1"/>
  <c r="H143" i="1"/>
  <c r="J143" i="1" s="1"/>
  <c r="G143" i="1"/>
  <c r="K142" i="1"/>
  <c r="H142" i="1"/>
  <c r="J142" i="1" s="1"/>
  <c r="G142" i="1"/>
  <c r="K141" i="1"/>
  <c r="H141" i="1"/>
  <c r="J141" i="1" s="1"/>
  <c r="G141" i="1"/>
  <c r="K140" i="1"/>
  <c r="H140" i="1"/>
  <c r="J140" i="1" s="1"/>
  <c r="G140" i="1"/>
  <c r="K139" i="1"/>
  <c r="H139" i="1"/>
  <c r="J139" i="1" s="1"/>
  <c r="G139" i="1"/>
  <c r="K138" i="1"/>
  <c r="H138" i="1"/>
  <c r="J138" i="1" s="1"/>
  <c r="G138" i="1"/>
  <c r="K137" i="1"/>
  <c r="H137" i="1"/>
  <c r="J137" i="1" s="1"/>
  <c r="G137" i="1"/>
  <c r="K136" i="1"/>
  <c r="H136" i="1"/>
  <c r="J136" i="1" s="1"/>
  <c r="G136" i="1"/>
  <c r="K135" i="1"/>
  <c r="H135" i="1"/>
  <c r="J135" i="1" s="1"/>
  <c r="G135" i="1"/>
  <c r="K134" i="1"/>
  <c r="H134" i="1"/>
  <c r="J134" i="1" s="1"/>
  <c r="G134" i="1"/>
  <c r="K133" i="1"/>
  <c r="H133" i="1"/>
  <c r="J133" i="1" s="1"/>
  <c r="G133" i="1"/>
  <c r="K132" i="1"/>
  <c r="H132" i="1"/>
  <c r="J132" i="1" s="1"/>
  <c r="G132" i="1"/>
  <c r="K131" i="1"/>
  <c r="H131" i="1"/>
  <c r="J131" i="1" s="1"/>
  <c r="G131" i="1"/>
  <c r="K130" i="1"/>
  <c r="H130" i="1"/>
  <c r="J130" i="1" s="1"/>
  <c r="G130" i="1"/>
  <c r="K129" i="1"/>
  <c r="H129" i="1"/>
  <c r="J129" i="1" s="1"/>
  <c r="G129" i="1"/>
  <c r="K128" i="1"/>
  <c r="H128" i="1"/>
  <c r="J128" i="1" s="1"/>
  <c r="G128" i="1"/>
  <c r="K127" i="1"/>
  <c r="H127" i="1"/>
  <c r="J127" i="1" s="1"/>
  <c r="G127" i="1"/>
  <c r="K126" i="1"/>
  <c r="H126" i="1"/>
  <c r="J126" i="1" s="1"/>
  <c r="G126" i="1"/>
  <c r="K125" i="1"/>
  <c r="H125" i="1"/>
  <c r="J125" i="1" s="1"/>
  <c r="G125" i="1"/>
  <c r="K124" i="1"/>
  <c r="H124" i="1"/>
  <c r="J124" i="1" s="1"/>
  <c r="G124" i="1"/>
  <c r="K123" i="1"/>
  <c r="H123" i="1"/>
  <c r="J123" i="1" s="1"/>
  <c r="G123" i="1"/>
  <c r="K122" i="1"/>
  <c r="H122" i="1"/>
  <c r="J122" i="1" s="1"/>
  <c r="G122" i="1"/>
  <c r="K121" i="1"/>
  <c r="H121" i="1"/>
  <c r="J121" i="1" s="1"/>
  <c r="G121" i="1"/>
  <c r="K120" i="1"/>
  <c r="H120" i="1"/>
  <c r="J120" i="1" s="1"/>
  <c r="G120" i="1"/>
  <c r="K119" i="1"/>
  <c r="H119" i="1"/>
  <c r="J119" i="1" s="1"/>
  <c r="G119" i="1"/>
  <c r="K118" i="1"/>
  <c r="H118" i="1"/>
  <c r="J118" i="1" s="1"/>
  <c r="G118" i="1"/>
  <c r="K117" i="1"/>
  <c r="H117" i="1"/>
  <c r="J117" i="1" s="1"/>
  <c r="G117" i="1"/>
  <c r="K116" i="1"/>
  <c r="H116" i="1"/>
  <c r="J116" i="1" s="1"/>
  <c r="G116" i="1"/>
  <c r="K115" i="1"/>
  <c r="H115" i="1"/>
  <c r="J115" i="1" s="1"/>
  <c r="G115" i="1"/>
  <c r="K114" i="1"/>
  <c r="H114" i="1"/>
  <c r="J114" i="1" s="1"/>
  <c r="G114" i="1"/>
  <c r="K113" i="1"/>
  <c r="H113" i="1"/>
  <c r="J113" i="1" s="1"/>
  <c r="G113" i="1"/>
  <c r="K112" i="1"/>
  <c r="H112" i="1"/>
  <c r="J112" i="1" s="1"/>
  <c r="G112" i="1"/>
  <c r="K111" i="1"/>
  <c r="H111" i="1"/>
  <c r="J111" i="1" s="1"/>
  <c r="G111" i="1"/>
  <c r="K110" i="1"/>
  <c r="H110" i="1"/>
  <c r="J110" i="1" s="1"/>
  <c r="G110" i="1"/>
  <c r="K109" i="1"/>
  <c r="H109" i="1"/>
  <c r="J109" i="1" s="1"/>
  <c r="G109" i="1"/>
  <c r="K108" i="1"/>
  <c r="H108" i="1"/>
  <c r="J108" i="1" s="1"/>
  <c r="G108" i="1"/>
  <c r="K107" i="1"/>
  <c r="H107" i="1"/>
  <c r="J107" i="1" s="1"/>
  <c r="G107" i="1"/>
  <c r="K106" i="1"/>
  <c r="H106" i="1"/>
  <c r="J106" i="1" s="1"/>
  <c r="G106" i="1"/>
  <c r="K105" i="1"/>
  <c r="H105" i="1"/>
  <c r="J105" i="1" s="1"/>
  <c r="G105" i="1"/>
  <c r="K104" i="1"/>
  <c r="H104" i="1"/>
  <c r="J104" i="1" s="1"/>
  <c r="G104" i="1"/>
  <c r="K103" i="1"/>
  <c r="H103" i="1"/>
  <c r="J103" i="1" s="1"/>
  <c r="G103" i="1"/>
  <c r="K102" i="1"/>
  <c r="H102" i="1"/>
  <c r="J102" i="1" s="1"/>
  <c r="G102" i="1"/>
  <c r="K101" i="1"/>
  <c r="H101" i="1"/>
  <c r="J101" i="1" s="1"/>
  <c r="G101" i="1"/>
  <c r="K100" i="1"/>
  <c r="H100" i="1"/>
  <c r="J100" i="1" s="1"/>
  <c r="G100" i="1"/>
  <c r="K99" i="1"/>
  <c r="H99" i="1"/>
  <c r="J99" i="1" s="1"/>
  <c r="G99" i="1"/>
  <c r="K98" i="1"/>
  <c r="H98" i="1"/>
  <c r="J98" i="1" s="1"/>
  <c r="G98" i="1"/>
  <c r="K97" i="1"/>
  <c r="H97" i="1"/>
  <c r="J97" i="1" s="1"/>
  <c r="G97" i="1"/>
  <c r="K95" i="1"/>
  <c r="H95" i="1"/>
  <c r="J95" i="1" s="1"/>
  <c r="G95" i="1"/>
  <c r="K94" i="1"/>
  <c r="H94" i="1"/>
  <c r="J94" i="1" s="1"/>
  <c r="G94" i="1"/>
  <c r="K93" i="1"/>
  <c r="H93" i="1"/>
  <c r="J93" i="1" s="1"/>
  <c r="G93" i="1"/>
  <c r="K92" i="1"/>
  <c r="H92" i="1"/>
  <c r="J92" i="1" s="1"/>
  <c r="G92" i="1"/>
  <c r="K90" i="1"/>
  <c r="H90" i="1"/>
  <c r="J90" i="1" s="1"/>
  <c r="G90" i="1"/>
  <c r="K89" i="1"/>
  <c r="H89" i="1"/>
  <c r="J89" i="1" s="1"/>
  <c r="G89" i="1"/>
  <c r="K88" i="1"/>
  <c r="H88" i="1"/>
  <c r="J88" i="1" s="1"/>
  <c r="G88" i="1"/>
  <c r="K87" i="1"/>
  <c r="H87" i="1"/>
  <c r="J87" i="1" s="1"/>
  <c r="G87" i="1"/>
  <c r="K86" i="1"/>
  <c r="H86" i="1"/>
  <c r="J86" i="1" s="1"/>
  <c r="G86" i="1"/>
  <c r="K85" i="1"/>
  <c r="H85" i="1"/>
  <c r="J85" i="1" s="1"/>
  <c r="G85" i="1"/>
  <c r="K84" i="1"/>
  <c r="H84" i="1"/>
  <c r="J84" i="1" s="1"/>
  <c r="G84" i="1"/>
  <c r="K83" i="1"/>
  <c r="H83" i="1"/>
  <c r="J83" i="1" s="1"/>
  <c r="G83" i="1"/>
  <c r="K82" i="1"/>
  <c r="H82" i="1"/>
  <c r="J82" i="1" s="1"/>
  <c r="G82" i="1"/>
  <c r="K81" i="1"/>
  <c r="H81" i="1"/>
  <c r="J81" i="1" s="1"/>
  <c r="G81" i="1"/>
  <c r="K79" i="1"/>
  <c r="H79" i="1"/>
  <c r="J79" i="1" s="1"/>
  <c r="G79" i="1"/>
  <c r="K78" i="1"/>
  <c r="H78" i="1"/>
  <c r="J78" i="1" s="1"/>
  <c r="G78" i="1"/>
  <c r="K77" i="1"/>
  <c r="H77" i="1"/>
  <c r="J77" i="1" s="1"/>
  <c r="G77" i="1"/>
  <c r="K76" i="1"/>
  <c r="H76" i="1"/>
  <c r="J76" i="1" s="1"/>
  <c r="G76" i="1"/>
  <c r="K75" i="1"/>
  <c r="H75" i="1"/>
  <c r="J75" i="1" s="1"/>
  <c r="G75" i="1"/>
  <c r="K74" i="1"/>
  <c r="H74" i="1"/>
  <c r="J74" i="1" s="1"/>
  <c r="G74" i="1"/>
  <c r="K73" i="1"/>
  <c r="H73" i="1"/>
  <c r="J73" i="1" s="1"/>
  <c r="G73" i="1"/>
  <c r="K71" i="1"/>
  <c r="H71" i="1"/>
  <c r="J71" i="1" s="1"/>
  <c r="G71" i="1"/>
  <c r="K70" i="1"/>
  <c r="H70" i="1"/>
  <c r="J70" i="1" s="1"/>
  <c r="G70" i="1"/>
  <c r="K69" i="1"/>
  <c r="H69" i="1"/>
  <c r="J69" i="1" s="1"/>
  <c r="G69" i="1"/>
  <c r="K68" i="1"/>
  <c r="H68" i="1"/>
  <c r="J68" i="1" s="1"/>
  <c r="G68" i="1"/>
  <c r="K67" i="1"/>
  <c r="H67" i="1"/>
  <c r="J67" i="1" s="1"/>
  <c r="G67" i="1"/>
  <c r="K66" i="1"/>
  <c r="H66" i="1"/>
  <c r="J66" i="1" s="1"/>
  <c r="G66" i="1"/>
  <c r="K65" i="1"/>
  <c r="H65" i="1"/>
  <c r="J65" i="1" s="1"/>
  <c r="G65" i="1"/>
  <c r="K64" i="1"/>
  <c r="H64" i="1"/>
  <c r="J64" i="1" s="1"/>
  <c r="G64" i="1"/>
  <c r="K63" i="1"/>
  <c r="H63" i="1"/>
  <c r="J63" i="1" s="1"/>
  <c r="G63" i="1"/>
  <c r="K62" i="1"/>
  <c r="H62" i="1"/>
  <c r="J62" i="1" s="1"/>
  <c r="G62" i="1"/>
  <c r="K61" i="1"/>
  <c r="H61" i="1"/>
  <c r="J61" i="1" s="1"/>
  <c r="G61" i="1"/>
  <c r="K60" i="1"/>
  <c r="H60" i="1"/>
  <c r="J60" i="1" s="1"/>
  <c r="G60" i="1"/>
  <c r="K58" i="1"/>
  <c r="H58" i="1"/>
  <c r="J58" i="1" s="1"/>
  <c r="G58" i="1"/>
  <c r="K57" i="1"/>
  <c r="H57" i="1"/>
  <c r="J57" i="1" s="1"/>
  <c r="G57" i="1"/>
  <c r="K55" i="1"/>
  <c r="H55" i="1"/>
  <c r="J55" i="1" s="1"/>
  <c r="G55" i="1"/>
  <c r="K54" i="1"/>
  <c r="H54" i="1"/>
  <c r="J54" i="1" s="1"/>
  <c r="G54" i="1"/>
  <c r="K53" i="1"/>
  <c r="H53" i="1"/>
  <c r="J53" i="1" s="1"/>
  <c r="G53" i="1"/>
  <c r="K52" i="1"/>
  <c r="H52" i="1"/>
  <c r="J52" i="1" s="1"/>
  <c r="G52" i="1"/>
  <c r="K51" i="1"/>
  <c r="H51" i="1"/>
  <c r="J51" i="1" s="1"/>
  <c r="G51" i="1"/>
  <c r="K49" i="1"/>
  <c r="I49" i="1"/>
  <c r="H49" i="1"/>
  <c r="J49" i="1" s="1"/>
  <c r="G49" i="1"/>
  <c r="K47" i="1"/>
  <c r="H47" i="1"/>
  <c r="J47" i="1" s="1"/>
  <c r="G47" i="1"/>
  <c r="K46" i="1"/>
  <c r="H46" i="1"/>
  <c r="J46" i="1" s="1"/>
  <c r="G46" i="1"/>
  <c r="K45" i="1"/>
  <c r="H45" i="1"/>
  <c r="J45" i="1" s="1"/>
  <c r="G45" i="1"/>
  <c r="K44" i="1"/>
  <c r="H44" i="1"/>
  <c r="J44" i="1" s="1"/>
  <c r="G44" i="1"/>
  <c r="K43" i="1"/>
  <c r="H43" i="1"/>
  <c r="J43" i="1" s="1"/>
  <c r="G43" i="1"/>
  <c r="K42" i="1"/>
  <c r="H42" i="1"/>
  <c r="J42" i="1" s="1"/>
  <c r="G42" i="1"/>
  <c r="K41" i="1"/>
  <c r="H41" i="1"/>
  <c r="J41" i="1" s="1"/>
  <c r="G41" i="1"/>
  <c r="K40" i="1"/>
  <c r="H40" i="1"/>
  <c r="J40" i="1" s="1"/>
  <c r="G40" i="1"/>
  <c r="K39" i="1"/>
  <c r="H39" i="1"/>
  <c r="J39" i="1" s="1"/>
  <c r="G39" i="1"/>
  <c r="K37" i="1"/>
  <c r="H37" i="1"/>
  <c r="J37" i="1" s="1"/>
  <c r="G37" i="1"/>
  <c r="K36" i="1"/>
  <c r="H36" i="1"/>
  <c r="J36" i="1" s="1"/>
  <c r="G36" i="1"/>
  <c r="K35" i="1"/>
  <c r="H35" i="1"/>
  <c r="J35" i="1" s="1"/>
  <c r="G35" i="1"/>
  <c r="K34" i="1"/>
  <c r="H34" i="1"/>
  <c r="J34" i="1" s="1"/>
  <c r="G34" i="1"/>
  <c r="K33" i="1"/>
  <c r="H33" i="1"/>
  <c r="J33" i="1" s="1"/>
  <c r="G33" i="1"/>
  <c r="K32" i="1"/>
  <c r="H32" i="1"/>
  <c r="J32" i="1" s="1"/>
  <c r="G32" i="1"/>
  <c r="K31" i="1"/>
  <c r="H31" i="1"/>
  <c r="J31" i="1" s="1"/>
  <c r="G31" i="1"/>
  <c r="K30" i="1"/>
  <c r="H30" i="1"/>
  <c r="J30" i="1" s="1"/>
  <c r="G30" i="1"/>
  <c r="K29" i="1"/>
  <c r="H29" i="1"/>
  <c r="J29" i="1" s="1"/>
  <c r="G29" i="1"/>
  <c r="K28" i="1"/>
  <c r="H28" i="1"/>
  <c r="J28" i="1" s="1"/>
  <c r="G28" i="1"/>
  <c r="K27" i="1"/>
  <c r="H27" i="1"/>
  <c r="J27" i="1" s="1"/>
  <c r="G27" i="1"/>
  <c r="K26" i="1"/>
  <c r="H26" i="1"/>
  <c r="J26" i="1" s="1"/>
  <c r="K25" i="1"/>
  <c r="H25" i="1"/>
  <c r="J25" i="1" s="1"/>
  <c r="G25" i="1"/>
  <c r="K24" i="1"/>
  <c r="H24" i="1"/>
  <c r="J24" i="1" s="1"/>
  <c r="G24" i="1"/>
  <c r="K23" i="1"/>
  <c r="H23" i="1"/>
  <c r="J23" i="1" s="1"/>
  <c r="G23" i="1"/>
  <c r="K22" i="1"/>
  <c r="H22" i="1"/>
  <c r="J22" i="1" s="1"/>
  <c r="G22" i="1"/>
  <c r="K21" i="1"/>
  <c r="H21" i="1"/>
  <c r="J21" i="1" s="1"/>
  <c r="G21" i="1"/>
  <c r="K19" i="1"/>
  <c r="H19" i="1"/>
  <c r="J19" i="1" s="1"/>
  <c r="G19" i="1"/>
  <c r="K18" i="1"/>
  <c r="H18" i="1"/>
  <c r="J18" i="1" s="1"/>
  <c r="G18" i="1"/>
  <c r="K16" i="1"/>
  <c r="H16" i="1"/>
  <c r="J16" i="1" s="1"/>
  <c r="G16" i="1"/>
  <c r="K14" i="1"/>
  <c r="H14" i="1"/>
  <c r="J14" i="1" s="1"/>
  <c r="G14" i="1"/>
  <c r="K12" i="1"/>
  <c r="H12" i="1"/>
  <c r="J12" i="1" s="1"/>
  <c r="G12" i="1"/>
  <c r="K11" i="1"/>
  <c r="H11" i="1"/>
  <c r="J11" i="1" s="1"/>
  <c r="G11" i="1"/>
  <c r="K10" i="1"/>
  <c r="H10" i="1"/>
  <c r="J10" i="1" s="1"/>
  <c r="G10" i="1"/>
  <c r="K9" i="1"/>
  <c r="H9" i="1"/>
  <c r="J9" i="1" s="1"/>
  <c r="G9" i="1"/>
  <c r="K7" i="1"/>
  <c r="H7" i="1"/>
  <c r="J7" i="1" s="1"/>
  <c r="G7" i="1"/>
  <c r="K6" i="1"/>
  <c r="H6" i="1"/>
  <c r="J6" i="1" s="1"/>
  <c r="G6" i="1"/>
  <c r="K5" i="1"/>
  <c r="H5" i="1"/>
  <c r="J5" i="1" s="1"/>
  <c r="G5" i="1"/>
  <c r="K4" i="1"/>
  <c r="H4" i="1"/>
  <c r="J4" i="1" s="1"/>
  <c r="G4" i="1"/>
  <c r="J186" i="1" l="1"/>
</calcChain>
</file>

<file path=xl/sharedStrings.xml><?xml version="1.0" encoding="utf-8"?>
<sst xmlns="http://schemas.openxmlformats.org/spreadsheetml/2006/main" count="1174" uniqueCount="267">
  <si>
    <t>Prosthetic Feet Reference Guide</t>
  </si>
  <si>
    <t>Manfac</t>
  </si>
  <si>
    <t>Foot</t>
  </si>
  <si>
    <t>Lcode</t>
  </si>
  <si>
    <t>HD</t>
  </si>
  <si>
    <t>Hanger Price</t>
  </si>
  <si>
    <t>Reimb</t>
  </si>
  <si>
    <t>%</t>
  </si>
  <si>
    <t>PDAC Approval</t>
  </si>
  <si>
    <t>Value</t>
  </si>
  <si>
    <t>K2 Flexible Keel with Hydraulic multiaxial ankle:     L5968,  L5972</t>
  </si>
  <si>
    <t>Blatchford</t>
  </si>
  <si>
    <t>Avalon</t>
  </si>
  <si>
    <t>L5968</t>
  </si>
  <si>
    <t>L5972</t>
  </si>
  <si>
    <t xml:space="preserve"> </t>
  </si>
  <si>
    <t>College_Park</t>
  </si>
  <si>
    <t>Odyssey</t>
  </si>
  <si>
    <t>Ossur</t>
  </si>
  <si>
    <t>K2 Sensation with D/P Ankle</t>
  </si>
  <si>
    <t>Otto_Bock_Freedom</t>
  </si>
  <si>
    <t>Kintrol</t>
  </si>
  <si>
    <t>K3 Flexwalk with Hydraulic Multiaxial ankle:     L5968,  L5981</t>
  </si>
  <si>
    <t>Echelon</t>
  </si>
  <si>
    <t>L5981</t>
  </si>
  <si>
    <t>Odyssey K3</t>
  </si>
  <si>
    <t>Proteor_Ability_Freedom</t>
  </si>
  <si>
    <t>Kinterra</t>
  </si>
  <si>
    <t>EchelonER</t>
  </si>
  <si>
    <t>K3 Flexwalk with with Hydraulic Multiaxial ankle and adjustable heel height: L5968, L5981, L5990</t>
  </si>
  <si>
    <t>Motion_Control</t>
  </si>
  <si>
    <t>Motion MX</t>
  </si>
  <si>
    <t>L5990</t>
  </si>
  <si>
    <t>K3 Flexwalk with Hydraulic Multiaxial ankle and Vertical Shock:     L5968,  L5981, L5988</t>
  </si>
  <si>
    <t>Echelon VT</t>
  </si>
  <si>
    <t>L5988</t>
  </si>
  <si>
    <t>SACH:     L5971</t>
  </si>
  <si>
    <t>Trulife</t>
  </si>
  <si>
    <t>Seattle Sach</t>
  </si>
  <si>
    <t>L5971</t>
  </si>
  <si>
    <t/>
  </si>
  <si>
    <t>WillowWood</t>
  </si>
  <si>
    <t>Sach Foot (SFP)</t>
  </si>
  <si>
    <t>K2 Flexible Heel:     L5972</t>
  </si>
  <si>
    <t>Seattle Natural</t>
  </si>
  <si>
    <t>Breeze</t>
  </si>
  <si>
    <t>Stellar</t>
  </si>
  <si>
    <t>Tempo</t>
  </si>
  <si>
    <t>Gery</t>
  </si>
  <si>
    <t>Dycor</t>
  </si>
  <si>
    <t>K1A</t>
  </si>
  <si>
    <t>K3U</t>
  </si>
  <si>
    <t>K2 Sensation</t>
  </si>
  <si>
    <t>Restore</t>
  </si>
  <si>
    <t>1D10 Dynamic</t>
  </si>
  <si>
    <t>Durawalk</t>
  </si>
  <si>
    <t>1WR95 Aqualine</t>
  </si>
  <si>
    <t>Fillauer</t>
  </si>
  <si>
    <t>K2</t>
  </si>
  <si>
    <t>Terion</t>
  </si>
  <si>
    <t>1A101 Dynamic</t>
  </si>
  <si>
    <t>1M10</t>
  </si>
  <si>
    <t>Balance S</t>
  </si>
  <si>
    <t>K2 Flexible Keel with Multiaxial Rotation:     L5972, L5986</t>
  </si>
  <si>
    <t>Kinetic</t>
  </si>
  <si>
    <t>L5986</t>
  </si>
  <si>
    <t>Celsus</t>
  </si>
  <si>
    <t>Seattle Kinetic Lightfoot</t>
  </si>
  <si>
    <t>Navigator</t>
  </si>
  <si>
    <t>Kinetic Edge</t>
  </si>
  <si>
    <t>Multiflex</t>
  </si>
  <si>
    <t>AGM (multi-axial foot)</t>
  </si>
  <si>
    <t>STM (multi-axial foot)</t>
  </si>
  <si>
    <t>1A30 Greissenger Plus</t>
  </si>
  <si>
    <t>K2 Flexible Keel with axial Rotation &amp; Vertical Shock:     L5972, L5984, L5988</t>
  </si>
  <si>
    <t>Balance S Torsion</t>
  </si>
  <si>
    <t>L5984</t>
  </si>
  <si>
    <t>Microprocessor Feet:     L5973</t>
  </si>
  <si>
    <t>Elan IC</t>
  </si>
  <si>
    <t>L5973</t>
  </si>
  <si>
    <t>Elan MPF</t>
  </si>
  <si>
    <t>Proprio MPF</t>
  </si>
  <si>
    <t>Kinnex MPF</t>
  </si>
  <si>
    <t>1B1 Meridium MPF</t>
  </si>
  <si>
    <t>Single Axis:     L5974</t>
  </si>
  <si>
    <t>Single Axis Foot</t>
  </si>
  <si>
    <t>L5974</t>
  </si>
  <si>
    <t>Single Axis</t>
  </si>
  <si>
    <t>Energy Storing:     L5976</t>
  </si>
  <si>
    <t>Seattle Lightfoot 2</t>
  </si>
  <si>
    <t>L5976</t>
  </si>
  <si>
    <t>Chopart/Listfranc Partial Foot</t>
  </si>
  <si>
    <t>Impulse</t>
  </si>
  <si>
    <t>Balance J</t>
  </si>
  <si>
    <t>Seattle Energy</t>
  </si>
  <si>
    <t>Seattle Zumo</t>
  </si>
  <si>
    <t>L5999</t>
  </si>
  <si>
    <t>Child’s Play</t>
  </si>
  <si>
    <t>Senator</t>
  </si>
  <si>
    <t>1E80 Chopart</t>
  </si>
  <si>
    <t>RUSH_Chopart_formerly_RUSH_76</t>
  </si>
  <si>
    <t>Chopart Foot/Insert</t>
  </si>
  <si>
    <t>Magnum Heavy Duty</t>
  </si>
  <si>
    <t>Multiaxial Dynamic Response:     L5979</t>
  </si>
  <si>
    <t>Tribute</t>
  </si>
  <si>
    <t>L5979</t>
  </si>
  <si>
    <t>Flex Balance</t>
  </si>
  <si>
    <t>Truper</t>
  </si>
  <si>
    <t>1D35 Dynamic Motion Foot</t>
  </si>
  <si>
    <t>Dynamic Response</t>
  </si>
  <si>
    <t>Tru Step</t>
  </si>
  <si>
    <t>Venture</t>
  </si>
  <si>
    <t>Flexfoot:     L5980</t>
  </si>
  <si>
    <t>Javelin</t>
  </si>
  <si>
    <t>L5980</t>
  </si>
  <si>
    <t>Aeris Activity</t>
  </si>
  <si>
    <t>Cheetah Xplore Jr</t>
  </si>
  <si>
    <t>Silhouette</t>
  </si>
  <si>
    <t>Vari-Flex Modular</t>
  </si>
  <si>
    <t>Formula (adult or pediatric)</t>
  </si>
  <si>
    <t>Elite Blade</t>
  </si>
  <si>
    <t>All Pro w/ Posterior Mount</t>
  </si>
  <si>
    <t>Cheetah Xplore</t>
  </si>
  <si>
    <t>Springlite II (Adult or Child)</t>
  </si>
  <si>
    <t>Flexfoot with Multiaxial Ankle:     L5980,  L5986</t>
  </si>
  <si>
    <t>DynAdapt</t>
  </si>
  <si>
    <t>Seattle Zenith</t>
  </si>
  <si>
    <t>Ibex System</t>
  </si>
  <si>
    <t>1E58 Axtion DP</t>
  </si>
  <si>
    <t>Flexwalk:     L5981</t>
  </si>
  <si>
    <t>FS 3000 (Highlander)</t>
  </si>
  <si>
    <t>Aeris LP</t>
  </si>
  <si>
    <t>Vari-Flex Junior</t>
  </si>
  <si>
    <t>Defender Pediatric</t>
  </si>
  <si>
    <t>Trias</t>
  </si>
  <si>
    <t>STG</t>
  </si>
  <si>
    <t>Endurance</t>
  </si>
  <si>
    <t>FS 2000 (Pacifica)</t>
  </si>
  <si>
    <t>FS 4000 (Pacifica Low Profile)</t>
  </si>
  <si>
    <t>WAVE Comfort 3</t>
  </si>
  <si>
    <t>Triumph</t>
  </si>
  <si>
    <t>RUSH_HiPro_formerly_RUSH_87</t>
  </si>
  <si>
    <t>Horizon</t>
  </si>
  <si>
    <t>Assure Foot</t>
  </si>
  <si>
    <t>Seattle Zenith LP</t>
  </si>
  <si>
    <t>Endurance LP</t>
  </si>
  <si>
    <t>Promenade</t>
  </si>
  <si>
    <t>Elite 2</t>
  </si>
  <si>
    <t>Esprit</t>
  </si>
  <si>
    <t>MakStride_formerly_BioQuest</t>
  </si>
  <si>
    <t>Trekk LP</t>
  </si>
  <si>
    <t>Solas</t>
  </si>
  <si>
    <t>1E56 Axtion</t>
  </si>
  <si>
    <t>1C63 Triton LP</t>
  </si>
  <si>
    <t>FS 1000 (Sierra)</t>
  </si>
  <si>
    <t>LP Symes</t>
  </si>
  <si>
    <t>Maverick Comfort AT model</t>
  </si>
  <si>
    <t>Aeris Performance 2</t>
  </si>
  <si>
    <t>RUSH_Rover</t>
  </si>
  <si>
    <t>RUSH_Kid</t>
  </si>
  <si>
    <t>KOA</t>
  </si>
  <si>
    <t>Element System</t>
  </si>
  <si>
    <t>Soleus</t>
  </si>
  <si>
    <t>1C60 Triton</t>
  </si>
  <si>
    <t>Vari-Flex</t>
  </si>
  <si>
    <t>1E57 Lo Rider</t>
  </si>
  <si>
    <t>Pro-flex XC</t>
  </si>
  <si>
    <t>All_Pro_Direct_Mount_Pyramid</t>
  </si>
  <si>
    <t>Freestyle (Freedom LP) and Swim Ankle</t>
  </si>
  <si>
    <t>Highlander Max</t>
  </si>
  <si>
    <t>Thrive</t>
  </si>
  <si>
    <t>1C50 Taleo</t>
  </si>
  <si>
    <t>Pro-flex LP</t>
  </si>
  <si>
    <t>1C53 Taleo LP</t>
  </si>
  <si>
    <t>1C64 Triton HD</t>
  </si>
  <si>
    <t>DynaTrek</t>
  </si>
  <si>
    <t>1C40 C-Walk</t>
  </si>
  <si>
    <t>Flex Symes</t>
  </si>
  <si>
    <t>Flex Junior</t>
  </si>
  <si>
    <t>1E95 Challenger</t>
  </si>
  <si>
    <t>Flexwalk with Multiaxial Ankle:     L5981 L5986</t>
  </si>
  <si>
    <t>Epirus</t>
  </si>
  <si>
    <t>RUSH_Rampage_LP_formerly_RUSH_LoPro</t>
  </si>
  <si>
    <t>Velocity</t>
  </si>
  <si>
    <t>1C58 Taleo Side Flex</t>
  </si>
  <si>
    <t>Talux</t>
  </si>
  <si>
    <t>1C68 Triton Side Flex</t>
  </si>
  <si>
    <t>Meta Arc</t>
  </si>
  <si>
    <t>Blade XT</t>
  </si>
  <si>
    <t>Terrain</t>
  </si>
  <si>
    <t>Vertical Shock with Axial Rotation:     L5984,  L5987</t>
  </si>
  <si>
    <t>Elite VT</t>
  </si>
  <si>
    <t>L5987</t>
  </si>
  <si>
    <t>RUSH_Rogue</t>
  </si>
  <si>
    <t>RUSH_Rogue_2</t>
  </si>
  <si>
    <t>Element DS System</t>
  </si>
  <si>
    <t>Shockwave</t>
  </si>
  <si>
    <t>Ceterus (Renamed ReFlex Rotate)</t>
  </si>
  <si>
    <t>Elite Blade VT</t>
  </si>
  <si>
    <t>Pro-flex XC Torsion</t>
  </si>
  <si>
    <t>Pro-flex LP Torsion</t>
  </si>
  <si>
    <t>Vertical Shock with Multiaxial Rotation:     L5986,  L5987</t>
  </si>
  <si>
    <t>Agilix</t>
  </si>
  <si>
    <t>Comfort Stride</t>
  </si>
  <si>
    <t>Trekk</t>
  </si>
  <si>
    <t>Natural Stride</t>
  </si>
  <si>
    <t>Tactical</t>
  </si>
  <si>
    <t>Renegade AT or LP-AT</t>
  </si>
  <si>
    <t>Maverick Xtreme</t>
  </si>
  <si>
    <t>Maverick Xtreme AT</t>
  </si>
  <si>
    <t>Ultra Stride</t>
  </si>
  <si>
    <t>1C61 Triton VS</t>
  </si>
  <si>
    <t>Pathfinder II</t>
  </si>
  <si>
    <t>Silhouette VS</t>
  </si>
  <si>
    <t>Silhouette LP VS</t>
  </si>
  <si>
    <t>Taleo VS 1C51</t>
  </si>
  <si>
    <t>RUSH_Rampage</t>
  </si>
  <si>
    <t>Vertical Shock:     L5987</t>
  </si>
  <si>
    <t>Renegade</t>
  </si>
  <si>
    <t>Low Profile Renegade</t>
  </si>
  <si>
    <t>Meta Shock</t>
  </si>
  <si>
    <t>Flexwalk with Multiaxial Ankle and Vacuum  :     L5987,  L5986,  L5781</t>
  </si>
  <si>
    <t>1C62 Triton w/ Harmony System</t>
  </si>
  <si>
    <t>L5781</t>
  </si>
  <si>
    <t>Taleo Harmony 1C52</t>
  </si>
  <si>
    <t>Coding Group:     L5999 Base Code</t>
  </si>
  <si>
    <t>Stomper</t>
  </si>
  <si>
    <t>Stomper Prosthetic Foot</t>
  </si>
  <si>
    <t>Flex-Run with Nike Sole</t>
  </si>
  <si>
    <t>Obsidian Running Blade (Adult or Pediatric)</t>
  </si>
  <si>
    <t>Cheetah</t>
  </si>
  <si>
    <t>Sprinter</t>
  </si>
  <si>
    <t>Biodapt</t>
  </si>
  <si>
    <t>Versa Foot</t>
  </si>
  <si>
    <t>Versa2</t>
  </si>
  <si>
    <t>Pro-flex Pivot</t>
  </si>
  <si>
    <t>Versa2 HD</t>
  </si>
  <si>
    <t>Versa Alpine</t>
  </si>
  <si>
    <t>Coding Group:     Miscellaneous</t>
  </si>
  <si>
    <t>Sidekicks Feet for Stubbies</t>
  </si>
  <si>
    <t>L5210</t>
  </si>
  <si>
    <t>L5920</t>
  </si>
  <si>
    <t>Accent (without dynamic pylon)</t>
  </si>
  <si>
    <t>L5985</t>
  </si>
  <si>
    <t>Accent (with dynamic pylon)</t>
  </si>
  <si>
    <t>KISS</t>
  </si>
  <si>
    <t>Feet for Stubbies</t>
  </si>
  <si>
    <t>Echelon Vacuum</t>
  </si>
  <si>
    <t>Runway</t>
  </si>
  <si>
    <t>Pro-flex LP Align</t>
  </si>
  <si>
    <t>Prosymes</t>
  </si>
  <si>
    <t>L5910</t>
  </si>
  <si>
    <t>H2U</t>
  </si>
  <si>
    <t>ATM (Single Axis)</t>
  </si>
  <si>
    <t>L5975</t>
  </si>
  <si>
    <t>1A29 Greissinger (Coding option 2)</t>
  </si>
  <si>
    <t>1A29 Greissinger (Coding option 1)</t>
  </si>
  <si>
    <t>1A29 Greissinger (Coding option 3)</t>
  </si>
  <si>
    <t>L5978</t>
  </si>
  <si>
    <t>Symes</t>
  </si>
  <si>
    <t>Evaq8_line_addition_for_Rampage_HiPro_Rogue</t>
  </si>
  <si>
    <t>Orbit</t>
  </si>
  <si>
    <t>emPower MPF</t>
  </si>
  <si>
    <t>L5969</t>
  </si>
  <si>
    <t>N/A**</t>
  </si>
  <si>
    <t>** L5956 is not part of Medicare fee schedule.</t>
  </si>
  <si>
    <t xml:space="preserve">#N/A - applies when a L5999 exists or the pricing is not standard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</si>
</sst>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4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2" fillId="3" borderId="0" xfId="0" applyFont="1" applyFill="1"/>
    <xf numFmtId="6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5" fillId="4" borderId="0" xfId="0" applyFont="1" applyFill="1"/>
    <xf numFmtId="0" fontId="5" fillId="4" borderId="0" xfId="0" quotePrefix="1" applyFont="1" applyFill="1"/>
    <xf numFmtId="1" fontId="5" fillId="4" borderId="0" xfId="0" applyNumberFormat="1" applyFont="1" applyFill="1" applyAlignment="1">
      <alignment horizontal="center"/>
    </xf>
    <xf numFmtId="9" fontId="5" fillId="4" borderId="0" xfId="2" applyFont="1" applyFill="1" applyBorder="1" applyAlignment="1">
      <alignment horizontal="center"/>
    </xf>
    <xf numFmtId="14" fontId="5" fillId="4" borderId="0" xfId="0" applyNumberFormat="1" applyFont="1" applyFill="1" applyAlignment="1">
      <alignment horizontal="center"/>
    </xf>
    <xf numFmtId="0" fontId="0" fillId="5" borderId="0" xfId="0" applyFill="1"/>
    <xf numFmtId="0" fontId="0" fillId="5" borderId="0" xfId="0" quotePrefix="1" applyFill="1"/>
    <xf numFmtId="1" fontId="0" fillId="5" borderId="0" xfId="0" applyNumberFormat="1" applyFill="1" applyAlignment="1">
      <alignment horizontal="center"/>
    </xf>
    <xf numFmtId="9" fontId="0" fillId="5" borderId="0" xfId="2" applyFont="1" applyFill="1" applyBorder="1" applyAlignment="1">
      <alignment horizontal="center"/>
    </xf>
    <xf numFmtId="14" fontId="0" fillId="5" borderId="0" xfId="0" applyNumberFormat="1" applyFill="1" applyAlignment="1">
      <alignment horizontal="center"/>
    </xf>
    <xf numFmtId="0" fontId="0" fillId="6" borderId="0" xfId="0" applyFill="1"/>
    <xf numFmtId="0" fontId="0" fillId="6" borderId="0" xfId="0" quotePrefix="1" applyFill="1"/>
    <xf numFmtId="1" fontId="0" fillId="6" borderId="0" xfId="0" applyNumberFormat="1" applyFill="1" applyAlignment="1">
      <alignment horizontal="center"/>
    </xf>
    <xf numFmtId="9" fontId="0" fillId="6" borderId="0" xfId="2" applyFont="1" applyFill="1" applyBorder="1" applyAlignment="1">
      <alignment horizontal="center"/>
    </xf>
    <xf numFmtId="14" fontId="0" fillId="6" borderId="0" xfId="0" applyNumberFormat="1" applyFill="1" applyAlignment="1">
      <alignment horizontal="center"/>
    </xf>
    <xf numFmtId="0" fontId="0" fillId="4" borderId="0" xfId="0" applyFill="1"/>
    <xf numFmtId="0" fontId="0" fillId="4" borderId="0" xfId="0" quotePrefix="1" applyFill="1"/>
    <xf numFmtId="1" fontId="0" fillId="4" borderId="0" xfId="0" applyNumberFormat="1" applyFill="1" applyAlignment="1">
      <alignment horizontal="center"/>
    </xf>
    <xf numFmtId="9" fontId="1" fillId="4" borderId="0" xfId="2" applyFont="1" applyFill="1" applyBorder="1" applyAlignment="1">
      <alignment horizontal="center"/>
    </xf>
    <xf numFmtId="14" fontId="0" fillId="4" borderId="0" xfId="0" applyNumberFormat="1" applyFill="1" applyAlignment="1">
      <alignment horizontal="center"/>
    </xf>
    <xf numFmtId="9" fontId="0" fillId="4" borderId="0" xfId="2" applyFont="1" applyFill="1" applyBorder="1" applyAlignment="1">
      <alignment horizontal="center"/>
    </xf>
    <xf numFmtId="0" fontId="3" fillId="6" borderId="0" xfId="0" applyFont="1" applyFill="1"/>
    <xf numFmtId="0" fontId="3" fillId="6" borderId="0" xfId="0" quotePrefix="1" applyFont="1" applyFill="1"/>
    <xf numFmtId="1" fontId="3" fillId="6" borderId="0" xfId="0" applyNumberFormat="1" applyFont="1" applyFill="1" applyAlignment="1">
      <alignment horizontal="center"/>
    </xf>
    <xf numFmtId="9" fontId="3" fillId="6" borderId="0" xfId="2" applyFont="1" applyFill="1" applyBorder="1" applyAlignment="1">
      <alignment horizontal="center"/>
    </xf>
    <xf numFmtId="14" fontId="3" fillId="6" borderId="0" xfId="0" applyNumberFormat="1" applyFont="1" applyFill="1" applyAlignment="1">
      <alignment horizontal="center"/>
    </xf>
    <xf numFmtId="0" fontId="3" fillId="4" borderId="0" xfId="0" applyFont="1" applyFill="1"/>
    <xf numFmtId="0" fontId="3" fillId="4" borderId="0" xfId="0" quotePrefix="1" applyFont="1" applyFill="1"/>
    <xf numFmtId="1" fontId="3" fillId="4" borderId="0" xfId="0" applyNumberFormat="1" applyFont="1" applyFill="1" applyAlignment="1">
      <alignment horizontal="center"/>
    </xf>
    <xf numFmtId="9" fontId="3" fillId="4" borderId="0" xfId="2" applyFont="1" applyFill="1" applyBorder="1" applyAlignment="1">
      <alignment horizontal="center"/>
    </xf>
    <xf numFmtId="14" fontId="3" fillId="4" borderId="0" xfId="0" applyNumberFormat="1" applyFont="1" applyFill="1" applyAlignment="1">
      <alignment horizontal="center"/>
    </xf>
    <xf numFmtId="0" fontId="6" fillId="6" borderId="0" xfId="0" applyFont="1" applyFill="1"/>
    <xf numFmtId="1" fontId="6" fillId="6" borderId="0" xfId="0" applyNumberFormat="1" applyFont="1" applyFill="1" applyAlignment="1">
      <alignment horizontal="center"/>
    </xf>
    <xf numFmtId="0" fontId="6" fillId="6" borderId="0" xfId="0" quotePrefix="1" applyFont="1" applyFill="1"/>
    <xf numFmtId="9" fontId="6" fillId="6" borderId="0" xfId="2" applyFont="1" applyFill="1" applyBorder="1" applyAlignment="1">
      <alignment horizontal="center"/>
    </xf>
    <xf numFmtId="14" fontId="6" fillId="6" borderId="0" xfId="0" applyNumberFormat="1" applyFont="1" applyFill="1" applyAlignment="1">
      <alignment horizontal="center"/>
    </xf>
    <xf numFmtId="0" fontId="3" fillId="5" borderId="0" xfId="0" applyFont="1" applyFill="1"/>
    <xf numFmtId="0" fontId="3" fillId="5" borderId="0" xfId="0" quotePrefix="1" applyFont="1" applyFill="1"/>
    <xf numFmtId="1" fontId="3" fillId="5" borderId="0" xfId="0" applyNumberFormat="1" applyFont="1" applyFill="1" applyAlignment="1">
      <alignment horizontal="center"/>
    </xf>
    <xf numFmtId="9" fontId="3" fillId="5" borderId="0" xfId="2" applyFont="1" applyFill="1" applyBorder="1" applyAlignment="1">
      <alignment horizontal="center"/>
    </xf>
    <xf numFmtId="14" fontId="3" fillId="5" borderId="0" xfId="0" applyNumberFormat="1" applyFont="1" applyFill="1" applyAlignment="1">
      <alignment horizontal="center"/>
    </xf>
    <xf numFmtId="2" fontId="0" fillId="5" borderId="0" xfId="0" applyNumberFormat="1" applyFill="1"/>
    <xf numFmtId="9" fontId="1" fillId="5" borderId="0" xfId="2" applyFont="1" applyFill="1" applyBorder="1" applyAlignment="1">
      <alignment horizontal="center"/>
    </xf>
    <xf numFmtId="9" fontId="1" fillId="6" borderId="0" xfId="2" applyFont="1" applyFill="1" applyBorder="1" applyAlignment="1">
      <alignment horizontal="center"/>
    </xf>
    <xf numFmtId="0" fontId="0" fillId="6" borderId="0" xfId="0" applyFill="1" applyAlignment="1">
      <alignment horizontal="right"/>
    </xf>
    <xf numFmtId="0" fontId="7" fillId="4" borderId="0" xfId="0" applyFont="1" applyFill="1"/>
    <xf numFmtId="0" fontId="7" fillId="4" borderId="0" xfId="0" quotePrefix="1" applyFont="1" applyFill="1"/>
    <xf numFmtId="9" fontId="7" fillId="4" borderId="0" xfId="2" applyFont="1" applyFill="1" applyBorder="1" applyAlignment="1">
      <alignment horizontal="center"/>
    </xf>
    <xf numFmtId="14" fontId="7" fillId="4" borderId="0" xfId="0" applyNumberFormat="1" applyFont="1" applyFill="1" applyAlignment="1">
      <alignment horizontal="center"/>
    </xf>
    <xf numFmtId="2" fontId="0" fillId="4" borderId="0" xfId="0" applyNumberFormat="1" applyFill="1"/>
    <xf numFmtId="9" fontId="0" fillId="5" borderId="0" xfId="2" applyFont="1" applyFill="1" applyBorder="1"/>
    <xf numFmtId="0" fontId="0" fillId="7" borderId="0" xfId="0" applyFill="1"/>
    <xf numFmtId="0" fontId="0" fillId="7" borderId="0" xfId="0" quotePrefix="1" applyFill="1"/>
    <xf numFmtId="1" fontId="0" fillId="7" borderId="0" xfId="0" applyNumberFormat="1" applyFill="1" applyAlignment="1">
      <alignment horizontal="center"/>
    </xf>
    <xf numFmtId="9" fontId="0" fillId="7" borderId="0" xfId="2" applyFont="1" applyFill="1" applyBorder="1" applyAlignment="1">
      <alignment horizontal="center"/>
    </xf>
    <xf numFmtId="14" fontId="0" fillId="7" borderId="0" xfId="0" applyNumberForma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43" fontId="0" fillId="4" borderId="0" xfId="1" applyFont="1" applyFill="1" applyBorder="1"/>
    <xf numFmtId="43" fontId="0" fillId="6" borderId="0" xfId="1" applyFont="1" applyFill="1" applyBorder="1" applyAlignment="1">
      <alignment horizontal="center"/>
    </xf>
    <xf numFmtId="0" fontId="0" fillId="2" borderId="0" xfId="0" applyFill="1"/>
    <xf numFmtId="0" fontId="0" fillId="2" borderId="0" xfId="0" quotePrefix="1" applyFill="1"/>
    <xf numFmtId="0" fontId="0" fillId="2" borderId="0" xfId="0" applyFill="1" applyAlignment="1">
      <alignment horizontal="center"/>
    </xf>
    <xf numFmtId="9" fontId="0" fillId="2" borderId="0" xfId="2" applyFont="1" applyFill="1" applyBorder="1" applyAlignment="1">
      <alignment horizontal="center"/>
    </xf>
    <xf numFmtId="1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6" fillId="2" borderId="0" xfId="0" quotePrefix="1" applyFont="1" applyFill="1"/>
    <xf numFmtId="0" fontId="6" fillId="2" borderId="0" xfId="0" applyFont="1" applyFill="1"/>
    <xf numFmtId="0" fontId="5" fillId="0" borderId="0" xfId="0" applyFont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rosoft\OneDrive\Px_Parts_Picker_Project_Minimized\text%20files\Prosthetic%20Coding%20Guide%20-%20220201.2%20-%20Carolin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Guide"/>
      <sheetName val="Kit Selection"/>
      <sheetName val="Kit Mapping"/>
      <sheetName val="Order Sheet"/>
      <sheetName val="Check Socket Form"/>
      <sheetName val="Test Socket Form"/>
      <sheetName val="Fab Form"/>
      <sheetName val="Other Maps"/>
      <sheetName val="Carolinas MD Letter"/>
      <sheetName val="OLD Coding Resource"/>
      <sheetName val="OLD Coding Resource - Feet"/>
      <sheetName val="Feet Resource"/>
      <sheetName val="Foot Mapping"/>
      <sheetName val="OLD Coding Resource - Knees"/>
      <sheetName val="Knee Resource"/>
      <sheetName val="Knee Mapping"/>
      <sheetName val="Liner Resource"/>
      <sheetName val="Liner Mapping"/>
      <sheetName val="Instructions and Definitions"/>
      <sheetName val="Versions"/>
      <sheetName val="Ankle Mapp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">
          <cell r="D1" t="str">
            <v>Select_Foot_Manufacturer_Using_Dropdown</v>
          </cell>
          <cell r="E1" t="str">
            <v>Biodapt</v>
          </cell>
          <cell r="F1" t="str">
            <v>Blatchford</v>
          </cell>
          <cell r="G1" t="str">
            <v>College_Park</v>
          </cell>
          <cell r="H1" t="str">
            <v>Dycor</v>
          </cell>
          <cell r="I1" t="str">
            <v>Fillauer</v>
          </cell>
          <cell r="J1" t="str">
            <v>Kingsley</v>
          </cell>
          <cell r="K1" t="str">
            <v>KISS</v>
          </cell>
          <cell r="L1" t="str">
            <v>MakStride_formerly_BioQuest</v>
          </cell>
          <cell r="M1" t="str">
            <v>Motion_Control</v>
          </cell>
          <cell r="N1" t="str">
            <v>Ossur</v>
          </cell>
          <cell r="O1" t="str">
            <v>Otto_Bock_Freedom</v>
          </cell>
          <cell r="P1" t="str">
            <v>Proteor_Ability_Freedom</v>
          </cell>
          <cell r="Q1" t="str">
            <v>STG</v>
          </cell>
          <cell r="R1" t="str">
            <v>Stomper</v>
          </cell>
          <cell r="S1" t="str">
            <v>Trulife</v>
          </cell>
          <cell r="T1" t="str">
            <v>WillowWood</v>
          </cell>
          <cell r="W1" t="str">
            <v>Runway</v>
          </cell>
        </row>
        <row r="2">
          <cell r="W2" t="str">
            <v/>
          </cell>
        </row>
        <row r="3">
          <cell r="D3" t="str">
            <v>Select Foot</v>
          </cell>
          <cell r="E3" t="str">
            <v>Versa Foot</v>
          </cell>
          <cell r="F3" t="str">
            <v>Avalon</v>
          </cell>
          <cell r="G3" t="str">
            <v>Accent (with dynamic pylon)</v>
          </cell>
          <cell r="H3" t="str">
            <v>AGM (multi-axial foot)</v>
          </cell>
          <cell r="I3" t="str">
            <v>Aeris Activity</v>
          </cell>
          <cell r="J3" t="str">
            <v>Beachcomber</v>
          </cell>
          <cell r="K3" t="str">
            <v>Feet for Stubbies</v>
          </cell>
          <cell r="L3" t="str">
            <v>Comfort Stride</v>
          </cell>
          <cell r="M3" t="str">
            <v>Motion MX</v>
          </cell>
          <cell r="N3" t="str">
            <v>Assure Foot</v>
          </cell>
          <cell r="O3" t="str">
            <v>1A29 Greissinger (Coding option 1)</v>
          </cell>
          <cell r="P3" t="str">
            <v>1A101 Dynamic</v>
          </cell>
          <cell r="Q3" t="str">
            <v>Endurance</v>
          </cell>
          <cell r="R3" t="str">
            <v>Stomper Prosthetic Foot</v>
          </cell>
          <cell r="S3" t="str">
            <v>Child’s Play</v>
          </cell>
          <cell r="T3" t="str">
            <v>Durawalk</v>
          </cell>
          <cell r="V3">
            <v>0</v>
          </cell>
          <cell r="W3" t="str">
            <v>Push Button</v>
          </cell>
        </row>
        <row r="4">
          <cell r="E4" t="str">
            <v>Versa2</v>
          </cell>
          <cell r="F4" t="str">
            <v>Blade XT</v>
          </cell>
          <cell r="G4" t="str">
            <v>Accent (without dynamic pylon)</v>
          </cell>
          <cell r="H4" t="str">
            <v>ATM (Single Axis)</v>
          </cell>
          <cell r="I4" t="str">
            <v>Aeris LP</v>
          </cell>
          <cell r="J4" t="str">
            <v>Steplite Wayfarer</v>
          </cell>
          <cell r="L4" t="str">
            <v>Natural Stride</v>
          </cell>
          <cell r="N4" t="str">
            <v>Balance J</v>
          </cell>
          <cell r="O4" t="str">
            <v>1A29 Greissinger (Coding option 2)</v>
          </cell>
          <cell r="P4" t="str">
            <v>Agilix</v>
          </cell>
          <cell r="Q4" t="str">
            <v>Endurance LP</v>
          </cell>
          <cell r="S4" t="str">
            <v>Kinetic</v>
          </cell>
          <cell r="T4" t="str">
            <v>Impulse</v>
          </cell>
          <cell r="W4" t="str">
            <v>Hex Key</v>
          </cell>
        </row>
        <row r="5">
          <cell r="E5" t="str">
            <v>Versa2 HD</v>
          </cell>
          <cell r="F5" t="str">
            <v>Echelon</v>
          </cell>
          <cell r="G5" t="str">
            <v>Breeze</v>
          </cell>
          <cell r="H5" t="str">
            <v>Chopart/Listfranc Partial Foot</v>
          </cell>
          <cell r="I5" t="str">
            <v>Aeris Performance 2</v>
          </cell>
          <cell r="L5" t="str">
            <v>Ultra Stride</v>
          </cell>
          <cell r="N5" t="str">
            <v>Balance S</v>
          </cell>
          <cell r="O5" t="str">
            <v>1A29 Greissinger (Coding option 3)</v>
          </cell>
          <cell r="P5" t="str">
            <v>DynAdapt</v>
          </cell>
          <cell r="S5" t="str">
            <v>Kinetic Edge</v>
          </cell>
          <cell r="T5" t="str">
            <v>KOA</v>
          </cell>
          <cell r="W5" t="str">
            <v/>
          </cell>
        </row>
        <row r="6">
          <cell r="E6" t="str">
            <v>Versa Alpine</v>
          </cell>
          <cell r="F6" t="str">
            <v>EchelonER</v>
          </cell>
          <cell r="G6" t="str">
            <v>Celsus</v>
          </cell>
          <cell r="H6" t="str">
            <v>Dynamic Response</v>
          </cell>
          <cell r="I6" t="str">
            <v>All_Pro_Direct_Mount_Pyramid</v>
          </cell>
          <cell r="L6" t="str">
            <v>Trekk</v>
          </cell>
          <cell r="N6" t="str">
            <v>Balance S Torsion</v>
          </cell>
          <cell r="O6" t="str">
            <v>1A30 Greissenger Plus</v>
          </cell>
          <cell r="P6" t="str">
            <v>DynaTrek</v>
          </cell>
          <cell r="S6" t="str">
            <v>Seattle Energy</v>
          </cell>
          <cell r="T6" t="str">
            <v>Magnum Heavy Duty</v>
          </cell>
          <cell r="W6" t="str">
            <v/>
          </cell>
        </row>
        <row r="7">
          <cell r="F7" t="str">
            <v>Echelon Vacuum</v>
          </cell>
          <cell r="G7" t="str">
            <v>Horizon</v>
          </cell>
          <cell r="H7" t="str">
            <v>H2U</v>
          </cell>
          <cell r="I7" t="str">
            <v>All Pro w/ Posterior Mount</v>
          </cell>
          <cell r="L7" t="str">
            <v>Trekk LP</v>
          </cell>
          <cell r="N7" t="str">
            <v>Ceterus (Renamed ReFlex Rotate)</v>
          </cell>
          <cell r="O7" t="str">
            <v>1B1 Meridium MPF</v>
          </cell>
          <cell r="P7" t="str">
            <v>Evaq8_line_addition_for_Rampage_HiPro_Rogue</v>
          </cell>
          <cell r="S7" t="str">
            <v>Seattle Kinetic Lightfoot</v>
          </cell>
          <cell r="T7" t="str">
            <v>Meta Arc</v>
          </cell>
        </row>
        <row r="8">
          <cell r="F8" t="str">
            <v>Echelon VT</v>
          </cell>
          <cell r="G8" t="str">
            <v>Odyssey</v>
          </cell>
          <cell r="H8" t="str">
            <v>K1A</v>
          </cell>
          <cell r="I8" t="str">
            <v>Element DS System</v>
          </cell>
          <cell r="N8" t="str">
            <v>Cheetah</v>
          </cell>
          <cell r="O8" t="str">
            <v>1C40 C-Walk</v>
          </cell>
          <cell r="P8" t="str">
            <v>FS 1000 (Sierra)</v>
          </cell>
          <cell r="S8" t="str">
            <v>Seattle Lightfoot 2</v>
          </cell>
          <cell r="T8" t="str">
            <v>Meta Shock</v>
          </cell>
        </row>
        <row r="9">
          <cell r="F9" t="str">
            <v>Elan IC</v>
          </cell>
          <cell r="G9" t="str">
            <v>Odyssey K3</v>
          </cell>
          <cell r="H9" t="str">
            <v>K3U</v>
          </cell>
          <cell r="I9" t="str">
            <v>Element System</v>
          </cell>
          <cell r="N9" t="str">
            <v>Cheetah Xplore</v>
          </cell>
          <cell r="O9" t="str">
            <v>1C50 Taleo</v>
          </cell>
          <cell r="P9" t="str">
            <v>FS 2000 (Pacifica)</v>
          </cell>
          <cell r="S9" t="str">
            <v>Seattle Natural</v>
          </cell>
          <cell r="T9" t="str">
            <v>Pathfinder II</v>
          </cell>
        </row>
        <row r="10">
          <cell r="F10" t="str">
            <v>Elan MPF</v>
          </cell>
          <cell r="G10" t="str">
            <v>Orbit</v>
          </cell>
          <cell r="H10" t="str">
            <v>STM (multi-axial foot)</v>
          </cell>
          <cell r="I10" t="str">
            <v>Formula (adult or pediatric)</v>
          </cell>
          <cell r="N10" t="str">
            <v>Cheetah Xplore Jr</v>
          </cell>
          <cell r="O10" t="str">
            <v>1C53 Taleo LP</v>
          </cell>
          <cell r="P10" t="str">
            <v>FS 3000 (Highlander)</v>
          </cell>
          <cell r="S10" t="str">
            <v>Seattle Sach</v>
          </cell>
          <cell r="T10" t="str">
            <v>Sach Foot (SFP)</v>
          </cell>
        </row>
        <row r="11">
          <cell r="F11" t="str">
            <v>Elite 2</v>
          </cell>
          <cell r="G11" t="str">
            <v>Sidekicks Feet for Stubbies</v>
          </cell>
          <cell r="H11" t="str">
            <v>Symes</v>
          </cell>
          <cell r="I11" t="str">
            <v>Ibex System</v>
          </cell>
          <cell r="N11" t="str">
            <v>Chopart Foot/Insert</v>
          </cell>
          <cell r="O11" t="str">
            <v>1C58 Taleo Side Flex</v>
          </cell>
          <cell r="P11" t="str">
            <v>FS 4000 (Pacifica Low Profile)</v>
          </cell>
          <cell r="S11" t="str">
            <v>Seattle Zenith</v>
          </cell>
          <cell r="T11" t="str">
            <v>Single Axis Foot</v>
          </cell>
        </row>
        <row r="12">
          <cell r="F12" t="str">
            <v>Elite Blade</v>
          </cell>
          <cell r="G12" t="str">
            <v>Soleus</v>
          </cell>
          <cell r="I12" t="str">
            <v>K2</v>
          </cell>
          <cell r="N12" t="str">
            <v>Flex Balance</v>
          </cell>
          <cell r="O12" t="str">
            <v>1C60 Triton</v>
          </cell>
          <cell r="P12" t="str">
            <v>Gery</v>
          </cell>
          <cell r="S12" t="str">
            <v>Seattle Zenith LP</v>
          </cell>
        </row>
        <row r="13">
          <cell r="F13" t="str">
            <v>Elite Blade VT</v>
          </cell>
          <cell r="G13" t="str">
            <v>Tactical</v>
          </cell>
          <cell r="I13" t="str">
            <v>Obsidian Running Blade (Adult or Pediatric)</v>
          </cell>
          <cell r="N13" t="str">
            <v>Flex Junior</v>
          </cell>
          <cell r="O13" t="str">
            <v>1C61 Triton VS</v>
          </cell>
          <cell r="P13" t="str">
            <v>Highlander Max</v>
          </cell>
          <cell r="S13" t="str">
            <v>Seattle Zumo</v>
          </cell>
        </row>
        <row r="14">
          <cell r="F14" t="str">
            <v>Elite VT</v>
          </cell>
          <cell r="G14" t="str">
            <v>Tempo</v>
          </cell>
          <cell r="I14" t="str">
            <v>WAVE Comfort 3</v>
          </cell>
          <cell r="N14" t="str">
            <v>Flex Symes</v>
          </cell>
          <cell r="O14" t="str">
            <v>1C62 Triton w/ Harmony System</v>
          </cell>
          <cell r="P14" t="str">
            <v>Kinnex MPF</v>
          </cell>
          <cell r="S14" t="str">
            <v>Solas</v>
          </cell>
        </row>
        <row r="15">
          <cell r="F15" t="str">
            <v>Epirus</v>
          </cell>
          <cell r="G15" t="str">
            <v>Terrain</v>
          </cell>
          <cell r="N15" t="str">
            <v>Flex-Run with Nike Sole</v>
          </cell>
          <cell r="O15" t="str">
            <v>1C63 Triton LP</v>
          </cell>
          <cell r="P15" t="str">
            <v>Kinterra</v>
          </cell>
          <cell r="S15" t="str">
            <v>Triumph</v>
          </cell>
        </row>
        <row r="16">
          <cell r="F16" t="str">
            <v>Esprit</v>
          </cell>
          <cell r="G16" t="str">
            <v>Tribute</v>
          </cell>
          <cell r="N16" t="str">
            <v>K2 Sensation</v>
          </cell>
          <cell r="O16" t="str">
            <v>1C64 Triton HD</v>
          </cell>
          <cell r="P16" t="str">
            <v>RUSH_Chopart_formerly_RUSH_76</v>
          </cell>
        </row>
        <row r="17">
          <cell r="F17" t="str">
            <v>Javelin</v>
          </cell>
          <cell r="G17" t="str">
            <v>Tru Step</v>
          </cell>
          <cell r="N17" t="str">
            <v>K2 Sensation with D/P Ankle</v>
          </cell>
          <cell r="O17" t="str">
            <v>1C68 Triton Side Flex</v>
          </cell>
          <cell r="P17" t="str">
            <v>RUSH_H2O_addition_for_Ramage_HiPro_Rogue</v>
          </cell>
        </row>
        <row r="18">
          <cell r="F18" t="str">
            <v>Multiflex</v>
          </cell>
          <cell r="G18" t="str">
            <v>Truper</v>
          </cell>
          <cell r="N18" t="str">
            <v>Pro-flex LP</v>
          </cell>
          <cell r="O18" t="str">
            <v>1D10 Dynamic</v>
          </cell>
          <cell r="P18" t="str">
            <v>RUSH_HiPro_formerly_RUSH_87</v>
          </cell>
        </row>
        <row r="19">
          <cell r="F19" t="str">
            <v>Navigator</v>
          </cell>
          <cell r="G19" t="str">
            <v>Velocity</v>
          </cell>
          <cell r="N19" t="str">
            <v>Pro-flex LP Align</v>
          </cell>
          <cell r="O19" t="str">
            <v>1D35 Dynamic Motion Foot</v>
          </cell>
          <cell r="P19" t="str">
            <v>RUSH_Kid</v>
          </cell>
        </row>
        <row r="20">
          <cell r="F20" t="str">
            <v>Stellar</v>
          </cell>
          <cell r="G20" t="str">
            <v>Venture</v>
          </cell>
          <cell r="N20" t="str">
            <v>Pro-flex LP Torsion</v>
          </cell>
          <cell r="O20" t="str">
            <v>1E56 Axtion</v>
          </cell>
          <cell r="P20" t="str">
            <v>RUSH_Rampage_LP_formerly_RUSH_LoPro</v>
          </cell>
        </row>
        <row r="21">
          <cell r="N21" t="str">
            <v>Pro-flex Pivot</v>
          </cell>
          <cell r="O21" t="str">
            <v>1E57 Lo Rider</v>
          </cell>
          <cell r="P21" t="str">
            <v>RUSH_Rampage</v>
          </cell>
        </row>
        <row r="22">
          <cell r="N22" t="str">
            <v>Pro-flex XC</v>
          </cell>
          <cell r="O22" t="str">
            <v>1E58 Axtion DP</v>
          </cell>
          <cell r="P22" t="str">
            <v>RUSH_Rogue</v>
          </cell>
        </row>
        <row r="23">
          <cell r="N23" t="str">
            <v>Pro-flex XC Torsion</v>
          </cell>
          <cell r="O23" t="str">
            <v>1E80 Chopart</v>
          </cell>
          <cell r="P23" t="str">
            <v>RUSH_Rogue_2</v>
          </cell>
        </row>
        <row r="24">
          <cell r="N24" t="str">
            <v>Proprio MPF</v>
          </cell>
          <cell r="O24" t="str">
            <v>1E95 Challenger</v>
          </cell>
          <cell r="P24" t="str">
            <v>RUSH_Rover</v>
          </cell>
        </row>
        <row r="25">
          <cell r="N25" t="str">
            <v>Talux</v>
          </cell>
          <cell r="O25" t="str">
            <v>1M10</v>
          </cell>
          <cell r="P25" t="str">
            <v>Shockwave</v>
          </cell>
        </row>
        <row r="26">
          <cell r="N26" t="str">
            <v>Vari-Flex</v>
          </cell>
          <cell r="O26" t="str">
            <v>1WR95 Aqualine</v>
          </cell>
        </row>
        <row r="27">
          <cell r="N27" t="str">
            <v>Vari-Flex Junior</v>
          </cell>
          <cell r="O27" t="str">
            <v>Defender Pediatric</v>
          </cell>
        </row>
        <row r="28">
          <cell r="N28" t="str">
            <v>Vari-Flex Modular</v>
          </cell>
          <cell r="O28" t="str">
            <v>emPower MPF</v>
          </cell>
        </row>
        <row r="29">
          <cell r="O29" t="str">
            <v>Freestyle (Freedom LP) and Swim Ankle</v>
          </cell>
        </row>
        <row r="30">
          <cell r="O30" t="str">
            <v>Kintrol</v>
          </cell>
        </row>
        <row r="31">
          <cell r="O31" t="str">
            <v>Low Profile Renegade</v>
          </cell>
        </row>
        <row r="32">
          <cell r="O32" t="str">
            <v>LP Symes</v>
          </cell>
        </row>
        <row r="33">
          <cell r="O33" t="str">
            <v>Maverick Comfort AT model</v>
          </cell>
        </row>
        <row r="34">
          <cell r="O34" t="str">
            <v>Maverick Xtreme</v>
          </cell>
        </row>
        <row r="35">
          <cell r="O35" t="str">
            <v>Maverick Xtreme AT</v>
          </cell>
        </row>
        <row r="36">
          <cell r="O36" t="str">
            <v>Promenade</v>
          </cell>
        </row>
        <row r="37">
          <cell r="O37" t="str">
            <v>Prosymes</v>
          </cell>
        </row>
        <row r="38">
          <cell r="O38" t="str">
            <v>Renegade</v>
          </cell>
        </row>
        <row r="39">
          <cell r="O39" t="str">
            <v>Renegade AT or LP-AT</v>
          </cell>
        </row>
        <row r="40">
          <cell r="O40" t="str">
            <v>Restore</v>
          </cell>
        </row>
        <row r="41">
          <cell r="O41" t="str">
            <v>Runway</v>
          </cell>
        </row>
        <row r="42">
          <cell r="O42" t="str">
            <v>Senator</v>
          </cell>
        </row>
        <row r="43">
          <cell r="O43" t="str">
            <v>Silhouette</v>
          </cell>
        </row>
        <row r="44">
          <cell r="O44" t="str">
            <v>Silhouette LP VS</v>
          </cell>
        </row>
        <row r="45">
          <cell r="O45" t="str">
            <v>Silhouette VS</v>
          </cell>
        </row>
        <row r="46">
          <cell r="O46" t="str">
            <v>Single Axis</v>
          </cell>
        </row>
        <row r="47">
          <cell r="O47" t="str">
            <v>Springlite II (Adult or Child)</v>
          </cell>
        </row>
        <row r="48">
          <cell r="O48" t="str">
            <v>Sprinter</v>
          </cell>
        </row>
        <row r="49">
          <cell r="O49" t="str">
            <v>Taleo Harmony 1C52</v>
          </cell>
        </row>
        <row r="50">
          <cell r="O50" t="str">
            <v>Taleo VS 1C51</v>
          </cell>
        </row>
        <row r="51">
          <cell r="O51" t="str">
            <v>Terion</v>
          </cell>
        </row>
        <row r="52">
          <cell r="O52" t="str">
            <v>Thrive</v>
          </cell>
        </row>
        <row r="53">
          <cell r="O53" t="str">
            <v>Trias</v>
          </cell>
        </row>
        <row r="56">
          <cell r="D56" t="str">
            <v>Select_Foot_Manufacturer_Using_Dropdown</v>
          </cell>
          <cell r="E56" t="str">
            <v>Biodapt</v>
          </cell>
          <cell r="F56" t="str">
            <v>Blatchford</v>
          </cell>
          <cell r="G56" t="str">
            <v>College_Park</v>
          </cell>
          <cell r="H56" t="str">
            <v>Dycor</v>
          </cell>
          <cell r="I56" t="str">
            <v>Fillauer</v>
          </cell>
          <cell r="J56" t="str">
            <v>Kingsley</v>
          </cell>
          <cell r="K56" t="str">
            <v>KISS</v>
          </cell>
          <cell r="L56" t="str">
            <v>MakStride_formerly_BioQuest</v>
          </cell>
          <cell r="M56" t="str">
            <v>Motion_Control</v>
          </cell>
          <cell r="N56" t="str">
            <v>Ossur</v>
          </cell>
          <cell r="O56" t="str">
            <v>Otto_Bock_Freedom</v>
          </cell>
          <cell r="P56" t="str">
            <v>Proteor_Ability_Freedom</v>
          </cell>
          <cell r="Q56" t="str">
            <v>STG</v>
          </cell>
          <cell r="R56" t="str">
            <v>Stomper</v>
          </cell>
          <cell r="S56" t="str">
            <v>Trulife</v>
          </cell>
          <cell r="T56" t="str">
            <v>WillowWood</v>
          </cell>
        </row>
        <row r="61">
          <cell r="C61" t="str">
            <v>= different than in manual</v>
          </cell>
        </row>
        <row r="62">
          <cell r="C62" t="str">
            <v>= in Column C, question "SACH foot base" meaning.</v>
          </cell>
        </row>
        <row r="63">
          <cell r="C63" t="str">
            <v>= ordering issues, more than 1 possible item #</v>
          </cell>
        </row>
        <row r="64">
          <cell r="C64" t="str">
            <v>= runs error on order form, should be fixed once item #s are added</v>
          </cell>
        </row>
        <row r="66">
          <cell r="C66" t="str">
            <v>Foot Vlookup List</v>
          </cell>
          <cell r="D66" t="str">
            <v>Lcode</v>
          </cell>
          <cell r="E66" t="str">
            <v>Desc</v>
          </cell>
          <cell r="F66" t="str">
            <v>Lcode</v>
          </cell>
          <cell r="G66" t="str">
            <v>Desc</v>
          </cell>
          <cell r="H66" t="str">
            <v>Lcode</v>
          </cell>
          <cell r="I66" t="str">
            <v>Desc</v>
          </cell>
          <cell r="J66" t="str">
            <v>Lcode</v>
          </cell>
          <cell r="K66" t="str">
            <v>Desc</v>
          </cell>
          <cell r="L66" t="str">
            <v>Lcode</v>
          </cell>
          <cell r="M66" t="str">
            <v>Desc</v>
          </cell>
          <cell r="N66" t="str">
            <v>FL</v>
          </cell>
          <cell r="O66" t="str">
            <v>WL</v>
          </cell>
          <cell r="P66" t="str">
            <v>HD</v>
          </cell>
          <cell r="Q66" t="str">
            <v>Notes</v>
          </cell>
          <cell r="R66" t="str">
            <v>Marker</v>
          </cell>
          <cell r="S66" t="str">
            <v>Ranking</v>
          </cell>
          <cell r="T66" t="str">
            <v>Best Foot</v>
          </cell>
          <cell r="U66" t="str">
            <v>PDAC Date</v>
          </cell>
          <cell r="V66" t="str">
            <v>JOSH NOTES</v>
          </cell>
          <cell r="W66" t="str">
            <v>Hanger Cost</v>
          </cell>
        </row>
        <row r="67">
          <cell r="C67" t="str">
            <v>Versa Foot</v>
          </cell>
          <cell r="D67" t="str">
            <v>L5999**</v>
          </cell>
          <cell r="E67" t="str">
            <v>Lower Extremity prosthesis, Not otherwise specified</v>
          </cell>
          <cell r="F67" t="str">
            <v xml:space="preserve"> </v>
          </cell>
          <cell r="G67" t="str">
            <v xml:space="preserve"> </v>
          </cell>
          <cell r="H67" t="str">
            <v xml:space="preserve"> </v>
          </cell>
          <cell r="I67" t="str">
            <v xml:space="preserve"> </v>
          </cell>
          <cell r="J67" t="str">
            <v xml:space="preserve"> </v>
          </cell>
          <cell r="K67" t="str">
            <v xml:space="preserve"> </v>
          </cell>
          <cell r="L67" t="str">
            <v xml:space="preserve"> </v>
          </cell>
          <cell r="M67" t="str">
            <v xml:space="preserve"> </v>
          </cell>
          <cell r="N67" t="str">
            <v>FL NA</v>
          </cell>
          <cell r="O67" t="str">
            <v>WL 225</v>
          </cell>
          <cell r="P67" t="str">
            <v>VF85-FOOT</v>
          </cell>
          <cell r="Q67" t="str">
            <v>**Edit descriptor during coding process</v>
          </cell>
          <cell r="R67" t="str">
            <v>X</v>
          </cell>
          <cell r="S67" t="e">
            <v>#REF!</v>
          </cell>
          <cell r="T67" t="e">
            <v>#REF!</v>
          </cell>
          <cell r="U67" t="str">
            <v>NO PDAC APPROVAL</v>
          </cell>
          <cell r="W67">
            <v>3386.7</v>
          </cell>
        </row>
        <row r="68">
          <cell r="C68" t="str">
            <v>Versa2</v>
          </cell>
          <cell r="D68" t="str">
            <v>L5999</v>
          </cell>
          <cell r="E68" t="str">
            <v>Lower Extremity prosthesis, Not otherwise specified</v>
          </cell>
          <cell r="F68" t="str">
            <v xml:space="preserve"> </v>
          </cell>
          <cell r="G68" t="str">
            <v xml:space="preserve"> </v>
          </cell>
          <cell r="H68" t="str">
            <v xml:space="preserve"> </v>
          </cell>
          <cell r="I68" t="str">
            <v xml:space="preserve"> </v>
          </cell>
          <cell r="J68" t="str">
            <v xml:space="preserve"> </v>
          </cell>
          <cell r="K68" t="str">
            <v xml:space="preserve"> </v>
          </cell>
          <cell r="L68" t="str">
            <v xml:space="preserve"> </v>
          </cell>
          <cell r="M68" t="str">
            <v xml:space="preserve"> </v>
          </cell>
          <cell r="N68" t="str">
            <v>FL NA</v>
          </cell>
          <cell r="O68" t="str">
            <v>WL NA</v>
          </cell>
          <cell r="P68" t="str">
            <v>VF85-FOOT</v>
          </cell>
          <cell r="Q68" t="str">
            <v/>
          </cell>
          <cell r="R68" t="str">
            <v>X</v>
          </cell>
          <cell r="S68">
            <v>10</v>
          </cell>
          <cell r="T68" t="e">
            <v>#REF!</v>
          </cell>
          <cell r="U68" t="str">
            <v>NO PDAC APPROVAL</v>
          </cell>
          <cell r="W68">
            <v>3386.7</v>
          </cell>
        </row>
        <row r="69">
          <cell r="C69" t="str">
            <v>Versa2 HD</v>
          </cell>
          <cell r="D69" t="str">
            <v>L5999</v>
          </cell>
          <cell r="E69" t="str">
            <v>Lower Extremity prosthesis, Not otherwise specified</v>
          </cell>
          <cell r="F69" t="str">
            <v xml:space="preserve"> </v>
          </cell>
          <cell r="G69" t="str">
            <v xml:space="preserve"> </v>
          </cell>
          <cell r="H69" t="str">
            <v xml:space="preserve"> </v>
          </cell>
          <cell r="I69" t="str">
            <v xml:space="preserve"> </v>
          </cell>
          <cell r="J69" t="str">
            <v xml:space="preserve"> </v>
          </cell>
          <cell r="K69" t="str">
            <v xml:space="preserve"> </v>
          </cell>
          <cell r="L69" t="str">
            <v xml:space="preserve"> </v>
          </cell>
          <cell r="M69" t="str">
            <v xml:space="preserve"> </v>
          </cell>
          <cell r="N69" t="str">
            <v>FL NA</v>
          </cell>
          <cell r="O69" t="str">
            <v>WL NA</v>
          </cell>
          <cell r="P69" t="str">
            <v>PENDING</v>
          </cell>
          <cell r="Q69" t="str">
            <v/>
          </cell>
          <cell r="R69" t="str">
            <v>X</v>
          </cell>
          <cell r="S69">
            <v>10</v>
          </cell>
          <cell r="T69" t="e">
            <v>#REF!</v>
          </cell>
          <cell r="U69" t="str">
            <v>NO PDAC APPROVAL</v>
          </cell>
          <cell r="W69" t="str">
            <v>Pending</v>
          </cell>
        </row>
        <row r="70">
          <cell r="C70" t="str">
            <v>Versa Alpine</v>
          </cell>
          <cell r="D70" t="str">
            <v>L5999</v>
          </cell>
          <cell r="E70" t="str">
            <v>Lower Extremity prosthesis, Not otherwise specified</v>
          </cell>
          <cell r="F70" t="str">
            <v xml:space="preserve"> </v>
          </cell>
          <cell r="G70" t="str">
            <v xml:space="preserve"> </v>
          </cell>
          <cell r="H70" t="str">
            <v xml:space="preserve"> </v>
          </cell>
          <cell r="I70" t="str">
            <v xml:space="preserve"> </v>
          </cell>
          <cell r="J70" t="str">
            <v xml:space="preserve"> </v>
          </cell>
          <cell r="K70" t="str">
            <v xml:space="preserve"> </v>
          </cell>
          <cell r="L70" t="str">
            <v xml:space="preserve"> </v>
          </cell>
          <cell r="M70" t="str">
            <v xml:space="preserve"> </v>
          </cell>
          <cell r="N70" t="str">
            <v>FL NA</v>
          </cell>
          <cell r="O70" t="str">
            <v>WL NA</v>
          </cell>
          <cell r="P70" t="str">
            <v>PENDING</v>
          </cell>
          <cell r="Q70" t="str">
            <v/>
          </cell>
          <cell r="R70" t="str">
            <v>X</v>
          </cell>
          <cell r="S70">
            <v>10</v>
          </cell>
          <cell r="T70" t="e">
            <v>#REF!</v>
          </cell>
          <cell r="U70" t="str">
            <v>NO PDAC APPROVAL</v>
          </cell>
          <cell r="W70" t="str">
            <v>Pending</v>
          </cell>
        </row>
        <row r="71">
          <cell r="C71" t="str">
            <v>Echelon VT</v>
          </cell>
          <cell r="D71" t="str">
            <v>L5968</v>
          </cell>
          <cell r="E71" t="str">
            <v>Addition to lower limb prosthesis, multi-axial ankle with swing phase active dorsiflexion feature</v>
          </cell>
          <cell r="F71" t="str">
            <v>L5981</v>
          </cell>
          <cell r="G71" t="str">
            <v>All lower extremity prostheses, flex foot system or equal</v>
          </cell>
          <cell r="H71" t="str">
            <v>L5988</v>
          </cell>
          <cell r="I71" t="str">
            <v>Addition to lower limb prosthesis, vertical shock reducing feature</v>
          </cell>
          <cell r="J71" t="str">
            <v xml:space="preserve"> </v>
          </cell>
          <cell r="K71" t="str">
            <v xml:space="preserve"> </v>
          </cell>
          <cell r="L71" t="str">
            <v xml:space="preserve"> </v>
          </cell>
          <cell r="M71" t="str">
            <v xml:space="preserve"> </v>
          </cell>
          <cell r="N71" t="str">
            <v>FL 3+</v>
          </cell>
          <cell r="O71">
            <v>275</v>
          </cell>
          <cell r="P71" t="str">
            <v>ECVT-L-KIT</v>
          </cell>
          <cell r="Q71" t="str">
            <v xml:space="preserve"> </v>
          </cell>
          <cell r="R71" t="str">
            <v>1520BV</v>
          </cell>
          <cell r="S71" t="e">
            <v>#REF!</v>
          </cell>
          <cell r="T71" t="e">
            <v>#REF!</v>
          </cell>
          <cell r="U71" t="str">
            <v>NO PDAC APPROVAL</v>
          </cell>
          <cell r="W71">
            <v>3216.57</v>
          </cell>
        </row>
        <row r="72">
          <cell r="C72" t="str">
            <v>Avalon</v>
          </cell>
          <cell r="D72" t="str">
            <v>L5968</v>
          </cell>
          <cell r="E72" t="str">
            <v>Addition to lower limb prosthesis, multi-axial ankle with swing phase active dorsiflexion feature</v>
          </cell>
          <cell r="F72" t="str">
            <v>L5972</v>
          </cell>
          <cell r="G72" t="str">
            <v>All lower extremity prostheses, flexible keel foot (Safe, Sten, Bock Dynamic or equal)</v>
          </cell>
          <cell r="H72" t="str">
            <v xml:space="preserve"> </v>
          </cell>
          <cell r="I72" t="str">
            <v xml:space="preserve"> </v>
          </cell>
          <cell r="J72" t="str">
            <v xml:space="preserve"> </v>
          </cell>
          <cell r="K72" t="str">
            <v xml:space="preserve"> </v>
          </cell>
          <cell r="L72" t="str">
            <v xml:space="preserve"> </v>
          </cell>
          <cell r="M72" t="str">
            <v xml:space="preserve"> </v>
          </cell>
          <cell r="N72" t="str">
            <v>FL 2+</v>
          </cell>
          <cell r="O72">
            <v>330</v>
          </cell>
          <cell r="P72" t="str">
            <v>AV-FOOT</v>
          </cell>
          <cell r="Q72" t="str">
            <v xml:space="preserve"> </v>
          </cell>
          <cell r="R72" t="str">
            <v>1493BV</v>
          </cell>
          <cell r="S72" t="e">
            <v>#REF!</v>
          </cell>
          <cell r="T72" t="e">
            <v>#REF!</v>
          </cell>
          <cell r="U72" t="str">
            <v>NO PDAC APPROVAL</v>
          </cell>
          <cell r="W72">
            <v>1353.19</v>
          </cell>
        </row>
        <row r="73">
          <cell r="C73" t="str">
            <v>Navigator</v>
          </cell>
          <cell r="D73" t="str">
            <v>L5972</v>
          </cell>
          <cell r="E73" t="str">
            <v>All lower extremity prostheses, flexible keel foot (Safe, Sten, Bock Dynamic or equal)</v>
          </cell>
          <cell r="F73" t="str">
            <v>L5986</v>
          </cell>
          <cell r="G73" t="str">
            <v>All lower extremity prostheses, multi-axial rotation unit, (MCP or equal)</v>
          </cell>
          <cell r="H73" t="str">
            <v xml:space="preserve"> </v>
          </cell>
          <cell r="I73" t="str">
            <v xml:space="preserve"> </v>
          </cell>
          <cell r="J73" t="str">
            <v xml:space="preserve"> </v>
          </cell>
          <cell r="K73" t="str">
            <v xml:space="preserve"> </v>
          </cell>
          <cell r="L73" t="str">
            <v xml:space="preserve"> </v>
          </cell>
          <cell r="M73" t="str">
            <v xml:space="preserve"> </v>
          </cell>
          <cell r="N73" t="str">
            <v>FL 2+</v>
          </cell>
          <cell r="O73">
            <v>275</v>
          </cell>
          <cell r="P73" t="str">
            <v>NAV-FOOT</v>
          </cell>
          <cell r="Q73" t="str">
            <v xml:space="preserve"> </v>
          </cell>
          <cell r="R73" t="str">
            <v>1491BV</v>
          </cell>
          <cell r="S73" t="e">
            <v>#REF!</v>
          </cell>
          <cell r="T73" t="e">
            <v>#REF!</v>
          </cell>
          <cell r="U73">
            <v>44294</v>
          </cell>
          <cell r="W73">
            <v>303.17</v>
          </cell>
        </row>
        <row r="74">
          <cell r="C74" t="str">
            <v>Stellar</v>
          </cell>
          <cell r="D74" t="str">
            <v>L5972</v>
          </cell>
          <cell r="E74" t="str">
            <v>All lower extremity prostheses, flexible keel foot (Safe, Sten, Bock Dynamic or equal)</v>
          </cell>
          <cell r="F74" t="str">
            <v xml:space="preserve"> </v>
          </cell>
          <cell r="G74" t="str">
            <v xml:space="preserve"> </v>
          </cell>
          <cell r="H74" t="str">
            <v xml:space="preserve"> </v>
          </cell>
          <cell r="I74" t="str">
            <v xml:space="preserve"> </v>
          </cell>
          <cell r="J74" t="str">
            <v xml:space="preserve"> </v>
          </cell>
          <cell r="K74" t="str">
            <v xml:space="preserve"> </v>
          </cell>
          <cell r="L74" t="str">
            <v xml:space="preserve"> </v>
          </cell>
          <cell r="M74" t="str">
            <v xml:space="preserve"> </v>
          </cell>
          <cell r="N74" t="str">
            <v>FL 2+</v>
          </cell>
          <cell r="O74">
            <v>275</v>
          </cell>
          <cell r="P74" t="str">
            <v>STELLAR-KIT</v>
          </cell>
          <cell r="Q74" t="str">
            <v xml:space="preserve"> </v>
          </cell>
          <cell r="R74" t="str">
            <v>1490BV</v>
          </cell>
          <cell r="S74" t="e">
            <v>#REF!</v>
          </cell>
          <cell r="T74" t="e">
            <v>#REF!</v>
          </cell>
          <cell r="U74" t="str">
            <v>NO PDAC APPROVAL</v>
          </cell>
          <cell r="W74">
            <v>117.62</v>
          </cell>
        </row>
        <row r="75">
          <cell r="C75" t="str">
            <v>Elan IC</v>
          </cell>
          <cell r="D75" t="str">
            <v>L5973</v>
          </cell>
          <cell r="E75" t="str">
            <v>ENDOSKELETAL ANKLE FOOT SYSTEM, MICROPROCESSOR CONTROLLED FEATURE, DORSIFLEXION AND/OR PLANTAR FLEXION CONTROL, INCLUDES POWER SOURCE</v>
          </cell>
          <cell r="F75" t="str">
            <v xml:space="preserve"> </v>
          </cell>
          <cell r="G75" t="str">
            <v xml:space="preserve"> </v>
          </cell>
          <cell r="H75" t="str">
            <v xml:space="preserve"> </v>
          </cell>
          <cell r="I75" t="str">
            <v xml:space="preserve"> </v>
          </cell>
          <cell r="J75" t="str">
            <v xml:space="preserve"> </v>
          </cell>
          <cell r="K75" t="str">
            <v xml:space="preserve"> </v>
          </cell>
          <cell r="L75" t="str">
            <v xml:space="preserve"> </v>
          </cell>
          <cell r="M75" t="str">
            <v xml:space="preserve"> </v>
          </cell>
          <cell r="N75" t="str">
            <v>FL 3+</v>
          </cell>
          <cell r="O75">
            <v>275</v>
          </cell>
          <cell r="P75" t="str">
            <v>ELANIC-FOOT</v>
          </cell>
          <cell r="Q75" t="str">
            <v xml:space="preserve"> </v>
          </cell>
          <cell r="R75" t="str">
            <v>1147BV</v>
          </cell>
          <cell r="S75" t="e">
            <v>#REF!</v>
          </cell>
          <cell r="T75" t="e">
            <v>#REF!</v>
          </cell>
          <cell r="U75">
            <v>44092</v>
          </cell>
          <cell r="W75">
            <v>7648.51</v>
          </cell>
        </row>
        <row r="76">
          <cell r="C76" t="str">
            <v>Elan MPF</v>
          </cell>
          <cell r="D76" t="str">
            <v>L5973</v>
          </cell>
          <cell r="E76" t="str">
            <v>ENDOSKELETAL ANKLE FOOT SYSTEM, MICROPROCESSOR CONTROLLED FEATURE, DORSIFLEXION AND/OR PLANTAR FLEXION CONTROL, INCLUDES POWER SOURCE</v>
          </cell>
          <cell r="F76" t="str">
            <v xml:space="preserve"> </v>
          </cell>
          <cell r="G76" t="str">
            <v xml:space="preserve"> </v>
          </cell>
          <cell r="H76" t="str">
            <v xml:space="preserve"> </v>
          </cell>
          <cell r="I76" t="str">
            <v xml:space="preserve"> </v>
          </cell>
          <cell r="J76" t="str">
            <v xml:space="preserve"> </v>
          </cell>
          <cell r="K76" t="str">
            <v xml:space="preserve"> </v>
          </cell>
          <cell r="L76" t="str">
            <v xml:space="preserve"> </v>
          </cell>
          <cell r="M76" t="str">
            <v xml:space="preserve"> </v>
          </cell>
          <cell r="N76" t="str">
            <v>FL 3+</v>
          </cell>
          <cell r="O76">
            <v>275</v>
          </cell>
          <cell r="P76" t="str">
            <v>ELAN-FOOT</v>
          </cell>
          <cell r="Q76" t="str">
            <v xml:space="preserve"> </v>
          </cell>
          <cell r="R76" t="str">
            <v>1147BV</v>
          </cell>
          <cell r="S76" t="e">
            <v>#REF!</v>
          </cell>
          <cell r="T76" t="e">
            <v>#REF!</v>
          </cell>
          <cell r="U76">
            <v>42005</v>
          </cell>
          <cell r="W76">
            <v>7298.1</v>
          </cell>
        </row>
        <row r="77">
          <cell r="C77" t="str">
            <v>Esprit</v>
          </cell>
          <cell r="D77" t="str">
            <v>L5981</v>
          </cell>
          <cell r="E77" t="str">
            <v>All lower extremity prostheses, flex foot system or equal</v>
          </cell>
          <cell r="F77" t="str">
            <v xml:space="preserve"> </v>
          </cell>
          <cell r="G77" t="str">
            <v xml:space="preserve"> </v>
          </cell>
          <cell r="H77" t="str">
            <v xml:space="preserve"> </v>
          </cell>
          <cell r="I77" t="str">
            <v xml:space="preserve"> </v>
          </cell>
          <cell r="J77" t="str">
            <v xml:space="preserve"> </v>
          </cell>
          <cell r="K77" t="str">
            <v xml:space="preserve"> </v>
          </cell>
          <cell r="L77" t="str">
            <v xml:space="preserve"> </v>
          </cell>
          <cell r="M77" t="str">
            <v xml:space="preserve"> </v>
          </cell>
          <cell r="N77" t="str">
            <v>FL 3+</v>
          </cell>
          <cell r="O77">
            <v>275</v>
          </cell>
          <cell r="P77" t="str">
            <v>ESP-ST-FOOT-KIT</v>
          </cell>
          <cell r="Q77" t="str">
            <v xml:space="preserve"> </v>
          </cell>
          <cell r="R77" t="str">
            <v>1140NBV</v>
          </cell>
          <cell r="S77" t="e">
            <v>#REF!</v>
          </cell>
          <cell r="T77" t="e">
            <v>#REF!</v>
          </cell>
          <cell r="U77" t="str">
            <v>NO PDAC APPROVAL</v>
          </cell>
          <cell r="W77">
            <v>669.76</v>
          </cell>
        </row>
        <row r="78">
          <cell r="C78" t="str">
            <v>Elite Blade VT</v>
          </cell>
          <cell r="D78" t="str">
            <v>L5984</v>
          </cell>
          <cell r="E78" t="str">
            <v>All endoskeletal lower extremity prostheses, axial rotation unit</v>
          </cell>
          <cell r="F78" t="str">
            <v>L5987</v>
          </cell>
          <cell r="G78" t="str">
            <v>All lower extremity prosthesis, shank foot system with vertical loading pylon</v>
          </cell>
          <cell r="H78" t="str">
            <v xml:space="preserve"> </v>
          </cell>
          <cell r="I78" t="str">
            <v xml:space="preserve"> </v>
          </cell>
          <cell r="J78" t="str">
            <v xml:space="preserve"> </v>
          </cell>
          <cell r="K78" t="str">
            <v xml:space="preserve"> </v>
          </cell>
          <cell r="L78" t="str">
            <v xml:space="preserve"> </v>
          </cell>
          <cell r="M78" t="str">
            <v xml:space="preserve"> </v>
          </cell>
          <cell r="N78" t="str">
            <v>FL 3+</v>
          </cell>
          <cell r="O78">
            <v>365</v>
          </cell>
          <cell r="P78" t="str">
            <v>EBVT-ST-KIT</v>
          </cell>
          <cell r="Q78" t="str">
            <v xml:space="preserve"> </v>
          </cell>
          <cell r="R78" t="str">
            <v>1144NBV</v>
          </cell>
          <cell r="S78" t="e">
            <v>#REF!</v>
          </cell>
          <cell r="T78" t="e">
            <v>#REF!</v>
          </cell>
          <cell r="U78">
            <v>44083</v>
          </cell>
          <cell r="W78">
            <v>1921.78</v>
          </cell>
        </row>
        <row r="79">
          <cell r="C79" t="str">
            <v>Elite VT</v>
          </cell>
          <cell r="D79" t="str">
            <v>L5984</v>
          </cell>
          <cell r="E79" t="str">
            <v>All endoskeletal lower extremity prostheses, axial rotation unit</v>
          </cell>
          <cell r="F79" t="str">
            <v>L5987</v>
          </cell>
          <cell r="G79" t="str">
            <v>All lower extremity prosthesis, shank foot system with vertical loading pylon</v>
          </cell>
          <cell r="H79" t="str">
            <v xml:space="preserve"> </v>
          </cell>
          <cell r="I79" t="str">
            <v xml:space="preserve"> </v>
          </cell>
          <cell r="J79" t="str">
            <v xml:space="preserve"> </v>
          </cell>
          <cell r="K79" t="str">
            <v xml:space="preserve"> </v>
          </cell>
          <cell r="L79" t="str">
            <v xml:space="preserve"> </v>
          </cell>
          <cell r="M79" t="str">
            <v xml:space="preserve"> </v>
          </cell>
          <cell r="N79" t="str">
            <v>FL 3+</v>
          </cell>
          <cell r="O79">
            <v>365</v>
          </cell>
          <cell r="P79" t="str">
            <v>EVT-ST-KIT</v>
          </cell>
          <cell r="Q79" t="str">
            <v xml:space="preserve"> </v>
          </cell>
          <cell r="R79" t="str">
            <v>1144X</v>
          </cell>
          <cell r="S79" t="e">
            <v>#REF!</v>
          </cell>
          <cell r="T79" t="e">
            <v>#REF!</v>
          </cell>
          <cell r="U79">
            <v>44083</v>
          </cell>
          <cell r="W79">
            <v>1666.71</v>
          </cell>
        </row>
        <row r="80">
          <cell r="C80" t="str">
            <v>Elite 2</v>
          </cell>
          <cell r="D80" t="str">
            <v>L5981</v>
          </cell>
          <cell r="E80" t="str">
            <v>All lower extremity prostheses, flex foot system or equal</v>
          </cell>
          <cell r="F80" t="str">
            <v xml:space="preserve"> </v>
          </cell>
          <cell r="G80" t="str">
            <v xml:space="preserve"> </v>
          </cell>
          <cell r="H80" t="str">
            <v xml:space="preserve"> </v>
          </cell>
          <cell r="I80" t="str">
            <v xml:space="preserve"> </v>
          </cell>
          <cell r="J80" t="str">
            <v xml:space="preserve"> </v>
          </cell>
          <cell r="K80" t="str">
            <v xml:space="preserve"> </v>
          </cell>
          <cell r="L80" t="str">
            <v xml:space="preserve"> </v>
          </cell>
          <cell r="M80" t="str">
            <v xml:space="preserve"> </v>
          </cell>
          <cell r="N80" t="str">
            <v>FL 3+</v>
          </cell>
          <cell r="O80">
            <v>365</v>
          </cell>
          <cell r="P80" t="str">
            <v>EL-ST-KIT</v>
          </cell>
          <cell r="Q80" t="str">
            <v xml:space="preserve"> </v>
          </cell>
          <cell r="R80" t="str">
            <v>1140BV</v>
          </cell>
          <cell r="S80" t="e">
            <v>#REF!</v>
          </cell>
          <cell r="T80" t="e">
            <v>#REF!</v>
          </cell>
          <cell r="U80">
            <v>44083</v>
          </cell>
          <cell r="W80">
            <v>662.5</v>
          </cell>
        </row>
        <row r="81">
          <cell r="C81" t="str">
            <v>Echelon</v>
          </cell>
          <cell r="D81" t="str">
            <v>L5968</v>
          </cell>
          <cell r="E81" t="str">
            <v>Addition to lower limb prosthesis, multi-axial ankle with swing phase active dorsiflexion feature</v>
          </cell>
          <cell r="F81" t="str">
            <v>L5981</v>
          </cell>
          <cell r="G81" t="str">
            <v>All lower extremity prostheses, flex foot system or equal</v>
          </cell>
          <cell r="H81" t="str">
            <v xml:space="preserve"> </v>
          </cell>
          <cell r="I81" t="str">
            <v xml:space="preserve"> </v>
          </cell>
          <cell r="J81" t="str">
            <v xml:space="preserve"> </v>
          </cell>
          <cell r="K81" t="str">
            <v xml:space="preserve"> </v>
          </cell>
          <cell r="L81" t="str">
            <v xml:space="preserve"> </v>
          </cell>
          <cell r="M81" t="str">
            <v xml:space="preserve"> </v>
          </cell>
          <cell r="N81" t="str">
            <v>FL 3+</v>
          </cell>
          <cell r="O81">
            <v>275</v>
          </cell>
          <cell r="P81" t="str">
            <v>EC-ST-KIT</v>
          </cell>
          <cell r="Q81" t="str">
            <v xml:space="preserve"> </v>
          </cell>
          <cell r="R81" t="str">
            <v>1142BV</v>
          </cell>
          <cell r="S81" t="e">
            <v>#REF!</v>
          </cell>
          <cell r="T81" t="e">
            <v>#REF!</v>
          </cell>
          <cell r="U81">
            <v>40544</v>
          </cell>
          <cell r="W81">
            <v>1883.36</v>
          </cell>
        </row>
        <row r="82">
          <cell r="C82" t="str">
            <v>Epirus</v>
          </cell>
          <cell r="D82" t="str">
            <v>L5981</v>
          </cell>
          <cell r="E82" t="str">
            <v>All lower extremity prostheses, flex foot system or equal</v>
          </cell>
          <cell r="F82" t="str">
            <v>L5986</v>
          </cell>
          <cell r="G82" t="str">
            <v>All lower extremity prostheses, multi-axial rotation unit, (MCP or equal)</v>
          </cell>
          <cell r="H82" t="str">
            <v xml:space="preserve"> </v>
          </cell>
          <cell r="I82" t="str">
            <v xml:space="preserve"> </v>
          </cell>
          <cell r="J82" t="str">
            <v xml:space="preserve"> </v>
          </cell>
          <cell r="K82" t="str">
            <v xml:space="preserve"> </v>
          </cell>
          <cell r="L82" t="str">
            <v xml:space="preserve"> </v>
          </cell>
          <cell r="M82" t="str">
            <v xml:space="preserve"> </v>
          </cell>
          <cell r="N82" t="str">
            <v>FL 3+</v>
          </cell>
          <cell r="O82">
            <v>275</v>
          </cell>
          <cell r="P82" t="str">
            <v>EP-ST-KIT</v>
          </cell>
          <cell r="Q82" t="str">
            <v xml:space="preserve"> </v>
          </cell>
          <cell r="R82" t="str">
            <v>1141BV</v>
          </cell>
          <cell r="S82" t="e">
            <v>#REF!</v>
          </cell>
          <cell r="T82" t="e">
            <v>#REF!</v>
          </cell>
          <cell r="U82">
            <v>44294</v>
          </cell>
          <cell r="W82">
            <v>788.62</v>
          </cell>
        </row>
        <row r="83">
          <cell r="C83" t="str">
            <v>Blade XT</v>
          </cell>
          <cell r="D83" t="str">
            <v>L5981</v>
          </cell>
          <cell r="E83" t="str">
            <v>All lower extremity prostheses, flex foot system or equal</v>
          </cell>
          <cell r="F83" t="str">
            <v>L5986</v>
          </cell>
          <cell r="G83" t="str">
            <v>All lower extremity prostheses, multi-axial rotation unit, (MCP or equal)</v>
          </cell>
          <cell r="H83" t="str">
            <v xml:space="preserve"> </v>
          </cell>
          <cell r="I83" t="str">
            <v xml:space="preserve"> </v>
          </cell>
          <cell r="J83" t="str">
            <v xml:space="preserve"> </v>
          </cell>
          <cell r="K83" t="str">
            <v xml:space="preserve"> </v>
          </cell>
          <cell r="L83" t="str">
            <v xml:space="preserve"> </v>
          </cell>
          <cell r="M83" t="str">
            <v xml:space="preserve"> </v>
          </cell>
          <cell r="N83" t="str">
            <v>FL 3+</v>
          </cell>
          <cell r="O83">
            <v>365</v>
          </cell>
          <cell r="P83" t="str">
            <v>BXT-FOOT</v>
          </cell>
          <cell r="Q83" t="str">
            <v>*DO NOT DELIVER TO MEDICARE PATIENTS</v>
          </cell>
          <cell r="R83" t="str">
            <v>1141NBV</v>
          </cell>
          <cell r="S83" t="e">
            <v>#REF!</v>
          </cell>
          <cell r="T83" t="e">
            <v>#REF!</v>
          </cell>
          <cell r="U83" t="str">
            <v>NO PDAC APPROVAL</v>
          </cell>
          <cell r="W83">
            <v>1402.17</v>
          </cell>
        </row>
        <row r="84">
          <cell r="C84" t="str">
            <v>Elite Blade</v>
          </cell>
          <cell r="D84" t="str">
            <v>L5980</v>
          </cell>
          <cell r="E84" t="str">
            <v>Flex foot system</v>
          </cell>
          <cell r="F84" t="str">
            <v xml:space="preserve"> </v>
          </cell>
          <cell r="G84" t="str">
            <v xml:space="preserve"> </v>
          </cell>
          <cell r="H84" t="str">
            <v xml:space="preserve"> </v>
          </cell>
          <cell r="I84" t="str">
            <v xml:space="preserve"> </v>
          </cell>
          <cell r="J84" t="str">
            <v xml:space="preserve"> </v>
          </cell>
          <cell r="K84" t="str">
            <v xml:space="preserve"> </v>
          </cell>
          <cell r="L84" t="str">
            <v xml:space="preserve"> </v>
          </cell>
          <cell r="M84" t="str">
            <v xml:space="preserve"> </v>
          </cell>
          <cell r="N84" t="str">
            <v>FL 3+</v>
          </cell>
          <cell r="O84">
            <v>365</v>
          </cell>
          <cell r="P84" t="str">
            <v>EB-ST-KIT</v>
          </cell>
          <cell r="Q84" t="str">
            <v xml:space="preserve"> </v>
          </cell>
          <cell r="R84" t="str">
            <v>1139NBV</v>
          </cell>
          <cell r="S84" t="e">
            <v>#REF!</v>
          </cell>
          <cell r="T84" t="e">
            <v>#REF!</v>
          </cell>
          <cell r="U84">
            <v>44083</v>
          </cell>
          <cell r="W84">
            <v>1650.55</v>
          </cell>
        </row>
        <row r="85">
          <cell r="C85" t="str">
            <v>Javelin</v>
          </cell>
          <cell r="D85" t="str">
            <v>L5980</v>
          </cell>
          <cell r="E85" t="str">
            <v>Flex foot system</v>
          </cell>
          <cell r="F85" t="str">
            <v xml:space="preserve"> </v>
          </cell>
          <cell r="G85" t="str">
            <v xml:space="preserve"> </v>
          </cell>
          <cell r="H85" t="str">
            <v xml:space="preserve"> </v>
          </cell>
          <cell r="I85" t="str">
            <v xml:space="preserve"> </v>
          </cell>
          <cell r="J85" t="str">
            <v xml:space="preserve"> </v>
          </cell>
          <cell r="K85" t="str">
            <v xml:space="preserve"> </v>
          </cell>
          <cell r="L85" t="str">
            <v xml:space="preserve"> </v>
          </cell>
          <cell r="M85" t="str">
            <v xml:space="preserve"> </v>
          </cell>
          <cell r="N85" t="str">
            <v>FL 3+</v>
          </cell>
          <cell r="O85">
            <v>365</v>
          </cell>
          <cell r="P85" t="str">
            <v>JAV-KIT</v>
          </cell>
          <cell r="Q85" t="str">
            <v xml:space="preserve"> </v>
          </cell>
          <cell r="R85" t="str">
            <v>1139NBV</v>
          </cell>
          <cell r="S85" t="e">
            <v>#REF!</v>
          </cell>
          <cell r="T85" t="e">
            <v>#REF!</v>
          </cell>
          <cell r="U85">
            <v>44084</v>
          </cell>
          <cell r="W85">
            <v>972.03</v>
          </cell>
        </row>
        <row r="86">
          <cell r="C86" t="str">
            <v>EchelonER</v>
          </cell>
          <cell r="D86" t="str">
            <v>L5968</v>
          </cell>
          <cell r="E86" t="str">
            <v>Addition to lower limb prosthesis, multi-axial ankle with swing phase active dorsiflexion feature</v>
          </cell>
          <cell r="F86" t="str">
            <v>L5981</v>
          </cell>
          <cell r="G86" t="str">
            <v>All lower extremity prostheses, flex foot system or equal</v>
          </cell>
          <cell r="H86" t="str">
            <v xml:space="preserve"> </v>
          </cell>
          <cell r="I86" t="str">
            <v xml:space="preserve"> </v>
          </cell>
          <cell r="J86" t="str">
            <v xml:space="preserve"> </v>
          </cell>
          <cell r="K86" t="str">
            <v xml:space="preserve"> </v>
          </cell>
          <cell r="L86" t="str">
            <v xml:space="preserve"> </v>
          </cell>
          <cell r="M86" t="str">
            <v xml:space="preserve"> </v>
          </cell>
          <cell r="N86" t="str">
            <v>FL 3+</v>
          </cell>
          <cell r="O86">
            <v>275</v>
          </cell>
          <cell r="P86" t="str">
            <v>ECER-FOOT</v>
          </cell>
          <cell r="Q86" t="str">
            <v xml:space="preserve"> </v>
          </cell>
          <cell r="R86" t="str">
            <v>1142X</v>
          </cell>
          <cell r="S86" t="e">
            <v>#REF!</v>
          </cell>
          <cell r="T86" t="e">
            <v>#REF!</v>
          </cell>
          <cell r="U86">
            <v>40544</v>
          </cell>
          <cell r="W86">
            <v>2169.7199999999998</v>
          </cell>
        </row>
        <row r="87">
          <cell r="C87" t="str">
            <v>Echelon Vacuum</v>
          </cell>
          <cell r="D87" t="str">
            <v>L5781</v>
          </cell>
          <cell r="E87" t="str">
            <v>Addition to lower limb prosthesis, vacuum pump, residual limb volume management and moisture evacuation system</v>
          </cell>
          <cell r="F87" t="str">
            <v>L5968</v>
          </cell>
          <cell r="G87" t="str">
            <v>Addition to lower limb prosthesis, multi-axial ankle with swing phase active dorsiflexion feature</v>
          </cell>
          <cell r="H87" t="str">
            <v>L5981</v>
          </cell>
          <cell r="I87" t="str">
            <v>All lower extremity prostheses, flex foot system or equal</v>
          </cell>
          <cell r="J87" t="str">
            <v xml:space="preserve"> </v>
          </cell>
          <cell r="K87" t="str">
            <v xml:space="preserve"> </v>
          </cell>
          <cell r="L87" t="str">
            <v xml:space="preserve"> </v>
          </cell>
          <cell r="M87" t="str">
            <v xml:space="preserve"> </v>
          </cell>
          <cell r="N87" t="str">
            <v>FL 3+</v>
          </cell>
          <cell r="O87">
            <v>275</v>
          </cell>
          <cell r="P87" t="str">
            <v>EVAC-FOOT</v>
          </cell>
          <cell r="Q87" t="str">
            <v xml:space="preserve"> </v>
          </cell>
          <cell r="R87" t="str">
            <v>X</v>
          </cell>
          <cell r="S87" t="e">
            <v>#REF!</v>
          </cell>
          <cell r="T87" t="e">
            <v>#REF!</v>
          </cell>
          <cell r="U87" t="str">
            <v>NO PDAC APPROVAL</v>
          </cell>
          <cell r="W87">
            <v>3290.96</v>
          </cell>
        </row>
        <row r="88">
          <cell r="C88" t="str">
            <v>Multiflex</v>
          </cell>
          <cell r="D88" t="str">
            <v>L5972</v>
          </cell>
          <cell r="E88" t="str">
            <v>All lower extremity prostheses, flexible keel foot (Safe, Sten, Bock Dynamic or equal)</v>
          </cell>
          <cell r="F88" t="str">
            <v>L5986</v>
          </cell>
          <cell r="G88" t="str">
            <v>All lower extremity prostheses, multi-axial rotation unit, (MCP or equal)</v>
          </cell>
          <cell r="H88" t="str">
            <v/>
          </cell>
          <cell r="I88" t="str">
            <v/>
          </cell>
          <cell r="J88" t="str">
            <v/>
          </cell>
          <cell r="K88" t="str">
            <v xml:space="preserve"> </v>
          </cell>
          <cell r="L88" t="str">
            <v xml:space="preserve"> </v>
          </cell>
          <cell r="M88" t="str">
            <v xml:space="preserve"> </v>
          </cell>
          <cell r="N88" t="str">
            <v>FL 2+</v>
          </cell>
          <cell r="O88">
            <v>275</v>
          </cell>
          <cell r="P88" t="str">
            <v>5191-FOOT</v>
          </cell>
          <cell r="Q88" t="str">
            <v xml:space="preserve"> </v>
          </cell>
          <cell r="R88" t="str">
            <v>1491X</v>
          </cell>
          <cell r="S88" t="e">
            <v>#REF!</v>
          </cell>
          <cell r="T88" t="e">
            <v>#REF!</v>
          </cell>
          <cell r="U88">
            <v>44307</v>
          </cell>
          <cell r="W88">
            <v>240.7</v>
          </cell>
        </row>
        <row r="89">
          <cell r="C89" t="str">
            <v>Truper</v>
          </cell>
          <cell r="D89" t="str">
            <v>L5979</v>
          </cell>
          <cell r="E89" t="str">
            <v>All lower extremity prostheses, multi-axial ankle/foot, dynamic response foot, one piece system</v>
          </cell>
          <cell r="F89" t="str">
            <v xml:space="preserve"> </v>
          </cell>
          <cell r="G89" t="str">
            <v xml:space="preserve"> </v>
          </cell>
          <cell r="H89" t="str">
            <v xml:space="preserve"> </v>
          </cell>
          <cell r="I89" t="str">
            <v xml:space="preserve"> </v>
          </cell>
          <cell r="J89" t="str">
            <v xml:space="preserve"> </v>
          </cell>
          <cell r="K89" t="str">
            <v xml:space="preserve"> </v>
          </cell>
          <cell r="L89" t="str">
            <v xml:space="preserve"> </v>
          </cell>
          <cell r="M89" t="str">
            <v xml:space="preserve"> </v>
          </cell>
          <cell r="N89" t="str">
            <v>FL 3+</v>
          </cell>
          <cell r="O89" t="str">
            <v>100 (16-18cm) | 132 (19-21cm)</v>
          </cell>
          <cell r="P89" t="str">
            <v>TP-KIT</v>
          </cell>
          <cell r="Q89" t="str">
            <v xml:space="preserve"> </v>
          </cell>
          <cell r="R89" t="str">
            <v>1527X</v>
          </cell>
          <cell r="S89" t="e">
            <v>#REF!</v>
          </cell>
          <cell r="T89" t="e">
            <v>#REF!</v>
          </cell>
          <cell r="U89" t="str">
            <v>NO PDAC APPROVAL</v>
          </cell>
          <cell r="W89">
            <v>409.96</v>
          </cell>
        </row>
        <row r="90">
          <cell r="C90" t="str">
            <v>Tru Step</v>
          </cell>
          <cell r="D90" t="str">
            <v>L5979</v>
          </cell>
          <cell r="E90" t="str">
            <v>All lower extremity prostheses, multi-axial ankle/foot, dynamic response foot, one piece system</v>
          </cell>
          <cell r="F90" t="str">
            <v xml:space="preserve"> </v>
          </cell>
          <cell r="G90" t="str">
            <v xml:space="preserve"> </v>
          </cell>
          <cell r="H90" t="str">
            <v xml:space="preserve"> </v>
          </cell>
          <cell r="I90" t="str">
            <v xml:space="preserve"> </v>
          </cell>
          <cell r="J90" t="str">
            <v xml:space="preserve"> </v>
          </cell>
          <cell r="K90" t="str">
            <v xml:space="preserve"> </v>
          </cell>
          <cell r="L90" t="str">
            <v xml:space="preserve"> </v>
          </cell>
          <cell r="M90" t="str">
            <v xml:space="preserve"> </v>
          </cell>
          <cell r="N90" t="str">
            <v>FL 3+</v>
          </cell>
          <cell r="O90" t="str">
            <v>330 (Endo) | 352 (Exo)</v>
          </cell>
          <cell r="P90" t="str">
            <v>TS-KIT</v>
          </cell>
          <cell r="Q90" t="str">
            <v xml:space="preserve"> </v>
          </cell>
          <cell r="R90" t="str">
            <v>1527NBV</v>
          </cell>
          <cell r="S90" t="e">
            <v>#REF!</v>
          </cell>
          <cell r="T90" t="e">
            <v>#REF!</v>
          </cell>
          <cell r="U90">
            <v>44279</v>
          </cell>
          <cell r="W90">
            <v>757.21</v>
          </cell>
        </row>
        <row r="91">
          <cell r="C91" t="str">
            <v>Venture</v>
          </cell>
          <cell r="D91" t="str">
            <v>L5979</v>
          </cell>
          <cell r="E91" t="str">
            <v>All lower extremity prostheses, multi-axial ankle/foot, dynamic response foot, one piece system</v>
          </cell>
          <cell r="F91" t="str">
            <v xml:space="preserve"> </v>
          </cell>
          <cell r="G91" t="str">
            <v xml:space="preserve"> </v>
          </cell>
          <cell r="H91" t="str">
            <v xml:space="preserve"> </v>
          </cell>
          <cell r="I91" t="str">
            <v xml:space="preserve"> </v>
          </cell>
          <cell r="J91" t="str">
            <v xml:space="preserve"> </v>
          </cell>
          <cell r="K91" t="str">
            <v xml:space="preserve"> </v>
          </cell>
          <cell r="L91" t="str">
            <v xml:space="preserve"> </v>
          </cell>
          <cell r="M91" t="str">
            <v xml:space="preserve"> </v>
          </cell>
          <cell r="N91" t="str">
            <v>FL 3+</v>
          </cell>
          <cell r="O91" t="str">
            <v>250 (21-30cm) | 275 (25-30cm)*Low Impact</v>
          </cell>
          <cell r="P91" t="str">
            <v>V-KIT</v>
          </cell>
          <cell r="Q91" t="str">
            <v xml:space="preserve"> </v>
          </cell>
          <cell r="R91" t="str">
            <v>1527NBV</v>
          </cell>
          <cell r="S91" t="e">
            <v>#REF!</v>
          </cell>
          <cell r="T91" t="e">
            <v>#REF!</v>
          </cell>
          <cell r="U91" t="str">
            <v>NO PDAC APPROVAL</v>
          </cell>
          <cell r="W91">
            <v>860.56</v>
          </cell>
        </row>
        <row r="92">
          <cell r="C92" t="str">
            <v>Tribute</v>
          </cell>
          <cell r="D92" t="str">
            <v>L5979</v>
          </cell>
          <cell r="E92" t="str">
            <v>All lower extremity prostheses, multi-axial ankle/foot, dynamic response foot, one piece system</v>
          </cell>
          <cell r="F92" t="str">
            <v xml:space="preserve"> </v>
          </cell>
          <cell r="G92" t="str">
            <v xml:space="preserve"> </v>
          </cell>
          <cell r="H92" t="str">
            <v xml:space="preserve"> </v>
          </cell>
          <cell r="I92" t="str">
            <v xml:space="preserve"> </v>
          </cell>
          <cell r="J92" t="str">
            <v xml:space="preserve"> </v>
          </cell>
          <cell r="K92" t="str">
            <v xml:space="preserve"> </v>
          </cell>
          <cell r="L92" t="str">
            <v xml:space="preserve"> </v>
          </cell>
          <cell r="M92" t="str">
            <v xml:space="preserve"> </v>
          </cell>
          <cell r="N92" t="str">
            <v>FL 3+</v>
          </cell>
          <cell r="O92">
            <v>220</v>
          </cell>
          <cell r="P92" t="str">
            <v>TRIB-KIT</v>
          </cell>
          <cell r="Q92" t="str">
            <v xml:space="preserve"> </v>
          </cell>
          <cell r="R92" t="str">
            <v>1527BV</v>
          </cell>
          <cell r="S92" t="e">
            <v>#REF!</v>
          </cell>
          <cell r="T92" t="e">
            <v>#REF!</v>
          </cell>
          <cell r="U92">
            <v>44271</v>
          </cell>
          <cell r="W92">
            <v>317.99</v>
          </cell>
        </row>
        <row r="93">
          <cell r="C93" t="str">
            <v>Celsus</v>
          </cell>
          <cell r="D93" t="str">
            <v>L5972</v>
          </cell>
          <cell r="E93" t="str">
            <v>All lower extremity prostheses, flexible keel foot (Safe, Sten, Bock Dynamic or equal)</v>
          </cell>
          <cell r="F93" t="str">
            <v>L5986</v>
          </cell>
          <cell r="G93" t="str">
            <v>All lower extremity prostheses, multi-axial rotation unit, (MCP or equal)</v>
          </cell>
          <cell r="H93" t="str">
            <v xml:space="preserve"> </v>
          </cell>
          <cell r="I93" t="str">
            <v xml:space="preserve"> </v>
          </cell>
          <cell r="J93" t="str">
            <v xml:space="preserve"> </v>
          </cell>
          <cell r="K93" t="str">
            <v xml:space="preserve"> </v>
          </cell>
          <cell r="L93" t="str">
            <v xml:space="preserve"> </v>
          </cell>
          <cell r="M93" t="str">
            <v xml:space="preserve"> </v>
          </cell>
          <cell r="N93" t="str">
            <v>FL 2+</v>
          </cell>
          <cell r="O93" t="str">
            <v>220 (21-24cm) | 300 (25-30cm)</v>
          </cell>
          <cell r="P93" t="str">
            <v>CSX-KIT</v>
          </cell>
          <cell r="Q93" t="str">
            <v xml:space="preserve"> </v>
          </cell>
          <cell r="R93" t="str">
            <v>1491NBV</v>
          </cell>
          <cell r="S93" t="e">
            <v>#REF!</v>
          </cell>
          <cell r="T93" t="e">
            <v>#REF!</v>
          </cell>
          <cell r="U93" t="str">
            <v>NO PDAC APPROVAL</v>
          </cell>
          <cell r="W93">
            <v>261.13</v>
          </cell>
        </row>
        <row r="94">
          <cell r="C94" t="str">
            <v>Tempo</v>
          </cell>
          <cell r="D94" t="str">
            <v>L5972</v>
          </cell>
          <cell r="E94" t="str">
            <v>All lower extremity prostheses, flexible keel foot (Safe, Sten, Bock Dynamic or equal)</v>
          </cell>
          <cell r="F94" t="str">
            <v xml:space="preserve"> </v>
          </cell>
          <cell r="G94" t="str">
            <v xml:space="preserve"> </v>
          </cell>
          <cell r="H94" t="str">
            <v xml:space="preserve"> </v>
          </cell>
          <cell r="I94" t="str">
            <v xml:space="preserve"> </v>
          </cell>
          <cell r="J94" t="str">
            <v xml:space="preserve"> </v>
          </cell>
          <cell r="K94" t="str">
            <v xml:space="preserve"> </v>
          </cell>
          <cell r="L94" t="str">
            <v xml:space="preserve"> </v>
          </cell>
          <cell r="M94" t="str">
            <v xml:space="preserve"> </v>
          </cell>
          <cell r="N94" t="str">
            <v>FL 2+</v>
          </cell>
          <cell r="O94" t="str">
            <v>300 (21-24cm) | 330 (25-30cm)</v>
          </cell>
          <cell r="P94" t="str">
            <v>TO-KIT</v>
          </cell>
          <cell r="Q94" t="str">
            <v xml:space="preserve"> </v>
          </cell>
          <cell r="R94" t="str">
            <v>1490NBV</v>
          </cell>
          <cell r="S94" t="e">
            <v>#REF!</v>
          </cell>
          <cell r="T94" t="e">
            <v>#REF!</v>
          </cell>
          <cell r="U94" t="str">
            <v>NO PDAC APPROVAL</v>
          </cell>
          <cell r="W94">
            <v>137.27000000000001</v>
          </cell>
        </row>
        <row r="95">
          <cell r="C95" t="str">
            <v>Soleus</v>
          </cell>
          <cell r="D95" t="str">
            <v>L5981</v>
          </cell>
          <cell r="E95" t="str">
            <v>All lower extremity prostheses, flex foot system or equal</v>
          </cell>
          <cell r="F95" t="str">
            <v xml:space="preserve"> </v>
          </cell>
          <cell r="G95" t="str">
            <v xml:space="preserve"> </v>
          </cell>
          <cell r="H95" t="str">
            <v xml:space="preserve"> </v>
          </cell>
          <cell r="I95" t="str">
            <v xml:space="preserve"> </v>
          </cell>
          <cell r="J95" t="str">
            <v xml:space="preserve"> </v>
          </cell>
          <cell r="K95" t="str">
            <v xml:space="preserve"> </v>
          </cell>
          <cell r="L95" t="str">
            <v xml:space="preserve"> </v>
          </cell>
          <cell r="M95" t="str">
            <v xml:space="preserve"> </v>
          </cell>
          <cell r="N95" t="str">
            <v>FL 3+</v>
          </cell>
          <cell r="O95" t="str">
            <v>220 (21-24cm) | 250 (25-26cm) | 275 (27-30cm)</v>
          </cell>
          <cell r="P95" t="str">
            <v>SO-KIT</v>
          </cell>
          <cell r="Q95" t="str">
            <v xml:space="preserve"> </v>
          </cell>
          <cell r="R95" t="str">
            <v>1140NBV</v>
          </cell>
          <cell r="S95" t="e">
            <v>#REF!</v>
          </cell>
          <cell r="T95" t="e">
            <v>#REF!</v>
          </cell>
          <cell r="U95">
            <v>44121</v>
          </cell>
          <cell r="W95">
            <v>932.78</v>
          </cell>
        </row>
        <row r="96">
          <cell r="C96" t="str">
            <v>Odyssey K3</v>
          </cell>
          <cell r="D96" t="str">
            <v>L5968</v>
          </cell>
          <cell r="E96" t="str">
            <v>Addition to lower limb prosthesis, multi-axial ankle with swing phase active dorsiflexion feature</v>
          </cell>
          <cell r="F96" t="str">
            <v>L5981</v>
          </cell>
          <cell r="G96" t="str">
            <v>All lower extremity prostheses, flex foot system or equal</v>
          </cell>
          <cell r="H96" t="str">
            <v xml:space="preserve"> </v>
          </cell>
          <cell r="I96" t="str">
            <v xml:space="preserve"> </v>
          </cell>
          <cell r="J96" t="str">
            <v xml:space="preserve"> </v>
          </cell>
          <cell r="K96" t="str">
            <v xml:space="preserve"> </v>
          </cell>
          <cell r="L96" t="str">
            <v xml:space="preserve"> </v>
          </cell>
          <cell r="M96" t="str">
            <v xml:space="preserve"> </v>
          </cell>
          <cell r="N96" t="str">
            <v>FL 3+</v>
          </cell>
          <cell r="O96">
            <v>275</v>
          </cell>
          <cell r="P96" t="str">
            <v>ODK3-KIT</v>
          </cell>
          <cell r="Q96" t="str">
            <v xml:space="preserve"> </v>
          </cell>
          <cell r="R96" t="str">
            <v>1142BV</v>
          </cell>
          <cell r="S96" t="e">
            <v>#REF!</v>
          </cell>
          <cell r="T96" t="e">
            <v>#REF!</v>
          </cell>
          <cell r="U96" t="str">
            <v>NO PDAC APPROVAL</v>
          </cell>
          <cell r="W96">
            <v>1589.99</v>
          </cell>
        </row>
        <row r="97">
          <cell r="C97" t="str">
            <v>Horizon</v>
          </cell>
          <cell r="D97" t="str">
            <v>L5981</v>
          </cell>
          <cell r="E97" t="str">
            <v>All lower extremity prostheses, flex foot system or equal</v>
          </cell>
          <cell r="F97" t="str">
            <v xml:space="preserve"> </v>
          </cell>
          <cell r="G97" t="str">
            <v xml:space="preserve"> </v>
          </cell>
          <cell r="H97" t="str">
            <v xml:space="preserve"> </v>
          </cell>
          <cell r="I97" t="str">
            <v xml:space="preserve"> </v>
          </cell>
          <cell r="J97" t="str">
            <v xml:space="preserve"> </v>
          </cell>
          <cell r="K97" t="str">
            <v xml:space="preserve"> </v>
          </cell>
          <cell r="L97" t="str">
            <v xml:space="preserve"> </v>
          </cell>
          <cell r="M97" t="str">
            <v xml:space="preserve"> </v>
          </cell>
          <cell r="N97" t="str">
            <v>FL 3+</v>
          </cell>
          <cell r="O97" t="str">
            <v>330 (21-25cm) | 365 (26-30cm)</v>
          </cell>
          <cell r="P97" t="str">
            <v>HZ-KIT</v>
          </cell>
          <cell r="Q97" t="str">
            <v xml:space="preserve"> </v>
          </cell>
          <cell r="R97" t="str">
            <v>1140NBV</v>
          </cell>
          <cell r="S97" t="e">
            <v>#REF!</v>
          </cell>
          <cell r="T97" t="e">
            <v>#REF!</v>
          </cell>
          <cell r="U97">
            <v>44271</v>
          </cell>
          <cell r="W97">
            <v>516.06000000000006</v>
          </cell>
        </row>
        <row r="98">
          <cell r="C98" t="str">
            <v>Accent (without dynamic pylon)</v>
          </cell>
          <cell r="D98" t="str">
            <v>L5981</v>
          </cell>
          <cell r="E98" t="str">
            <v>All lower extremity prostheses, flex foot system or equal</v>
          </cell>
          <cell r="F98" t="str">
            <v>L5986</v>
          </cell>
          <cell r="G98" t="str">
            <v>All lower extremity prostheses, multi-axial rotation unit, (MCP or equal)</v>
          </cell>
          <cell r="H98" t="str">
            <v>L5990</v>
          </cell>
          <cell r="I98" t="str">
            <v>Addition to lower extremity prosthesis, user adjustable heel height</v>
          </cell>
          <cell r="J98" t="str">
            <v xml:space="preserve"> </v>
          </cell>
          <cell r="K98" t="str">
            <v xml:space="preserve"> </v>
          </cell>
          <cell r="L98" t="str">
            <v xml:space="preserve"> </v>
          </cell>
          <cell r="M98" t="str">
            <v xml:space="preserve"> </v>
          </cell>
          <cell r="N98" t="str">
            <v>FL 3+</v>
          </cell>
          <cell r="O98" t="str">
            <v>220 (21-24cm) | 250 (25-28cm)</v>
          </cell>
          <cell r="P98" t="str">
            <v>ACC-FOOT</v>
          </cell>
          <cell r="Q98" t="str">
            <v>Please advise the patient of the likelihood that L5990 will be denied as "medically not necessary" and have them sign an ABN prior to delivery; use modifier GA to indicate you have the signed ABN on file. The ABN will allow you to bill the patient if Medicare upholds a medically necessity denial on appeal.</v>
          </cell>
          <cell r="R98" t="str">
            <v>X</v>
          </cell>
          <cell r="S98" t="e">
            <v>#REF!</v>
          </cell>
          <cell r="T98" t="e">
            <v>#REF!</v>
          </cell>
          <cell r="U98" t="str">
            <v>NO PDAC APPROVAL</v>
          </cell>
          <cell r="W98">
            <v>722.76</v>
          </cell>
        </row>
        <row r="99">
          <cell r="C99" t="str">
            <v>Accent (with dynamic pylon)</v>
          </cell>
          <cell r="D99" t="str">
            <v>L5981</v>
          </cell>
          <cell r="E99" t="str">
            <v>All lower extremity prostheses, flex foot system or equal</v>
          </cell>
          <cell r="F99" t="str">
            <v>L5985</v>
          </cell>
          <cell r="G99" t="str">
            <v>All endoskeletal lower extremity prostheses, dynamic prosthetic pylon</v>
          </cell>
          <cell r="H99" t="str">
            <v>L5986</v>
          </cell>
          <cell r="I99" t="str">
            <v>All lower extremity prostheses, multi-axial rotation unit, (MCP or equal)</v>
          </cell>
          <cell r="J99" t="str">
            <v>L5990</v>
          </cell>
          <cell r="K99" t="str">
            <v>Addition to lower extremity prosthesis, user adjustable heel height</v>
          </cell>
          <cell r="L99" t="str">
            <v xml:space="preserve"> </v>
          </cell>
          <cell r="M99" t="str">
            <v xml:space="preserve"> </v>
          </cell>
          <cell r="N99" t="str">
            <v>FL 3+</v>
          </cell>
          <cell r="O99" t="str">
            <v>220 (21-24cm) | 250 (25-28cm)</v>
          </cell>
          <cell r="P99" t="str">
            <v>ACC-FOOT</v>
          </cell>
          <cell r="Q99" t="str">
            <v>Please advise the patient of the likelihood that L5990 will be denied as "medically not necessary" and have them sign an ABN prior to delivery; use modifier GA to indicate you have the signed ABN on file. The ABN will allow you to bill the patient if Medicare upholds a medically necessity denial on appeal.</v>
          </cell>
          <cell r="R99" t="str">
            <v>X</v>
          </cell>
          <cell r="S99" t="e">
            <v>#REF!</v>
          </cell>
          <cell r="T99" t="e">
            <v>#REF!</v>
          </cell>
          <cell r="U99" t="str">
            <v>NO PDAC APPROVAL</v>
          </cell>
          <cell r="W99">
            <v>722.76</v>
          </cell>
        </row>
        <row r="100">
          <cell r="C100" t="str">
            <v>Breeze</v>
          </cell>
          <cell r="D100" t="str">
            <v>L5972</v>
          </cell>
          <cell r="E100" t="str">
            <v>All lower extremity prostheses, flexible keel foot (Safe, Sten, Bock Dynamic or equal)</v>
          </cell>
          <cell r="F100" t="str">
            <v xml:space="preserve"> </v>
          </cell>
          <cell r="G100" t="str">
            <v xml:space="preserve"> </v>
          </cell>
          <cell r="H100" t="str">
            <v xml:space="preserve"> </v>
          </cell>
          <cell r="I100" t="str">
            <v xml:space="preserve"> </v>
          </cell>
          <cell r="J100" t="str">
            <v xml:space="preserve"> </v>
          </cell>
          <cell r="K100" t="str">
            <v xml:space="preserve"> </v>
          </cell>
          <cell r="L100" t="str">
            <v xml:space="preserve"> </v>
          </cell>
          <cell r="M100" t="str">
            <v xml:space="preserve"> </v>
          </cell>
          <cell r="N100" t="str">
            <v>FL 2+</v>
          </cell>
          <cell r="O100" t="str">
            <v>220 (21-25cm) | 275 (26-30cm)</v>
          </cell>
          <cell r="P100" t="str">
            <v>BE-KIT</v>
          </cell>
          <cell r="Q100" t="str">
            <v xml:space="preserve"> </v>
          </cell>
          <cell r="R100" t="str">
            <v>1490X</v>
          </cell>
          <cell r="S100" t="e">
            <v>#REF!</v>
          </cell>
          <cell r="T100" t="e">
            <v>#REF!</v>
          </cell>
          <cell r="U100" t="str">
            <v>NO PDAC APPROVAL</v>
          </cell>
          <cell r="W100">
            <v>100.16999999999999</v>
          </cell>
        </row>
        <row r="101">
          <cell r="C101" t="str">
            <v>Odyssey</v>
          </cell>
          <cell r="D101" t="str">
            <v>L5968</v>
          </cell>
          <cell r="E101" t="str">
            <v>Addition to lower limb prosthesis, multi-axial ankle with swing phase active dorsiflexion feature</v>
          </cell>
          <cell r="F101" t="str">
            <v>L5972</v>
          </cell>
          <cell r="G101" t="str">
            <v>All lower extremity prostheses, flexible keel foot (Safe, Sten, Bock Dynamic or equal)</v>
          </cell>
          <cell r="H101" t="str">
            <v xml:space="preserve"> </v>
          </cell>
          <cell r="I101" t="str">
            <v xml:space="preserve"> </v>
          </cell>
          <cell r="J101" t="str">
            <v xml:space="preserve"> </v>
          </cell>
          <cell r="K101" t="str">
            <v xml:space="preserve"> </v>
          </cell>
          <cell r="L101" t="str">
            <v xml:space="preserve"> </v>
          </cell>
          <cell r="M101" t="str">
            <v xml:space="preserve"> </v>
          </cell>
          <cell r="N101" t="str">
            <v>FL 2+</v>
          </cell>
          <cell r="O101" t="str">
            <v>220 (21-24cm) | 300 (25-30cm)</v>
          </cell>
          <cell r="P101" t="str">
            <v>OK2-KIT</v>
          </cell>
          <cell r="Q101" t="str">
            <v xml:space="preserve"> </v>
          </cell>
          <cell r="R101" t="str">
            <v>1493X</v>
          </cell>
          <cell r="S101" t="e">
            <v>#REF!</v>
          </cell>
          <cell r="T101" t="e">
            <v>#REF!</v>
          </cell>
          <cell r="U101" t="str">
            <v>NO PDAC APPROVAL</v>
          </cell>
          <cell r="W101">
            <v>1113</v>
          </cell>
        </row>
        <row r="102">
          <cell r="C102" t="str">
            <v>Sidekicks Feet for Stubbies</v>
          </cell>
          <cell r="D102" t="str">
            <v>L5210</v>
          </cell>
          <cell r="E102" t="str">
            <v>Above knee, short prosthesis, no knee joint (“stubbies”)</v>
          </cell>
          <cell r="F102" t="str">
            <v>L5920</v>
          </cell>
          <cell r="G102" t="str">
            <v>Addition to endoskeletal system, alignable system</v>
          </cell>
          <cell r="H102" t="str">
            <v>L5972</v>
          </cell>
          <cell r="I102" t="str">
            <v>All lower extremity prostheses, flexible keel foot (Safe, Sten, Bock Dynamic or equal)</v>
          </cell>
          <cell r="J102" t="str">
            <v>L5986</v>
          </cell>
          <cell r="K102" t="str">
            <v>All lower extremity prostheses, multi-axial rotation unit, (MCP or equal)</v>
          </cell>
          <cell r="L102" t="str">
            <v xml:space="preserve"> </v>
          </cell>
          <cell r="M102" t="str">
            <v xml:space="preserve"> </v>
          </cell>
          <cell r="N102" t="str">
            <v>FL NA</v>
          </cell>
          <cell r="O102" t="str">
            <v>WL 275</v>
          </cell>
          <cell r="P102" t="str">
            <v>SK-FOOT</v>
          </cell>
          <cell r="Q102" t="str">
            <v xml:space="preserve"> </v>
          </cell>
          <cell r="R102" t="str">
            <v>X</v>
          </cell>
          <cell r="S102" t="e">
            <v>#REF!</v>
          </cell>
          <cell r="T102" t="e">
            <v>#REF!</v>
          </cell>
          <cell r="U102" t="str">
            <v>NO PDAC APPROVAL</v>
          </cell>
          <cell r="W102">
            <v>444.46</v>
          </cell>
        </row>
        <row r="103">
          <cell r="C103" t="str">
            <v>Tactical</v>
          </cell>
          <cell r="D103" t="str">
            <v>L5986</v>
          </cell>
          <cell r="E103" t="str">
            <v>All lower extremity prostheses, multi-axial rotation unit, (MCP or equal)</v>
          </cell>
          <cell r="F103" t="str">
            <v>L5987</v>
          </cell>
          <cell r="G103" t="str">
            <v>All lower extremity prosthesis, shank foot system with vertical loading pylon</v>
          </cell>
          <cell r="H103" t="str">
            <v xml:space="preserve"> </v>
          </cell>
          <cell r="I103" t="str">
            <v xml:space="preserve"> </v>
          </cell>
          <cell r="J103" t="str">
            <v xml:space="preserve"> </v>
          </cell>
          <cell r="K103" t="str">
            <v xml:space="preserve"> </v>
          </cell>
          <cell r="L103" t="str">
            <v xml:space="preserve"> </v>
          </cell>
          <cell r="M103" t="str">
            <v xml:space="preserve"> </v>
          </cell>
          <cell r="N103" t="str">
            <v>FL 3+</v>
          </cell>
          <cell r="O103" t="str">
            <v>220 (21-24cm) | 250 (25-26cm) | 275 (27-30cm)</v>
          </cell>
          <cell r="P103" t="str">
            <v>SO-KIT</v>
          </cell>
          <cell r="Q103" t="str">
            <v>*DO NOT DELIVER TO MEDICARE PATIENTS</v>
          </cell>
          <cell r="R103" t="str">
            <v>1145NBV</v>
          </cell>
          <cell r="S103" t="e">
            <v>#REF!</v>
          </cell>
          <cell r="T103" t="e">
            <v>#REF!</v>
          </cell>
          <cell r="U103" t="str">
            <v>NO PDAC APPROVAL</v>
          </cell>
          <cell r="V103" t="str">
            <v>SOLEUS TACTICAL? SAME AS SOLEUS?</v>
          </cell>
          <cell r="W103">
            <v>932.78</v>
          </cell>
        </row>
        <row r="104">
          <cell r="C104" t="str">
            <v>Velocity</v>
          </cell>
          <cell r="D104" t="str">
            <v>L5981</v>
          </cell>
          <cell r="E104" t="str">
            <v>All lower extremity prostheses, flex foot system or equal</v>
          </cell>
          <cell r="F104" t="str">
            <v>L5986</v>
          </cell>
          <cell r="G104" t="str">
            <v>All lower extremity prostheses, multi-axial rotation unit, (MCP or equal)</v>
          </cell>
          <cell r="H104" t="str">
            <v xml:space="preserve"> </v>
          </cell>
          <cell r="I104" t="str">
            <v xml:space="preserve"> </v>
          </cell>
          <cell r="J104" t="str">
            <v xml:space="preserve"> </v>
          </cell>
          <cell r="K104" t="str">
            <v xml:space="preserve"> </v>
          </cell>
          <cell r="L104" t="str">
            <v xml:space="preserve"> </v>
          </cell>
          <cell r="M104" t="str">
            <v xml:space="preserve"> </v>
          </cell>
          <cell r="N104" t="str">
            <v>FL 3+</v>
          </cell>
          <cell r="O104" t="str">
            <v>250 (21-30cm) | 275 (25-30cm)*Low Impact</v>
          </cell>
          <cell r="P104" t="str">
            <v>VL-KIT</v>
          </cell>
          <cell r="Q104" t="str">
            <v xml:space="preserve"> </v>
          </cell>
          <cell r="R104" t="str">
            <v>1141X</v>
          </cell>
          <cell r="S104" t="e">
            <v>#REF!</v>
          </cell>
          <cell r="T104" t="e">
            <v>#REF!</v>
          </cell>
          <cell r="U104" t="str">
            <v>NO PDAC APPROVAL</v>
          </cell>
          <cell r="W104">
            <v>757.21</v>
          </cell>
        </row>
        <row r="105">
          <cell r="C105" t="str">
            <v>Orbit</v>
          </cell>
          <cell r="D105" t="str">
            <v>L5981</v>
          </cell>
          <cell r="E105" t="str">
            <v>All lower extremity prostheses, flex foot system or equal</v>
          </cell>
          <cell r="F105" t="str">
            <v>L5984</v>
          </cell>
          <cell r="G105" t="str">
            <v>All endoskeletal lower extremity prostheses, axial rotation unit</v>
          </cell>
          <cell r="H105" t="str">
            <v/>
          </cell>
          <cell r="I105" t="str">
            <v/>
          </cell>
          <cell r="J105" t="str">
            <v/>
          </cell>
          <cell r="K105" t="str">
            <v/>
          </cell>
          <cell r="L105" t="str">
            <v/>
          </cell>
          <cell r="M105" t="str">
            <v/>
          </cell>
          <cell r="N105" t="str">
            <v>FL 3+</v>
          </cell>
          <cell r="O105" t="str">
            <v>PENDING</v>
          </cell>
          <cell r="P105" t="str">
            <v>PENDING</v>
          </cell>
          <cell r="Q105" t="str">
            <v/>
          </cell>
          <cell r="R105" t="str">
            <v>X</v>
          </cell>
          <cell r="S105" t="e">
            <v>#REF!</v>
          </cell>
          <cell r="T105" t="e">
            <v>#REF!</v>
          </cell>
          <cell r="U105">
            <v>44337</v>
          </cell>
          <cell r="W105" t="str">
            <v>Pending</v>
          </cell>
        </row>
        <row r="106">
          <cell r="C106" t="str">
            <v>Terrain</v>
          </cell>
          <cell r="D106" t="str">
            <v>L5981</v>
          </cell>
          <cell r="E106" t="str">
            <v>All lower extremity prostheses, flex foot system or equal</v>
          </cell>
          <cell r="F106" t="str">
            <v>L5986</v>
          </cell>
          <cell r="G106" t="str">
            <v>All lower extremity prostheses, multi-axial rotation unit, (MCP or equal)</v>
          </cell>
          <cell r="H106" t="str">
            <v/>
          </cell>
          <cell r="I106" t="str">
            <v/>
          </cell>
          <cell r="J106" t="str">
            <v/>
          </cell>
          <cell r="K106" t="str">
            <v/>
          </cell>
          <cell r="L106" t="str">
            <v/>
          </cell>
          <cell r="M106" t="str">
            <v/>
          </cell>
          <cell r="N106" t="str">
            <v>FL 3+</v>
          </cell>
          <cell r="O106" t="str">
            <v>PENDING</v>
          </cell>
          <cell r="P106" t="str">
            <v>PENDING</v>
          </cell>
          <cell r="Q106" t="str">
            <v/>
          </cell>
          <cell r="R106" t="str">
            <v>1141X</v>
          </cell>
          <cell r="S106" t="e">
            <v>#REF!</v>
          </cell>
          <cell r="T106" t="e">
            <v>#REF!</v>
          </cell>
          <cell r="U106">
            <v>44337</v>
          </cell>
          <cell r="W106" t="str">
            <v>Pending</v>
          </cell>
        </row>
        <row r="107">
          <cell r="C107" t="str">
            <v>AGM (multi-axial foot)</v>
          </cell>
          <cell r="D107" t="str">
            <v>L5972</v>
          </cell>
          <cell r="E107" t="str">
            <v>All lower extremity prostheses, flexible keel foot (Safe, Sten, Bock Dynamic or equal)</v>
          </cell>
          <cell r="F107" t="str">
            <v>L5986</v>
          </cell>
          <cell r="G107" t="str">
            <v>All lower extremity prostheses, multi-axial rotation unit, (MCP or equal)</v>
          </cell>
          <cell r="H107" t="str">
            <v xml:space="preserve"> </v>
          </cell>
          <cell r="I107" t="str">
            <v xml:space="preserve"> </v>
          </cell>
          <cell r="J107" t="str">
            <v xml:space="preserve"> </v>
          </cell>
          <cell r="K107" t="str">
            <v xml:space="preserve"> </v>
          </cell>
          <cell r="L107" t="str">
            <v xml:space="preserve"> </v>
          </cell>
          <cell r="M107" t="str">
            <v xml:space="preserve"> </v>
          </cell>
          <cell r="N107" t="str">
            <v>FL 2+</v>
          </cell>
          <cell r="O107">
            <v>218</v>
          </cell>
          <cell r="P107" t="str">
            <v>AGM-FOOT</v>
          </cell>
          <cell r="Q107" t="str">
            <v xml:space="preserve"> </v>
          </cell>
          <cell r="R107" t="str">
            <v>1491NBV</v>
          </cell>
          <cell r="S107" t="e">
            <v>#REF!</v>
          </cell>
          <cell r="T107" t="e">
            <v>#REF!</v>
          </cell>
          <cell r="U107" t="str">
            <v>NO PDAC APPROVAL</v>
          </cell>
          <cell r="W107">
            <v>381.05</v>
          </cell>
        </row>
        <row r="108">
          <cell r="C108" t="str">
            <v>STM (multi-axial foot)</v>
          </cell>
          <cell r="D108" t="str">
            <v>L5972</v>
          </cell>
          <cell r="E108" t="str">
            <v>All lower extremity prostheses, flexible keel foot (Safe, Sten, Bock Dynamic or equal)</v>
          </cell>
          <cell r="F108" t="str">
            <v>L5986</v>
          </cell>
          <cell r="G108" t="str">
            <v>All lower extremity prostheses, multi-axial rotation unit, (MCP or equal)</v>
          </cell>
          <cell r="H108" t="str">
            <v xml:space="preserve"> </v>
          </cell>
          <cell r="I108" t="str">
            <v xml:space="preserve"> </v>
          </cell>
          <cell r="J108" t="str">
            <v xml:space="preserve"> </v>
          </cell>
          <cell r="K108" t="str">
            <v xml:space="preserve"> </v>
          </cell>
          <cell r="L108" t="str">
            <v xml:space="preserve"> </v>
          </cell>
          <cell r="M108" t="str">
            <v xml:space="preserve"> </v>
          </cell>
          <cell r="N108" t="str">
            <v>FL 2+</v>
          </cell>
          <cell r="O108">
            <v>218</v>
          </cell>
          <cell r="P108" t="str">
            <v>STM-FOOT</v>
          </cell>
          <cell r="Q108" t="str">
            <v/>
          </cell>
          <cell r="R108" t="str">
            <v>1491NBV</v>
          </cell>
          <cell r="S108" t="e">
            <v>#REF!</v>
          </cell>
          <cell r="T108" t="e">
            <v>#REF!</v>
          </cell>
          <cell r="U108" t="str">
            <v>NO PDAC APPROVAL</v>
          </cell>
          <cell r="W108">
            <v>381.05</v>
          </cell>
        </row>
        <row r="109">
          <cell r="C109" t="str">
            <v>Dynamic Response</v>
          </cell>
          <cell r="D109" t="str">
            <v>L5979</v>
          </cell>
          <cell r="E109" t="str">
            <v>All lower extremity prostheses, multi-axial ankle/foot, dynamic response foot, one piece system</v>
          </cell>
          <cell r="F109" t="str">
            <v xml:space="preserve"> </v>
          </cell>
          <cell r="G109" t="str">
            <v xml:space="preserve"> </v>
          </cell>
          <cell r="H109" t="str">
            <v xml:space="preserve"> </v>
          </cell>
          <cell r="I109" t="str">
            <v xml:space="preserve"> </v>
          </cell>
          <cell r="J109" t="str">
            <v xml:space="preserve"> </v>
          </cell>
          <cell r="K109" t="str">
            <v xml:space="preserve"> </v>
          </cell>
          <cell r="L109" t="str">
            <v xml:space="preserve"> </v>
          </cell>
          <cell r="M109" t="str">
            <v xml:space="preserve"> </v>
          </cell>
          <cell r="N109" t="str">
            <v>FL 3+</v>
          </cell>
          <cell r="O109">
            <v>233</v>
          </cell>
          <cell r="P109" t="str">
            <v>DR</v>
          </cell>
          <cell r="Q109" t="str">
            <v/>
          </cell>
          <cell r="R109" t="str">
            <v>1527NBV</v>
          </cell>
          <cell r="S109" t="e">
            <v>#REF!</v>
          </cell>
          <cell r="T109" t="e">
            <v>#REF!</v>
          </cell>
          <cell r="U109" t="str">
            <v>NO PDAC APPROVAL</v>
          </cell>
          <cell r="W109">
            <v>572.4</v>
          </cell>
        </row>
        <row r="110">
          <cell r="C110" t="str">
            <v>ATM (Single Axis)</v>
          </cell>
          <cell r="D110" t="str">
            <v>L5975</v>
          </cell>
          <cell r="E110" t="str">
            <v>All lower extremity prosthesis, combination single axis ankle and flexible keel foot</v>
          </cell>
          <cell r="F110" t="str">
            <v xml:space="preserve"> </v>
          </cell>
          <cell r="G110" t="str">
            <v xml:space="preserve"> </v>
          </cell>
          <cell r="H110" t="str">
            <v xml:space="preserve"> </v>
          </cell>
          <cell r="I110" t="str">
            <v xml:space="preserve"> </v>
          </cell>
          <cell r="J110" t="str">
            <v xml:space="preserve"> </v>
          </cell>
          <cell r="K110" t="str">
            <v xml:space="preserve"> </v>
          </cell>
          <cell r="L110" t="str">
            <v xml:space="preserve"> </v>
          </cell>
          <cell r="M110" t="str">
            <v xml:space="preserve"> </v>
          </cell>
          <cell r="N110" t="str">
            <v>FL 2+</v>
          </cell>
          <cell r="O110" t="str">
            <v xml:space="preserve"> </v>
          </cell>
          <cell r="P110" t="str">
            <v>1A-FOOT</v>
          </cell>
          <cell r="Q110" t="str">
            <v xml:space="preserve"> </v>
          </cell>
          <cell r="R110" t="str">
            <v>X</v>
          </cell>
          <cell r="S110" t="e">
            <v>#REF!</v>
          </cell>
          <cell r="T110" t="e">
            <v>#REF!</v>
          </cell>
          <cell r="U110" t="str">
            <v>NO PDAC APPROVAL</v>
          </cell>
          <cell r="W110">
            <v>254.83</v>
          </cell>
        </row>
        <row r="111">
          <cell r="C111" t="str">
            <v>K1A</v>
          </cell>
          <cell r="D111" t="str">
            <v>L5972</v>
          </cell>
          <cell r="E111" t="str">
            <v>All lower extremity prostheses, flexible keel foot (Safe, Sten, Bock Dynamic or equal)</v>
          </cell>
          <cell r="F111" t="str">
            <v xml:space="preserve"> </v>
          </cell>
          <cell r="G111" t="str">
            <v xml:space="preserve"> </v>
          </cell>
          <cell r="H111" t="str">
            <v xml:space="preserve"> </v>
          </cell>
          <cell r="I111" t="str">
            <v xml:space="preserve"> </v>
          </cell>
          <cell r="J111" t="str">
            <v xml:space="preserve"> </v>
          </cell>
          <cell r="K111" t="str">
            <v xml:space="preserve"> </v>
          </cell>
          <cell r="L111" t="str">
            <v xml:space="preserve"> </v>
          </cell>
          <cell r="M111" t="str">
            <v xml:space="preserve"> </v>
          </cell>
          <cell r="N111" t="str">
            <v>FL 2+</v>
          </cell>
          <cell r="O111">
            <v>340</v>
          </cell>
          <cell r="P111" t="str">
            <v>K1A</v>
          </cell>
          <cell r="Q111" t="str">
            <v/>
          </cell>
          <cell r="R111" t="str">
            <v>1490NBV</v>
          </cell>
          <cell r="S111" t="e">
            <v>#REF!</v>
          </cell>
          <cell r="T111" t="e">
            <v>#REF!</v>
          </cell>
          <cell r="U111" t="str">
            <v>NO PDAC APPROVAL</v>
          </cell>
          <cell r="W111">
            <v>167.48</v>
          </cell>
        </row>
        <row r="112">
          <cell r="C112" t="str">
            <v>Chopart/Listfranc Partial Foot</v>
          </cell>
          <cell r="D112" t="str">
            <v>L5976</v>
          </cell>
          <cell r="E112" t="str">
            <v>All lower extremity prostheses, energy storing foot (Seattle, Carbon Copy II, or equal)</v>
          </cell>
          <cell r="F112" t="str">
            <v xml:space="preserve"> </v>
          </cell>
          <cell r="G112" t="str">
            <v xml:space="preserve"> </v>
          </cell>
          <cell r="H112" t="str">
            <v xml:space="preserve"> </v>
          </cell>
          <cell r="I112" t="str">
            <v xml:space="preserve"> </v>
          </cell>
          <cell r="J112" t="str">
            <v xml:space="preserve"> </v>
          </cell>
          <cell r="K112" t="str">
            <v xml:space="preserve"> </v>
          </cell>
          <cell r="L112" t="str">
            <v xml:space="preserve"> </v>
          </cell>
          <cell r="M112" t="str">
            <v xml:space="preserve"> </v>
          </cell>
          <cell r="N112" t="str">
            <v>FL 3+</v>
          </cell>
          <cell r="O112">
            <v>250</v>
          </cell>
          <cell r="P112" t="str">
            <v>LCE-FOOT</v>
          </cell>
          <cell r="Q112" t="str">
            <v>**Foot is non-returnable**</v>
          </cell>
          <cell r="R112" t="str">
            <v>1137X</v>
          </cell>
          <cell r="S112" t="e">
            <v>#REF!</v>
          </cell>
          <cell r="T112" t="e">
            <v>#REF!</v>
          </cell>
          <cell r="U112" t="str">
            <v>NO PDAC APPROVAL</v>
          </cell>
          <cell r="W112">
            <v>152.63999999999999</v>
          </cell>
        </row>
        <row r="113">
          <cell r="C113" t="str">
            <v>H2U</v>
          </cell>
          <cell r="D113" t="str">
            <v>L5972</v>
          </cell>
          <cell r="E113" t="str">
            <v>All lower extremity prostheses, flexible keel foot (Safe, Sten, Bock Dynamic or equal)</v>
          </cell>
          <cell r="F113" t="str">
            <v>L5984</v>
          </cell>
          <cell r="G113" t="str">
            <v>All endoskeletal lower extremity prostheses, axial rotation unit</v>
          </cell>
          <cell r="H113" t="str">
            <v xml:space="preserve"> </v>
          </cell>
          <cell r="I113" t="str">
            <v xml:space="preserve"> </v>
          </cell>
          <cell r="J113" t="str">
            <v xml:space="preserve"> </v>
          </cell>
          <cell r="K113" t="str">
            <v xml:space="preserve"> </v>
          </cell>
          <cell r="L113" t="str">
            <v xml:space="preserve"> </v>
          </cell>
          <cell r="M113" t="str">
            <v xml:space="preserve"> </v>
          </cell>
          <cell r="N113" t="str">
            <v>FL 2+</v>
          </cell>
          <cell r="O113" t="str">
            <v xml:space="preserve"> </v>
          </cell>
          <cell r="P113" t="str">
            <v>HS-FOOT</v>
          </cell>
          <cell r="Q113" t="str">
            <v xml:space="preserve"> </v>
          </cell>
          <cell r="R113" t="str">
            <v>X</v>
          </cell>
          <cell r="S113" t="e">
            <v>#REF!</v>
          </cell>
          <cell r="T113" t="e">
            <v>#REF!</v>
          </cell>
          <cell r="U113" t="str">
            <v>NO PDAC APPROVAL</v>
          </cell>
          <cell r="W113">
            <v>370.15</v>
          </cell>
        </row>
        <row r="114">
          <cell r="C114" t="str">
            <v>Vari-Flex Modular</v>
          </cell>
          <cell r="D114" t="str">
            <v>L5980</v>
          </cell>
          <cell r="E114" t="str">
            <v>Flex foot system</v>
          </cell>
          <cell r="F114" t="str">
            <v xml:space="preserve"> </v>
          </cell>
          <cell r="G114" t="str">
            <v xml:space="preserve"> </v>
          </cell>
          <cell r="H114" t="str">
            <v xml:space="preserve"> </v>
          </cell>
          <cell r="I114" t="str">
            <v xml:space="preserve"> </v>
          </cell>
          <cell r="J114" t="str">
            <v xml:space="preserve"> </v>
          </cell>
          <cell r="K114" t="str">
            <v xml:space="preserve"> </v>
          </cell>
          <cell r="L114" t="str">
            <v xml:space="preserve"> </v>
          </cell>
          <cell r="M114" t="str">
            <v xml:space="preserve"> </v>
          </cell>
          <cell r="N114" t="str">
            <v>FL 3+</v>
          </cell>
          <cell r="O114">
            <v>365</v>
          </cell>
          <cell r="P114" t="str">
            <v>VFMOD-KIT</v>
          </cell>
          <cell r="Q114" t="str">
            <v xml:space="preserve"> </v>
          </cell>
          <cell r="R114" t="str">
            <v>1139NBV</v>
          </cell>
          <cell r="S114" t="e">
            <v>#REF!</v>
          </cell>
          <cell r="T114" t="e">
            <v>#REF!</v>
          </cell>
          <cell r="U114">
            <v>44121</v>
          </cell>
          <cell r="W114">
            <v>1331.65</v>
          </cell>
        </row>
        <row r="115">
          <cell r="C115" t="str">
            <v>K3U</v>
          </cell>
          <cell r="D115" t="str">
            <v>L5972</v>
          </cell>
          <cell r="E115" t="str">
            <v>All lower extremity prostheses, flexible keel foot (Safe, Sten, Bock Dynamic or equal)</v>
          </cell>
          <cell r="F115" t="str">
            <v xml:space="preserve"> </v>
          </cell>
          <cell r="G115" t="str">
            <v xml:space="preserve"> </v>
          </cell>
          <cell r="H115" t="str">
            <v xml:space="preserve"> </v>
          </cell>
          <cell r="I115" t="str">
            <v xml:space="preserve"> </v>
          </cell>
          <cell r="J115" t="str">
            <v xml:space="preserve"> </v>
          </cell>
          <cell r="K115" t="str">
            <v xml:space="preserve"> </v>
          </cell>
          <cell r="L115" t="str">
            <v xml:space="preserve"> </v>
          </cell>
          <cell r="M115" t="str">
            <v xml:space="preserve"> </v>
          </cell>
          <cell r="N115" t="str">
            <v>FL 2+</v>
          </cell>
          <cell r="O115">
            <v>259</v>
          </cell>
          <cell r="P115" t="str">
            <v>K3U</v>
          </cell>
          <cell r="Q115" t="str">
            <v xml:space="preserve"> </v>
          </cell>
          <cell r="R115" t="str">
            <v>1490X</v>
          </cell>
          <cell r="S115" t="e">
            <v>#REF!</v>
          </cell>
          <cell r="T115" t="e">
            <v>#REF!</v>
          </cell>
          <cell r="U115" t="str">
            <v>NO PDAC APPROVAL</v>
          </cell>
          <cell r="W115">
            <v>167.48</v>
          </cell>
        </row>
        <row r="116">
          <cell r="C116" t="str">
            <v>Symes</v>
          </cell>
          <cell r="D116" t="str">
            <v>L5975</v>
          </cell>
          <cell r="E116" t="str">
            <v>All lower extremity prosthesis, combination single axis ankle and flexible keel foot</v>
          </cell>
          <cell r="F116" t="str">
            <v xml:space="preserve"> </v>
          </cell>
          <cell r="G116" t="str">
            <v xml:space="preserve"> </v>
          </cell>
          <cell r="H116" t="str">
            <v xml:space="preserve"> </v>
          </cell>
          <cell r="I116" t="str">
            <v xml:space="preserve"> </v>
          </cell>
          <cell r="J116" t="str">
            <v xml:space="preserve"> </v>
          </cell>
          <cell r="K116" t="str">
            <v xml:space="preserve"> </v>
          </cell>
          <cell r="L116" t="str">
            <v xml:space="preserve"> </v>
          </cell>
          <cell r="M116" t="str">
            <v xml:space="preserve"> </v>
          </cell>
          <cell r="N116" t="str">
            <v>FL 2+</v>
          </cell>
          <cell r="O116" t="str">
            <v xml:space="preserve"> </v>
          </cell>
          <cell r="P116" t="str">
            <v>FDS</v>
          </cell>
          <cell r="Q116" t="str">
            <v xml:space="preserve"> </v>
          </cell>
          <cell r="R116" t="str">
            <v>X</v>
          </cell>
          <cell r="S116" t="e">
            <v>#REF!</v>
          </cell>
          <cell r="T116" t="e">
            <v>#REF!</v>
          </cell>
          <cell r="U116" t="str">
            <v>NO PDAC APPROVAL</v>
          </cell>
          <cell r="W116">
            <v>519.92999999999995</v>
          </cell>
        </row>
        <row r="117">
          <cell r="C117" t="str">
            <v>K2</v>
          </cell>
          <cell r="D117" t="str">
            <v>L5972</v>
          </cell>
          <cell r="E117" t="str">
            <v>All lower extremity prostheses, flexible keel foot (Safe, Sten, Bock Dynamic or equal)</v>
          </cell>
          <cell r="F117" t="str">
            <v xml:space="preserve"> </v>
          </cell>
          <cell r="G117" t="str">
            <v xml:space="preserve"> </v>
          </cell>
          <cell r="H117" t="str">
            <v xml:space="preserve"> </v>
          </cell>
          <cell r="I117" t="str">
            <v xml:space="preserve"> </v>
          </cell>
          <cell r="J117" t="str">
            <v xml:space="preserve"> </v>
          </cell>
          <cell r="K117" t="str">
            <v xml:space="preserve"> </v>
          </cell>
          <cell r="L117" t="str">
            <v xml:space="preserve"> </v>
          </cell>
          <cell r="M117" t="str">
            <v xml:space="preserve"> </v>
          </cell>
          <cell r="N117" t="str">
            <v>FL 2+</v>
          </cell>
          <cell r="O117">
            <v>365</v>
          </cell>
          <cell r="P117" t="str">
            <v>134-KIT</v>
          </cell>
          <cell r="Q117" t="str">
            <v xml:space="preserve"> </v>
          </cell>
          <cell r="R117" t="str">
            <v>1490NBV</v>
          </cell>
          <cell r="S117" t="e">
            <v>#REF!</v>
          </cell>
          <cell r="T117" t="e">
            <v>#REF!</v>
          </cell>
          <cell r="U117" t="str">
            <v>NO PDAC APPROVAL</v>
          </cell>
          <cell r="W117">
            <v>307.67</v>
          </cell>
        </row>
        <row r="118">
          <cell r="C118" t="str">
            <v>All_Pro_Direct_Mount_Pyramid</v>
          </cell>
          <cell r="D118" t="str">
            <v>L5981</v>
          </cell>
          <cell r="E118" t="str">
            <v>All lower extremity prostheses, flex foot system or equal</v>
          </cell>
          <cell r="F118" t="str">
            <v xml:space="preserve"> </v>
          </cell>
          <cell r="G118" t="str">
            <v xml:space="preserve"> </v>
          </cell>
          <cell r="H118" t="str">
            <v xml:space="preserve"> </v>
          </cell>
          <cell r="I118" t="str">
            <v xml:space="preserve"> </v>
          </cell>
          <cell r="J118" t="str">
            <v xml:space="preserve"> </v>
          </cell>
          <cell r="K118" t="str">
            <v xml:space="preserve"> </v>
          </cell>
          <cell r="L118" t="str">
            <v xml:space="preserve"> </v>
          </cell>
          <cell r="M118" t="str">
            <v xml:space="preserve"> </v>
          </cell>
          <cell r="N118" t="str">
            <v>FL 3+</v>
          </cell>
          <cell r="O118">
            <v>330</v>
          </cell>
          <cell r="P118" t="str">
            <v>137-KIT</v>
          </cell>
          <cell r="Q118" t="str">
            <v xml:space="preserve"> </v>
          </cell>
          <cell r="R118" t="str">
            <v>1140BV</v>
          </cell>
          <cell r="S118" t="e">
            <v>#REF!</v>
          </cell>
          <cell r="T118" t="e">
            <v>#REF!</v>
          </cell>
          <cell r="U118">
            <v>44124</v>
          </cell>
          <cell r="W118">
            <v>1638.37</v>
          </cell>
        </row>
        <row r="119">
          <cell r="C119" t="str">
            <v>All Pro w/ Posterior Mount</v>
          </cell>
          <cell r="D119" t="str">
            <v>L5980</v>
          </cell>
          <cell r="E119" t="str">
            <v>Flex foot system</v>
          </cell>
          <cell r="F119" t="str">
            <v xml:space="preserve"> </v>
          </cell>
          <cell r="G119" t="str">
            <v xml:space="preserve"> </v>
          </cell>
          <cell r="H119" t="str">
            <v xml:space="preserve"> </v>
          </cell>
          <cell r="I119" t="str">
            <v xml:space="preserve"> </v>
          </cell>
          <cell r="J119" t="str">
            <v xml:space="preserve"> </v>
          </cell>
          <cell r="K119" t="str">
            <v xml:space="preserve"> </v>
          </cell>
          <cell r="L119" t="str">
            <v xml:space="preserve"> </v>
          </cell>
          <cell r="M119" t="str">
            <v xml:space="preserve"> </v>
          </cell>
          <cell r="N119" t="str">
            <v>FL 3+</v>
          </cell>
          <cell r="O119">
            <v>330</v>
          </cell>
          <cell r="P119" t="str">
            <v>137-PM-KIT</v>
          </cell>
          <cell r="Q119" t="str">
            <v xml:space="preserve"> </v>
          </cell>
          <cell r="R119" t="str">
            <v>1139BV</v>
          </cell>
          <cell r="S119" t="e">
            <v>#REF!</v>
          </cell>
          <cell r="T119" t="e">
            <v>#REF!</v>
          </cell>
          <cell r="U119">
            <v>44154</v>
          </cell>
          <cell r="W119">
            <v>1811.25</v>
          </cell>
        </row>
        <row r="120">
          <cell r="C120" t="str">
            <v>Element DS System</v>
          </cell>
          <cell r="D120" t="str">
            <v>L5984</v>
          </cell>
          <cell r="E120" t="str">
            <v>All endoskeletal lower extremity prostheses, axial rotation unit</v>
          </cell>
          <cell r="F120" t="str">
            <v>L5987</v>
          </cell>
          <cell r="G120" t="str">
            <v>All lower extremity prosthesis, shank foot system with vertical loading pylon</v>
          </cell>
          <cell r="H120" t="str">
            <v xml:space="preserve"> </v>
          </cell>
          <cell r="I120" t="str">
            <v xml:space="preserve"> </v>
          </cell>
          <cell r="J120" t="str">
            <v xml:space="preserve"> </v>
          </cell>
          <cell r="K120" t="str">
            <v xml:space="preserve"> </v>
          </cell>
          <cell r="L120" t="str">
            <v xml:space="preserve"> </v>
          </cell>
          <cell r="M120" t="str">
            <v xml:space="preserve"> </v>
          </cell>
          <cell r="N120" t="str">
            <v>FL 3+</v>
          </cell>
          <cell r="O120">
            <v>275</v>
          </cell>
          <cell r="P120" t="str">
            <v>105-10-KIT</v>
          </cell>
          <cell r="Q120" t="str">
            <v xml:space="preserve"> </v>
          </cell>
          <cell r="R120" t="str">
            <v>1144NBV</v>
          </cell>
          <cell r="S120" t="e">
            <v>#REF!</v>
          </cell>
          <cell r="T120" t="e">
            <v>#REF!</v>
          </cell>
          <cell r="U120">
            <v>44148</v>
          </cell>
          <cell r="W120">
            <v>1573.92</v>
          </cell>
        </row>
        <row r="121">
          <cell r="C121" t="str">
            <v>Formula (adult or pediatric)</v>
          </cell>
          <cell r="D121" t="str">
            <v>L5980</v>
          </cell>
          <cell r="E121" t="str">
            <v>Flex foot system</v>
          </cell>
          <cell r="F121" t="str">
            <v xml:space="preserve"> </v>
          </cell>
          <cell r="G121" t="str">
            <v xml:space="preserve"> </v>
          </cell>
          <cell r="H121" t="str">
            <v xml:space="preserve"> </v>
          </cell>
          <cell r="I121" t="str">
            <v xml:space="preserve"> </v>
          </cell>
          <cell r="J121" t="str">
            <v xml:space="preserve"> </v>
          </cell>
          <cell r="K121" t="str">
            <v xml:space="preserve"> </v>
          </cell>
          <cell r="L121" t="str">
            <v xml:space="preserve"> </v>
          </cell>
          <cell r="M121" t="str">
            <v xml:space="preserve"> </v>
          </cell>
          <cell r="N121" t="str">
            <v>FL 3+</v>
          </cell>
          <cell r="O121">
            <v>330</v>
          </cell>
          <cell r="P121" t="str">
            <v>178-KIT</v>
          </cell>
          <cell r="Q121" t="str">
            <v xml:space="preserve"> </v>
          </cell>
          <cell r="R121" t="str">
            <v>1139NBV</v>
          </cell>
          <cell r="S121" t="e">
            <v>#REF!</v>
          </cell>
          <cell r="T121" t="e">
            <v>#REF!</v>
          </cell>
          <cell r="U121">
            <v>44148</v>
          </cell>
          <cell r="W121">
            <v>1588.42</v>
          </cell>
        </row>
        <row r="122">
          <cell r="C122" t="str">
            <v>Element System</v>
          </cell>
          <cell r="D122" t="str">
            <v>L5981</v>
          </cell>
          <cell r="E122" t="str">
            <v>All lower extremity prostheses, flex foot system or equal</v>
          </cell>
          <cell r="F122" t="str">
            <v xml:space="preserve"> </v>
          </cell>
          <cell r="G122" t="str">
            <v xml:space="preserve"> </v>
          </cell>
          <cell r="H122" t="str">
            <v xml:space="preserve"> </v>
          </cell>
          <cell r="I122" t="str">
            <v xml:space="preserve"> </v>
          </cell>
          <cell r="J122" t="str">
            <v xml:space="preserve"> </v>
          </cell>
          <cell r="K122" t="str">
            <v xml:space="preserve"> </v>
          </cell>
          <cell r="L122" t="str">
            <v xml:space="preserve"> </v>
          </cell>
          <cell r="M122" t="str">
            <v xml:space="preserve"> </v>
          </cell>
          <cell r="N122" t="str">
            <v>FL 3+</v>
          </cell>
          <cell r="O122">
            <v>300</v>
          </cell>
          <cell r="P122" t="str">
            <v>100-10-KIT</v>
          </cell>
          <cell r="Q122" t="str">
            <v xml:space="preserve"> </v>
          </cell>
          <cell r="R122" t="str">
            <v>1140NBV</v>
          </cell>
          <cell r="S122" t="e">
            <v>#REF!</v>
          </cell>
          <cell r="T122" t="e">
            <v>#REF!</v>
          </cell>
          <cell r="U122" t="str">
            <v>NO PDAC APPROVAL</v>
          </cell>
          <cell r="W122">
            <v>891.28</v>
          </cell>
        </row>
        <row r="123">
          <cell r="C123" t="str">
            <v>Balance S Torsion</v>
          </cell>
          <cell r="D123" t="str">
            <v>L5972</v>
          </cell>
          <cell r="E123" t="str">
            <v>All lower extremity prostheses, flexible keel foot (Safe, Sten, Bock Dynamic or equal)</v>
          </cell>
          <cell r="F123" t="str">
            <v>L5984</v>
          </cell>
          <cell r="G123" t="str">
            <v>All endoskeletal lower extremity prostheses, axial rotation unit</v>
          </cell>
          <cell r="H123" t="str">
            <v>L5988</v>
          </cell>
          <cell r="I123" t="str">
            <v>Addition to lower limb prosthesis, vertical shock reducing feature</v>
          </cell>
          <cell r="J123" t="str">
            <v xml:space="preserve"> </v>
          </cell>
          <cell r="K123" t="str">
            <v xml:space="preserve"> </v>
          </cell>
          <cell r="L123" t="str">
            <v xml:space="preserve"> </v>
          </cell>
          <cell r="M123" t="str">
            <v xml:space="preserve"> </v>
          </cell>
          <cell r="N123" t="str">
            <v>FL 2+</v>
          </cell>
          <cell r="O123">
            <v>324</v>
          </cell>
          <cell r="P123" t="str">
            <v>BST0-FOOT</v>
          </cell>
          <cell r="Q123" t="str">
            <v xml:space="preserve"> </v>
          </cell>
          <cell r="R123" t="str">
            <v>1491X</v>
          </cell>
          <cell r="S123" t="e">
            <v>#REF!</v>
          </cell>
          <cell r="T123" t="e">
            <v>#REF!</v>
          </cell>
          <cell r="U123" t="str">
            <v>NO PDAC APPROVAL</v>
          </cell>
          <cell r="W123">
            <v>1550.25</v>
          </cell>
        </row>
        <row r="124">
          <cell r="C124" t="str">
            <v>Obsidian Running Blade (Adult or Pediatric)</v>
          </cell>
          <cell r="D124" t="str">
            <v>L5999</v>
          </cell>
          <cell r="E124" t="str">
            <v>Lower Extremity prosthesis, Not otherwise specified</v>
          </cell>
          <cell r="F124" t="str">
            <v xml:space="preserve"> </v>
          </cell>
          <cell r="G124" t="str">
            <v xml:space="preserve"> </v>
          </cell>
          <cell r="H124" t="str">
            <v xml:space="preserve"> </v>
          </cell>
          <cell r="I124" t="str">
            <v xml:space="preserve"> </v>
          </cell>
          <cell r="J124" t="str">
            <v xml:space="preserve"> </v>
          </cell>
          <cell r="K124" t="str">
            <v xml:space="preserve"> </v>
          </cell>
          <cell r="L124" t="str">
            <v xml:space="preserve"> </v>
          </cell>
          <cell r="M124" t="str">
            <v xml:space="preserve"> </v>
          </cell>
          <cell r="N124" t="str">
            <v>FL 3+</v>
          </cell>
          <cell r="P124" t="str">
            <v>175-130-FOOT</v>
          </cell>
          <cell r="Q124" t="str">
            <v xml:space="preserve"> </v>
          </cell>
          <cell r="R124" t="str">
            <v>X</v>
          </cell>
          <cell r="S124" t="e">
            <v>#REF!</v>
          </cell>
          <cell r="T124" t="e">
            <v>#REF!</v>
          </cell>
          <cell r="U124">
            <v>44153</v>
          </cell>
          <cell r="W124">
            <v>1450.88</v>
          </cell>
        </row>
        <row r="125">
          <cell r="C125" t="str">
            <v>Ceterus (Renamed ReFlex Rotate)</v>
          </cell>
          <cell r="D125" t="str">
            <v>L5984</v>
          </cell>
          <cell r="E125" t="str">
            <v>All endoskeletal lower extremity prostheses, axial rotation unit</v>
          </cell>
          <cell r="F125" t="str">
            <v>L5987</v>
          </cell>
          <cell r="G125" t="str">
            <v>All lower extremity prosthesis, shank foot system with vertical loading pylon</v>
          </cell>
          <cell r="H125" t="str">
            <v xml:space="preserve"> </v>
          </cell>
          <cell r="I125" t="str">
            <v xml:space="preserve"> </v>
          </cell>
          <cell r="J125" t="str">
            <v xml:space="preserve"> </v>
          </cell>
          <cell r="K125" t="str">
            <v xml:space="preserve"> </v>
          </cell>
          <cell r="L125" t="str">
            <v xml:space="preserve"> </v>
          </cell>
          <cell r="M125" t="str">
            <v xml:space="preserve"> </v>
          </cell>
          <cell r="N125" t="str">
            <v>FL 3+</v>
          </cell>
          <cell r="O125">
            <v>324</v>
          </cell>
          <cell r="P125" t="str">
            <v>RFR-KIT</v>
          </cell>
          <cell r="Q125" t="str">
            <v xml:space="preserve"> </v>
          </cell>
          <cell r="R125" t="str">
            <v>1144NBV</v>
          </cell>
          <cell r="S125" t="e">
            <v>#REF!</v>
          </cell>
          <cell r="T125" t="e">
            <v>#REF!</v>
          </cell>
          <cell r="U125" t="str">
            <v>NO PDAC APPROVAL</v>
          </cell>
          <cell r="V125" t="str">
            <v>QUESTION ON WHICH SPS MODEL</v>
          </cell>
          <cell r="W125">
            <v>1855.21</v>
          </cell>
        </row>
        <row r="126">
          <cell r="C126" t="str">
            <v>WAVE Comfort 3</v>
          </cell>
          <cell r="D126" t="str">
            <v>L5981</v>
          </cell>
          <cell r="E126" t="str">
            <v>All lower extremity prostheses, flex foot system or equal</v>
          </cell>
          <cell r="F126" t="str">
            <v xml:space="preserve"> </v>
          </cell>
          <cell r="G126" t="str">
            <v xml:space="preserve"> </v>
          </cell>
          <cell r="H126" t="str">
            <v xml:space="preserve"> </v>
          </cell>
          <cell r="I126" t="str">
            <v xml:space="preserve"> </v>
          </cell>
          <cell r="J126" t="str">
            <v xml:space="preserve"> </v>
          </cell>
          <cell r="K126" t="str">
            <v xml:space="preserve"> </v>
          </cell>
          <cell r="L126" t="str">
            <v xml:space="preserve"> </v>
          </cell>
          <cell r="M126" t="str">
            <v xml:space="preserve"> </v>
          </cell>
          <cell r="N126" t="str">
            <v>FL 3+</v>
          </cell>
          <cell r="O126">
            <v>330</v>
          </cell>
          <cell r="P126" t="str">
            <v>135-KIT</v>
          </cell>
          <cell r="Q126" t="str">
            <v xml:space="preserve"> </v>
          </cell>
          <cell r="R126" t="str">
            <v>1140NBV</v>
          </cell>
          <cell r="S126" t="e">
            <v>#REF!</v>
          </cell>
          <cell r="T126" t="e">
            <v>#REF!</v>
          </cell>
          <cell r="U126" t="str">
            <v>NO PDAC APPROVAL</v>
          </cell>
          <cell r="W126">
            <v>709.49</v>
          </cell>
        </row>
        <row r="127">
          <cell r="C127" t="str">
            <v>Aeris Activity</v>
          </cell>
          <cell r="D127" t="str">
            <v>L5980</v>
          </cell>
          <cell r="E127" t="str">
            <v>Flex foot system</v>
          </cell>
          <cell r="F127" t="str">
            <v xml:space="preserve"> </v>
          </cell>
          <cell r="G127" t="str">
            <v xml:space="preserve"> </v>
          </cell>
          <cell r="H127" t="str">
            <v xml:space="preserve"> </v>
          </cell>
          <cell r="I127" t="str">
            <v xml:space="preserve"> </v>
          </cell>
          <cell r="J127" t="str">
            <v xml:space="preserve"> </v>
          </cell>
          <cell r="K127" t="str">
            <v xml:space="preserve"> </v>
          </cell>
          <cell r="L127" t="str">
            <v xml:space="preserve"> </v>
          </cell>
          <cell r="M127" t="str">
            <v xml:space="preserve"> </v>
          </cell>
          <cell r="N127" t="str">
            <v>FL 3+</v>
          </cell>
          <cell r="O127">
            <v>275</v>
          </cell>
          <cell r="P127" t="str">
            <v>131-KIT</v>
          </cell>
          <cell r="Q127" t="str">
            <v xml:space="preserve"> </v>
          </cell>
          <cell r="R127" t="str">
            <v>1139NBV</v>
          </cell>
          <cell r="S127" t="e">
            <v>#REF!</v>
          </cell>
          <cell r="T127" t="e">
            <v>#REF!</v>
          </cell>
          <cell r="U127">
            <v>44154</v>
          </cell>
          <cell r="W127">
            <v>1095.33</v>
          </cell>
        </row>
        <row r="128">
          <cell r="C128" t="str">
            <v>Aeris Performance 2</v>
          </cell>
          <cell r="D128" t="str">
            <v>L5981</v>
          </cell>
          <cell r="E128" t="str">
            <v>All lower extremity prostheses, flex foot system or equal</v>
          </cell>
          <cell r="F128" t="str">
            <v xml:space="preserve"> </v>
          </cell>
          <cell r="G128" t="str">
            <v xml:space="preserve"> </v>
          </cell>
          <cell r="H128" t="str">
            <v xml:space="preserve"> </v>
          </cell>
          <cell r="I128" t="str">
            <v xml:space="preserve"> </v>
          </cell>
          <cell r="J128" t="str">
            <v xml:space="preserve"> </v>
          </cell>
          <cell r="K128" t="str">
            <v xml:space="preserve"> </v>
          </cell>
          <cell r="L128" t="str">
            <v xml:space="preserve"> </v>
          </cell>
          <cell r="M128" t="str">
            <v xml:space="preserve"> </v>
          </cell>
          <cell r="N128" t="str">
            <v>FL 3+</v>
          </cell>
          <cell r="O128">
            <v>330</v>
          </cell>
          <cell r="P128" t="str">
            <v>122-KIT</v>
          </cell>
          <cell r="Q128" t="str">
            <v xml:space="preserve"> </v>
          </cell>
          <cell r="R128" t="str">
            <v>1140NBV</v>
          </cell>
          <cell r="S128" t="e">
            <v>#REF!</v>
          </cell>
          <cell r="T128" t="e">
            <v>#REF!</v>
          </cell>
          <cell r="U128">
            <v>44148</v>
          </cell>
          <cell r="W128">
            <v>869.02</v>
          </cell>
        </row>
        <row r="129">
          <cell r="C129" t="str">
            <v>Ibex System</v>
          </cell>
          <cell r="D129" t="str">
            <v>L5980</v>
          </cell>
          <cell r="E129" t="str">
            <v>Flex foot system</v>
          </cell>
          <cell r="F129" t="str">
            <v>L5986</v>
          </cell>
          <cell r="G129" t="str">
            <v>All lower extremity prostheses, multi-axial rotation unit, (MCP or equal)</v>
          </cell>
          <cell r="H129" t="str">
            <v xml:space="preserve"> </v>
          </cell>
          <cell r="I129" t="str">
            <v xml:space="preserve"> </v>
          </cell>
          <cell r="J129" t="str">
            <v xml:space="preserve"> </v>
          </cell>
          <cell r="K129" t="str">
            <v xml:space="preserve"> </v>
          </cell>
          <cell r="L129" t="str">
            <v xml:space="preserve"> </v>
          </cell>
          <cell r="M129" t="str">
            <v xml:space="preserve"> </v>
          </cell>
          <cell r="N129" t="str">
            <v>FL 3+</v>
          </cell>
          <cell r="O129">
            <v>440</v>
          </cell>
          <cell r="P129" t="str">
            <v>120-XD-KIT</v>
          </cell>
          <cell r="Q129" t="str">
            <v>*DO NOT DELIVER TO MEDICARE PATIENTS</v>
          </cell>
          <cell r="R129" t="str">
            <v>1139NBV</v>
          </cell>
          <cell r="S129" t="e">
            <v>#REF!</v>
          </cell>
          <cell r="T129" t="e">
            <v>#REF!</v>
          </cell>
          <cell r="U129" t="str">
            <v>NO PDAC APPROVAL</v>
          </cell>
          <cell r="W129">
            <v>980.32</v>
          </cell>
        </row>
        <row r="130">
          <cell r="C130" t="str">
            <v>Aeris LP</v>
          </cell>
          <cell r="D130" t="str">
            <v>L5981</v>
          </cell>
          <cell r="E130" t="str">
            <v>All lower extremity prostheses, flex foot system or equal</v>
          </cell>
          <cell r="F130" t="str">
            <v xml:space="preserve"> </v>
          </cell>
          <cell r="G130" t="str">
            <v xml:space="preserve"> </v>
          </cell>
          <cell r="H130" t="str">
            <v xml:space="preserve"> </v>
          </cell>
          <cell r="I130" t="str">
            <v xml:space="preserve"> </v>
          </cell>
          <cell r="J130" t="str">
            <v xml:space="preserve"> </v>
          </cell>
          <cell r="K130" t="str">
            <v xml:space="preserve"> </v>
          </cell>
          <cell r="L130" t="str">
            <v xml:space="preserve"> </v>
          </cell>
          <cell r="M130" t="str">
            <v xml:space="preserve"> </v>
          </cell>
          <cell r="N130" t="str">
            <v>FL 3+</v>
          </cell>
          <cell r="O130">
            <v>275</v>
          </cell>
          <cell r="P130" t="str">
            <v>123-KIT</v>
          </cell>
          <cell r="Q130" t="str">
            <v xml:space="preserve"> </v>
          </cell>
          <cell r="R130" t="str">
            <v>1140X</v>
          </cell>
          <cell r="S130" t="e">
            <v>#REF!</v>
          </cell>
          <cell r="T130" t="e">
            <v>#REF!</v>
          </cell>
          <cell r="U130" t="str">
            <v>NO PDAC APPROVAL</v>
          </cell>
          <cell r="W130">
            <v>557.38</v>
          </cell>
        </row>
        <row r="131">
          <cell r="C131" t="str">
            <v>Beachcomber</v>
          </cell>
          <cell r="D131" t="str">
            <v>Please see notes</v>
          </cell>
          <cell r="E131" t="str">
            <v/>
          </cell>
          <cell r="F131" t="str">
            <v xml:space="preserve"> </v>
          </cell>
          <cell r="G131" t="str">
            <v xml:space="preserve"> </v>
          </cell>
          <cell r="H131" t="str">
            <v xml:space="preserve"> </v>
          </cell>
          <cell r="I131" t="str">
            <v xml:space="preserve"> </v>
          </cell>
          <cell r="J131" t="str">
            <v xml:space="preserve"> </v>
          </cell>
          <cell r="K131" t="str">
            <v xml:space="preserve"> </v>
          </cell>
          <cell r="L131" t="str">
            <v xml:space="preserve"> </v>
          </cell>
          <cell r="M131" t="str">
            <v xml:space="preserve"> </v>
          </cell>
          <cell r="N131" t="str">
            <v>FL NA</v>
          </cell>
          <cell r="O131" t="str">
            <v>WL 250</v>
          </cell>
          <cell r="P131" t="str">
            <v>K16</v>
          </cell>
          <cell r="Q131" t="str">
            <v>Included in the base of a full prosthesis. Only code for replacement. Replacement: L5971 – All lower extremity, SACH foot, replacement only</v>
          </cell>
          <cell r="R131" t="str">
            <v>X</v>
          </cell>
          <cell r="S131" t="e">
            <v>#N/A</v>
          </cell>
          <cell r="T131" t="e">
            <v>#N/A</v>
          </cell>
          <cell r="U131" t="str">
            <v>NO PDAC APPROVAL</v>
          </cell>
          <cell r="W131">
            <v>165.63000000000002</v>
          </cell>
        </row>
        <row r="132">
          <cell r="C132" t="str">
            <v>Feet for Stubbies</v>
          </cell>
          <cell r="D132" t="str">
            <v>L5920</v>
          </cell>
          <cell r="E132" t="str">
            <v>Addition to endoskeletal system, alignable system</v>
          </cell>
          <cell r="F132" t="str">
            <v>L5972</v>
          </cell>
          <cell r="G132" t="str">
            <v>All lower extremity prostheses, flexible keel foot (Safe, Sten, Bock Dynamic or equal)</v>
          </cell>
          <cell r="H132" t="str">
            <v xml:space="preserve"> </v>
          </cell>
          <cell r="I132" t="str">
            <v xml:space="preserve"> </v>
          </cell>
          <cell r="J132" t="str">
            <v xml:space="preserve"> </v>
          </cell>
          <cell r="K132" t="str">
            <v xml:space="preserve"> </v>
          </cell>
          <cell r="L132" t="str">
            <v xml:space="preserve"> </v>
          </cell>
          <cell r="M132" t="str">
            <v xml:space="preserve"> </v>
          </cell>
          <cell r="N132" t="str">
            <v>FL 2+</v>
          </cell>
          <cell r="O132" t="str">
            <v xml:space="preserve"> </v>
          </cell>
          <cell r="P132" t="str">
            <v>CMP27/A</v>
          </cell>
          <cell r="Q132" t="str">
            <v xml:space="preserve"> </v>
          </cell>
          <cell r="R132" t="str">
            <v>X</v>
          </cell>
          <cell r="S132" t="e">
            <v>#REF!</v>
          </cell>
          <cell r="T132" t="e">
            <v>#REF!</v>
          </cell>
          <cell r="U132" t="str">
            <v>NO PDAC APPROVAL</v>
          </cell>
          <cell r="W132">
            <v>272.69</v>
          </cell>
        </row>
        <row r="133">
          <cell r="C133" t="str">
            <v>Trekk LP</v>
          </cell>
          <cell r="D133" t="str">
            <v>L5981</v>
          </cell>
          <cell r="E133" t="str">
            <v>All lower extremity prostheses, flex foot system or equal</v>
          </cell>
          <cell r="F133" t="str">
            <v xml:space="preserve"> </v>
          </cell>
          <cell r="G133" t="str">
            <v xml:space="preserve"> </v>
          </cell>
          <cell r="H133" t="str">
            <v xml:space="preserve"> </v>
          </cell>
          <cell r="I133" t="str">
            <v xml:space="preserve"> </v>
          </cell>
          <cell r="J133" t="str">
            <v xml:space="preserve"> </v>
          </cell>
          <cell r="K133" t="str">
            <v xml:space="preserve"> </v>
          </cell>
          <cell r="L133" t="str">
            <v xml:space="preserve"> </v>
          </cell>
          <cell r="M133" t="str">
            <v xml:space="preserve"> </v>
          </cell>
          <cell r="N133" t="str">
            <v>FL 3+</v>
          </cell>
          <cell r="O133">
            <v>365</v>
          </cell>
          <cell r="P133" t="str">
            <v>TREKK LP</v>
          </cell>
          <cell r="Q133" t="str">
            <v xml:space="preserve"> </v>
          </cell>
          <cell r="R133" t="str">
            <v>1140NBV</v>
          </cell>
          <cell r="S133" t="e">
            <v>#REF!</v>
          </cell>
          <cell r="T133" t="e">
            <v>#REF!</v>
          </cell>
          <cell r="U133" t="str">
            <v>NO PDAC APPROVAL</v>
          </cell>
          <cell r="W133">
            <v>756.84</v>
          </cell>
        </row>
        <row r="134">
          <cell r="C134" t="str">
            <v>Comfort Stride</v>
          </cell>
          <cell r="D134" t="str">
            <v>L5986</v>
          </cell>
          <cell r="E134" t="str">
            <v>All lower extremity prostheses, multi-axial rotation unit, (MCP or equal)</v>
          </cell>
          <cell r="F134" t="str">
            <v>L5987</v>
          </cell>
          <cell r="G134" t="str">
            <v>All lower extremity prosthesis, shank foot system with vertical loading pylon</v>
          </cell>
          <cell r="H134" t="str">
            <v xml:space="preserve"> </v>
          </cell>
          <cell r="I134" t="str">
            <v xml:space="preserve"> </v>
          </cell>
          <cell r="J134" t="str">
            <v xml:space="preserve"> </v>
          </cell>
          <cell r="K134" t="str">
            <v xml:space="preserve"> </v>
          </cell>
          <cell r="L134" t="str">
            <v xml:space="preserve"> </v>
          </cell>
          <cell r="M134" t="str">
            <v xml:space="preserve"> </v>
          </cell>
          <cell r="N134" t="str">
            <v>FL 3+</v>
          </cell>
          <cell r="O134">
            <v>500</v>
          </cell>
          <cell r="P134" t="str">
            <v>K2CS</v>
          </cell>
          <cell r="Q134" t="str">
            <v>*DO NOT DELIVER TO MEDICARE PATIENTS</v>
          </cell>
          <cell r="R134" t="str">
            <v>1145X</v>
          </cell>
          <cell r="S134" t="e">
            <v>#REF!</v>
          </cell>
          <cell r="T134" t="e">
            <v>#REF!</v>
          </cell>
          <cell r="U134" t="str">
            <v>NO PDAC APPROVAL</v>
          </cell>
          <cell r="W134">
            <v>550.35</v>
          </cell>
        </row>
        <row r="135">
          <cell r="C135" t="str">
            <v>Natural Stride</v>
          </cell>
          <cell r="D135" t="str">
            <v>L5986</v>
          </cell>
          <cell r="E135" t="str">
            <v>All lower extremity prostheses, multi-axial rotation unit, (MCP or equal)</v>
          </cell>
          <cell r="F135" t="str">
            <v>L5987</v>
          </cell>
          <cell r="G135" t="str">
            <v>All lower extremity prosthesis, shank foot system with vertical loading pylon</v>
          </cell>
          <cell r="H135" t="str">
            <v xml:space="preserve"> </v>
          </cell>
          <cell r="I135" t="str">
            <v xml:space="preserve"> </v>
          </cell>
          <cell r="J135" t="str">
            <v xml:space="preserve"> </v>
          </cell>
          <cell r="K135" t="str">
            <v xml:space="preserve"> </v>
          </cell>
          <cell r="L135" t="str">
            <v xml:space="preserve"> </v>
          </cell>
          <cell r="M135" t="str">
            <v xml:space="preserve"> </v>
          </cell>
          <cell r="N135" t="str">
            <v>FL 3+</v>
          </cell>
          <cell r="O135">
            <v>500</v>
          </cell>
          <cell r="P135" t="str">
            <v>MX1</v>
          </cell>
          <cell r="Q135" t="str">
            <v>*DO NOT DELIVER TO MEDICARE PATIENTS</v>
          </cell>
          <cell r="R135" t="str">
            <v>1145NBV</v>
          </cell>
          <cell r="S135" t="e">
            <v>#REF!</v>
          </cell>
          <cell r="T135" t="e">
            <v>#REF!</v>
          </cell>
          <cell r="U135" t="str">
            <v>NO PDAC APPROVAL</v>
          </cell>
          <cell r="W135">
            <v>923.05</v>
          </cell>
        </row>
        <row r="136">
          <cell r="C136" t="str">
            <v>Ultra Stride</v>
          </cell>
          <cell r="D136" t="str">
            <v>L5986</v>
          </cell>
          <cell r="E136" t="str">
            <v>All lower extremity prostheses, multi-axial rotation unit, (MCP or equal)</v>
          </cell>
          <cell r="F136" t="str">
            <v>L5987</v>
          </cell>
          <cell r="G136" t="str">
            <v>All lower extremity prosthesis, shank foot system with vertical loading pylon</v>
          </cell>
          <cell r="H136" t="str">
            <v xml:space="preserve"> </v>
          </cell>
          <cell r="I136" t="str">
            <v xml:space="preserve"> </v>
          </cell>
          <cell r="J136" t="str">
            <v xml:space="preserve"> </v>
          </cell>
          <cell r="K136" t="str">
            <v xml:space="preserve"> </v>
          </cell>
          <cell r="L136" t="str">
            <v xml:space="preserve"> </v>
          </cell>
          <cell r="M136" t="str">
            <v xml:space="preserve"> </v>
          </cell>
          <cell r="N136" t="str">
            <v>FL 3+</v>
          </cell>
          <cell r="O136" t="str">
            <v xml:space="preserve"> </v>
          </cell>
          <cell r="P136" t="str">
            <v>MX3</v>
          </cell>
          <cell r="Q136" t="str">
            <v>*DO NOT DELIVER TO MEDICARE PATIENTS</v>
          </cell>
          <cell r="R136" t="str">
            <v>1145NBV</v>
          </cell>
          <cell r="S136" t="e">
            <v>#REF!</v>
          </cell>
          <cell r="T136" t="e">
            <v>#REF!</v>
          </cell>
          <cell r="U136" t="str">
            <v>NO PDAC APPROVAL</v>
          </cell>
          <cell r="W136">
            <v>996.4</v>
          </cell>
        </row>
        <row r="137">
          <cell r="C137" t="str">
            <v>Trekk</v>
          </cell>
          <cell r="D137" t="str">
            <v>L5986</v>
          </cell>
          <cell r="E137" t="str">
            <v>All lower extremity prostheses, multi-axial rotation unit, (MCP or equal)</v>
          </cell>
          <cell r="F137" t="str">
            <v>L5987</v>
          </cell>
          <cell r="G137" t="str">
            <v>All lower extremity prosthesis, shank foot system with vertical loading pylon</v>
          </cell>
          <cell r="H137" t="str">
            <v xml:space="preserve"> </v>
          </cell>
          <cell r="I137" t="str">
            <v xml:space="preserve"> </v>
          </cell>
          <cell r="J137" t="str">
            <v xml:space="preserve"> </v>
          </cell>
          <cell r="K137" t="str">
            <v xml:space="preserve"> </v>
          </cell>
          <cell r="L137" t="str">
            <v xml:space="preserve"> </v>
          </cell>
          <cell r="M137" t="str">
            <v xml:space="preserve"> </v>
          </cell>
          <cell r="N137" t="str">
            <v>FL 3+</v>
          </cell>
          <cell r="O137">
            <v>310</v>
          </cell>
          <cell r="P137" t="str">
            <v>TREKK LP</v>
          </cell>
          <cell r="Q137" t="str">
            <v xml:space="preserve"> </v>
          </cell>
          <cell r="R137" t="str">
            <v>1145X</v>
          </cell>
          <cell r="S137" t="e">
            <v>#REF!</v>
          </cell>
          <cell r="T137" t="e">
            <v>#REF!</v>
          </cell>
          <cell r="U137" t="str">
            <v>NO PDAC APPROVAL</v>
          </cell>
          <cell r="W137">
            <v>756.84</v>
          </cell>
        </row>
        <row r="138">
          <cell r="C138" t="str">
            <v>Motion MX</v>
          </cell>
          <cell r="D138" t="str">
            <v>L5968</v>
          </cell>
          <cell r="E138" t="str">
            <v>Addition to lower limb prosthesis, multi-axial ankle with swing phase active dorsiflexion feature</v>
          </cell>
          <cell r="F138" t="str">
            <v>L5981</v>
          </cell>
          <cell r="G138" t="str">
            <v>All lower extremity prostheses, flex foot system or equal</v>
          </cell>
          <cell r="H138" t="str">
            <v>L5990**</v>
          </cell>
          <cell r="I138" t="str">
            <v>Addition to lower extremity prosthesis, user adjustable heel height</v>
          </cell>
          <cell r="J138" t="str">
            <v xml:space="preserve"> </v>
          </cell>
          <cell r="K138" t="str">
            <v xml:space="preserve"> </v>
          </cell>
          <cell r="L138" t="str">
            <v xml:space="preserve"> </v>
          </cell>
          <cell r="M138" t="str">
            <v xml:space="preserve"> </v>
          </cell>
          <cell r="N138" t="str">
            <v>FL 3+</v>
          </cell>
          <cell r="O138">
            <v>220</v>
          </cell>
          <cell r="P138" t="str">
            <v>50200-KIT</v>
          </cell>
          <cell r="Q138" t="str">
            <v>Please advise the patient of the likelihood that L5990 will be denied as "medically not necessary" and have them sign an ABN prior to delivery; use modifier GA to indicate you have the signed ABN on file. The ABN will allow you to bill the patient if Medicare upholds a medically necessity denial on appeal.</v>
          </cell>
          <cell r="R138" t="str">
            <v>1142X</v>
          </cell>
          <cell r="S138" t="e">
            <v>#REF!</v>
          </cell>
          <cell r="T138" t="e">
            <v>#REF!</v>
          </cell>
          <cell r="U138" t="str">
            <v>NO PDAC APPROVAL</v>
          </cell>
          <cell r="W138">
            <v>5271.21</v>
          </cell>
        </row>
        <row r="139">
          <cell r="C139" t="str">
            <v>Cheetah</v>
          </cell>
          <cell r="D139" t="str">
            <v>L5999</v>
          </cell>
          <cell r="E139" t="str">
            <v>FlexFoot system, with no active heel and designed to compress and return energy exclusively for running</v>
          </cell>
          <cell r="F139" t="str">
            <v xml:space="preserve"> </v>
          </cell>
          <cell r="G139" t="str">
            <v xml:space="preserve"> </v>
          </cell>
          <cell r="H139" t="str">
            <v xml:space="preserve"> </v>
          </cell>
          <cell r="I139" t="str">
            <v xml:space="preserve"> </v>
          </cell>
          <cell r="J139" t="str">
            <v xml:space="preserve"> </v>
          </cell>
          <cell r="K139" t="str">
            <v xml:space="preserve"> </v>
          </cell>
          <cell r="L139" t="str">
            <v xml:space="preserve"> </v>
          </cell>
          <cell r="M139" t="str">
            <v xml:space="preserve"> </v>
          </cell>
          <cell r="N139" t="str">
            <v>FL 4</v>
          </cell>
          <cell r="O139">
            <v>325</v>
          </cell>
          <cell r="P139" t="str">
            <v>FSX00-FOOT</v>
          </cell>
          <cell r="Q139" t="str">
            <v xml:space="preserve"> </v>
          </cell>
          <cell r="R139" t="str">
            <v>X</v>
          </cell>
          <cell r="S139" t="e">
            <v>#REF!</v>
          </cell>
          <cell r="T139" t="e">
            <v>#REF!</v>
          </cell>
          <cell r="U139" t="str">
            <v>NO PDAC APPROVAL</v>
          </cell>
          <cell r="W139">
            <v>1486.33</v>
          </cell>
        </row>
        <row r="140">
          <cell r="C140" t="str">
            <v>Flex Balance</v>
          </cell>
          <cell r="D140" t="str">
            <v>L5979</v>
          </cell>
          <cell r="E140" t="str">
            <v>All lower extremity prostheses, multi-axial ankle/foot, dynamic response foot, one piece system</v>
          </cell>
          <cell r="F140" t="str">
            <v xml:space="preserve"> </v>
          </cell>
          <cell r="G140" t="str">
            <v xml:space="preserve"> </v>
          </cell>
          <cell r="H140" t="str">
            <v xml:space="preserve"> </v>
          </cell>
          <cell r="I140" t="str">
            <v xml:space="preserve"> </v>
          </cell>
          <cell r="J140" t="str">
            <v xml:space="preserve"> </v>
          </cell>
          <cell r="K140" t="str">
            <v xml:space="preserve"> </v>
          </cell>
          <cell r="L140" t="str">
            <v xml:space="preserve"> </v>
          </cell>
          <cell r="M140" t="str">
            <v xml:space="preserve"> </v>
          </cell>
          <cell r="N140" t="str">
            <v>FL 3+</v>
          </cell>
          <cell r="O140">
            <v>300</v>
          </cell>
          <cell r="P140" t="str">
            <v>FBP-FOOT</v>
          </cell>
          <cell r="Q140" t="str">
            <v xml:space="preserve"> </v>
          </cell>
          <cell r="R140" t="str">
            <v>1527NBV</v>
          </cell>
          <cell r="S140" t="e">
            <v>#REF!</v>
          </cell>
          <cell r="T140" t="e">
            <v>#REF!</v>
          </cell>
          <cell r="U140">
            <v>41383</v>
          </cell>
          <cell r="W140">
            <v>247.4</v>
          </cell>
        </row>
        <row r="141">
          <cell r="C141" t="str">
            <v>K2 Sensation</v>
          </cell>
          <cell r="D141" t="str">
            <v>L5972</v>
          </cell>
          <cell r="E141" t="str">
            <v>All lower extremity prostheses, flexible keel foot (Safe, Sten, Bock Dynamic or equal)</v>
          </cell>
          <cell r="F141" t="str">
            <v xml:space="preserve"> </v>
          </cell>
          <cell r="G141" t="str">
            <v xml:space="preserve"> </v>
          </cell>
          <cell r="H141" t="str">
            <v xml:space="preserve"> </v>
          </cell>
          <cell r="I141" t="str">
            <v xml:space="preserve"> </v>
          </cell>
          <cell r="J141" t="str">
            <v xml:space="preserve"> </v>
          </cell>
          <cell r="K141" t="str">
            <v xml:space="preserve"> </v>
          </cell>
          <cell r="L141" t="str">
            <v xml:space="preserve"> </v>
          </cell>
          <cell r="M141" t="str">
            <v xml:space="preserve"> </v>
          </cell>
          <cell r="N141" t="str">
            <v>FL 2+</v>
          </cell>
          <cell r="O141">
            <v>300</v>
          </cell>
          <cell r="P141" t="str">
            <v>K2P-FOOT</v>
          </cell>
          <cell r="Q141" t="str">
            <v xml:space="preserve"> </v>
          </cell>
          <cell r="R141" t="str">
            <v>1490NBV</v>
          </cell>
          <cell r="S141" t="e">
            <v>#REF!</v>
          </cell>
          <cell r="T141" t="e">
            <v>#REF!</v>
          </cell>
          <cell r="U141" t="str">
            <v>NO PDAC APPROVAL</v>
          </cell>
          <cell r="W141">
            <v>206.17</v>
          </cell>
        </row>
        <row r="142">
          <cell r="C142" t="str">
            <v>Proprio MPF</v>
          </cell>
          <cell r="D142" t="str">
            <v>L5973</v>
          </cell>
          <cell r="E142" t="str">
            <v>ENDOSKELETAL ANKLE FOOT SYSTEM, MICROPROCESSOR CONTROLLED FEATURE, DORSIFLEXION AND/OR PLANTAR FLEXION CONTROL, INCLUDES POWER SOURCE</v>
          </cell>
          <cell r="F142" t="str">
            <v xml:space="preserve"> </v>
          </cell>
          <cell r="G142" t="str">
            <v xml:space="preserve"> </v>
          </cell>
          <cell r="H142" t="str">
            <v xml:space="preserve"> </v>
          </cell>
          <cell r="I142" t="str">
            <v xml:space="preserve"> </v>
          </cell>
          <cell r="J142" t="str">
            <v xml:space="preserve"> </v>
          </cell>
          <cell r="K142" t="str">
            <v xml:space="preserve"> </v>
          </cell>
          <cell r="L142" t="str">
            <v xml:space="preserve"> </v>
          </cell>
          <cell r="M142" t="str">
            <v xml:space="preserve"> </v>
          </cell>
          <cell r="N142" t="str">
            <v>FL 3+</v>
          </cell>
          <cell r="O142">
            <v>275</v>
          </cell>
          <cell r="P142" t="str">
            <v>PSX0-FOOT</v>
          </cell>
          <cell r="Q142" t="str">
            <v xml:space="preserve"> </v>
          </cell>
          <cell r="R142" t="str">
            <v>1147NBV</v>
          </cell>
          <cell r="S142" t="e">
            <v>#REF!</v>
          </cell>
          <cell r="T142" t="e">
            <v>#REF!</v>
          </cell>
          <cell r="U142">
            <v>40179</v>
          </cell>
          <cell r="W142">
            <v>7758.83</v>
          </cell>
        </row>
        <row r="143">
          <cell r="C143" t="str">
            <v>Pro-flex XC Torsion</v>
          </cell>
          <cell r="D143" t="str">
            <v>L5984</v>
          </cell>
          <cell r="E143" t="str">
            <v>All endoskeletal lower extremity prostheses, axial rotation unit</v>
          </cell>
          <cell r="F143" t="str">
            <v>L5987</v>
          </cell>
          <cell r="G143" t="str">
            <v>All lower extremity prosthesis, shank foot system with vertical loading pylon</v>
          </cell>
          <cell r="H143" t="str">
            <v xml:space="preserve"> </v>
          </cell>
          <cell r="I143" t="str">
            <v xml:space="preserve"> </v>
          </cell>
          <cell r="J143" t="str">
            <v xml:space="preserve"> </v>
          </cell>
          <cell r="K143" t="str">
            <v xml:space="preserve"> </v>
          </cell>
          <cell r="L143" t="str">
            <v xml:space="preserve"> </v>
          </cell>
          <cell r="M143" t="str">
            <v xml:space="preserve"> </v>
          </cell>
          <cell r="N143" t="str">
            <v>FL 3+</v>
          </cell>
          <cell r="O143">
            <v>324</v>
          </cell>
          <cell r="P143" t="str">
            <v>PXT0-FOOT</v>
          </cell>
          <cell r="Q143" t="str">
            <v xml:space="preserve"> </v>
          </cell>
          <cell r="R143" t="str">
            <v>1144NBV</v>
          </cell>
          <cell r="S143" t="e">
            <v>#REF!</v>
          </cell>
          <cell r="T143" t="e">
            <v>#REF!</v>
          </cell>
          <cell r="U143">
            <v>44121</v>
          </cell>
          <cell r="W143">
            <v>2586.4</v>
          </cell>
        </row>
        <row r="144">
          <cell r="C144" t="str">
            <v>Talux</v>
          </cell>
          <cell r="D144" t="str">
            <v>L5981</v>
          </cell>
          <cell r="E144" t="str">
            <v>All lower extremity prostheses, flex foot system or equal</v>
          </cell>
          <cell r="F144" t="str">
            <v>L5986</v>
          </cell>
          <cell r="G144" t="str">
            <v>All lower extremity prostheses, multi-axial rotation unit, (MCP or equal)</v>
          </cell>
          <cell r="H144" t="str">
            <v xml:space="preserve"> </v>
          </cell>
          <cell r="I144" t="str">
            <v xml:space="preserve"> </v>
          </cell>
          <cell r="J144" t="str">
            <v xml:space="preserve"> </v>
          </cell>
          <cell r="K144" t="str">
            <v xml:space="preserve"> </v>
          </cell>
          <cell r="L144" t="str">
            <v xml:space="preserve"> </v>
          </cell>
          <cell r="M144" t="str">
            <v xml:space="preserve"> </v>
          </cell>
          <cell r="N144" t="str">
            <v>FL 3+</v>
          </cell>
          <cell r="O144">
            <v>325</v>
          </cell>
          <cell r="P144" t="str">
            <v>TALUX-KIT</v>
          </cell>
          <cell r="Q144" t="str">
            <v xml:space="preserve"> </v>
          </cell>
          <cell r="R144" t="str">
            <v>1141NBV</v>
          </cell>
          <cell r="S144" t="e">
            <v>#REF!</v>
          </cell>
          <cell r="T144" t="e">
            <v>#REF!</v>
          </cell>
          <cell r="U144">
            <v>44124</v>
          </cell>
          <cell r="W144">
            <v>1002.0200000000001</v>
          </cell>
        </row>
        <row r="145">
          <cell r="C145" t="str">
            <v>Pro-flex LP</v>
          </cell>
          <cell r="D145" t="str">
            <v>L5981</v>
          </cell>
          <cell r="E145" t="str">
            <v>All lower extremity prostheses, flex foot system or equal</v>
          </cell>
          <cell r="F145" t="str">
            <v>L5986</v>
          </cell>
          <cell r="G145" t="str">
            <v>All lower extremity prostheses, multi-axial rotation unit, (MCP or equal)</v>
          </cell>
          <cell r="H145" t="str">
            <v xml:space="preserve"> </v>
          </cell>
          <cell r="I145" t="str">
            <v xml:space="preserve"> </v>
          </cell>
          <cell r="J145" t="str">
            <v xml:space="preserve"> </v>
          </cell>
          <cell r="K145" t="str">
            <v xml:space="preserve"> </v>
          </cell>
          <cell r="L145" t="str">
            <v xml:space="preserve"> </v>
          </cell>
          <cell r="M145" t="str">
            <v xml:space="preserve"> </v>
          </cell>
          <cell r="N145" t="str">
            <v>FL 3+</v>
          </cell>
          <cell r="O145">
            <v>365</v>
          </cell>
          <cell r="P145" t="str">
            <v>PLP0-FOOT</v>
          </cell>
          <cell r="Q145" t="str">
            <v xml:space="preserve"> </v>
          </cell>
          <cell r="R145" t="str">
            <v>1140BV</v>
          </cell>
          <cell r="S145" t="e">
            <v>#REF!</v>
          </cell>
          <cell r="T145" t="e">
            <v>#REF!</v>
          </cell>
          <cell r="U145" t="str">
            <v>NO PDAC APPROVAL</v>
          </cell>
          <cell r="W145">
            <v>983.15</v>
          </cell>
        </row>
        <row r="146">
          <cell r="C146" t="str">
            <v>Assure Foot</v>
          </cell>
          <cell r="D146" t="str">
            <v>L5981</v>
          </cell>
          <cell r="E146" t="str">
            <v>All lower extremity prostheses, flex foot system or equal</v>
          </cell>
          <cell r="F146" t="str">
            <v xml:space="preserve"> </v>
          </cell>
          <cell r="G146" t="str">
            <v xml:space="preserve"> </v>
          </cell>
          <cell r="H146" t="str">
            <v xml:space="preserve"> </v>
          </cell>
          <cell r="I146" t="str">
            <v xml:space="preserve"> </v>
          </cell>
          <cell r="J146" t="str">
            <v xml:space="preserve"> </v>
          </cell>
          <cell r="K146" t="str">
            <v xml:space="preserve"> </v>
          </cell>
          <cell r="L146" t="str">
            <v xml:space="preserve"> </v>
          </cell>
          <cell r="M146" t="str">
            <v xml:space="preserve"> </v>
          </cell>
          <cell r="N146" t="str">
            <v>FL 3+</v>
          </cell>
          <cell r="O146">
            <v>300</v>
          </cell>
          <cell r="P146" t="str">
            <v>FA-FOOT</v>
          </cell>
          <cell r="Q146" t="str">
            <v xml:space="preserve"> </v>
          </cell>
          <cell r="R146" t="str">
            <v>1140NBV</v>
          </cell>
          <cell r="S146" t="e">
            <v>#REF!</v>
          </cell>
          <cell r="T146" t="e">
            <v>#REF!</v>
          </cell>
          <cell r="U146" t="str">
            <v>NO PDAC APPROVAL</v>
          </cell>
          <cell r="W146">
            <v>547.6</v>
          </cell>
        </row>
        <row r="147">
          <cell r="C147" t="str">
            <v>Vari-Flex</v>
          </cell>
          <cell r="D147" t="str">
            <v>L5981</v>
          </cell>
          <cell r="E147" t="str">
            <v>All lower extremity prostheses, flex foot system or equal</v>
          </cell>
          <cell r="F147" t="str">
            <v xml:space="preserve"> </v>
          </cell>
          <cell r="G147" t="str">
            <v xml:space="preserve"> </v>
          </cell>
          <cell r="H147" t="str">
            <v xml:space="preserve"> </v>
          </cell>
          <cell r="I147" t="str">
            <v xml:space="preserve"> </v>
          </cell>
          <cell r="J147" t="str">
            <v xml:space="preserve"> </v>
          </cell>
          <cell r="K147" t="str">
            <v xml:space="preserve"> </v>
          </cell>
          <cell r="L147" t="str">
            <v xml:space="preserve"> </v>
          </cell>
          <cell r="M147" t="str">
            <v xml:space="preserve"> </v>
          </cell>
          <cell r="N147" t="str">
            <v>FL 3+</v>
          </cell>
          <cell r="O147">
            <v>365</v>
          </cell>
          <cell r="P147" t="str">
            <v>VF-KIT</v>
          </cell>
          <cell r="Q147" t="str">
            <v xml:space="preserve"> </v>
          </cell>
          <cell r="R147" t="str">
            <v>1140NBV</v>
          </cell>
          <cell r="S147" t="e">
            <v>#REF!</v>
          </cell>
          <cell r="T147" t="e">
            <v>#REF!</v>
          </cell>
          <cell r="U147">
            <v>44124</v>
          </cell>
          <cell r="W147">
            <v>999.15000000000009</v>
          </cell>
        </row>
        <row r="148">
          <cell r="C148" t="str">
            <v>Pro-flex XC</v>
          </cell>
          <cell r="D148" t="str">
            <v>L5981</v>
          </cell>
          <cell r="E148" t="str">
            <v>All lower extremity prostheses, flex foot system or equal</v>
          </cell>
          <cell r="F148" t="str">
            <v xml:space="preserve"> </v>
          </cell>
          <cell r="G148" t="str">
            <v xml:space="preserve"> </v>
          </cell>
          <cell r="H148" t="str">
            <v xml:space="preserve"> </v>
          </cell>
          <cell r="I148" t="str">
            <v xml:space="preserve"> </v>
          </cell>
          <cell r="J148" t="str">
            <v xml:space="preserve"> </v>
          </cell>
          <cell r="K148" t="str">
            <v xml:space="preserve"> </v>
          </cell>
          <cell r="L148" t="str">
            <v xml:space="preserve"> </v>
          </cell>
          <cell r="M148" t="str">
            <v xml:space="preserve"> </v>
          </cell>
          <cell r="N148" t="str">
            <v>FL 3+</v>
          </cell>
          <cell r="O148">
            <v>365</v>
          </cell>
          <cell r="P148" t="str">
            <v>PXC0-FOOT</v>
          </cell>
          <cell r="Q148" t="str">
            <v xml:space="preserve"> </v>
          </cell>
          <cell r="R148" t="str">
            <v>1140BV</v>
          </cell>
          <cell r="S148" t="e">
            <v>#REF!</v>
          </cell>
          <cell r="T148" t="e">
            <v>#REF!</v>
          </cell>
          <cell r="U148">
            <v>44124</v>
          </cell>
          <cell r="W148">
            <v>1351.18</v>
          </cell>
        </row>
        <row r="149">
          <cell r="C149" t="str">
            <v>Balance J</v>
          </cell>
          <cell r="D149" t="str">
            <v>L5976</v>
          </cell>
          <cell r="E149" t="str">
            <v>All lower extremity prostheses, energy storing foot (Seattle, Carbon Copy II, or equal)</v>
          </cell>
          <cell r="F149" t="str">
            <v xml:space="preserve"> </v>
          </cell>
          <cell r="G149" t="str">
            <v xml:space="preserve"> </v>
          </cell>
          <cell r="H149" t="str">
            <v xml:space="preserve"> </v>
          </cell>
          <cell r="I149" t="str">
            <v xml:space="preserve"> </v>
          </cell>
          <cell r="J149" t="str">
            <v xml:space="preserve"> </v>
          </cell>
          <cell r="K149" t="str">
            <v xml:space="preserve"> </v>
          </cell>
          <cell r="L149" t="str">
            <v xml:space="preserve"> </v>
          </cell>
          <cell r="M149" t="str">
            <v xml:space="preserve"> </v>
          </cell>
          <cell r="N149" t="str">
            <v>FL 3+</v>
          </cell>
          <cell r="O149">
            <v>300</v>
          </cell>
          <cell r="P149" t="str">
            <v>JBPE-FOOT</v>
          </cell>
          <cell r="Q149" t="str">
            <v xml:space="preserve"> </v>
          </cell>
          <cell r="R149" t="str">
            <v>1137NBV</v>
          </cell>
          <cell r="S149" t="e">
            <v>#REF!</v>
          </cell>
          <cell r="T149" t="e">
            <v>#REF!</v>
          </cell>
          <cell r="U149" t="str">
            <v>NO PDAC APPROVAL</v>
          </cell>
          <cell r="W149">
            <v>266.48</v>
          </cell>
        </row>
        <row r="150">
          <cell r="C150" t="str">
            <v>Balance S</v>
          </cell>
          <cell r="D150" t="str">
            <v>L5972</v>
          </cell>
          <cell r="E150" t="str">
            <v>All lower extremity prostheses, flexible keel foot (Safe, Sten, Bock Dynamic or equal)</v>
          </cell>
          <cell r="F150" t="str">
            <v xml:space="preserve"> </v>
          </cell>
          <cell r="G150" t="str">
            <v xml:space="preserve"> </v>
          </cell>
          <cell r="H150" t="str">
            <v xml:space="preserve"> </v>
          </cell>
          <cell r="I150" t="str">
            <v xml:space="preserve"> </v>
          </cell>
          <cell r="J150" t="str">
            <v xml:space="preserve"> </v>
          </cell>
          <cell r="K150" t="str">
            <v xml:space="preserve"> </v>
          </cell>
          <cell r="L150" t="str">
            <v xml:space="preserve"> </v>
          </cell>
          <cell r="M150" t="str">
            <v xml:space="preserve"> </v>
          </cell>
          <cell r="N150" t="str">
            <v>FL 2+</v>
          </cell>
          <cell r="O150">
            <v>324</v>
          </cell>
          <cell r="P150" t="str">
            <v>BSP0-FOOT</v>
          </cell>
          <cell r="Q150" t="str">
            <v xml:space="preserve"> </v>
          </cell>
          <cell r="R150" t="str">
            <v>1490X</v>
          </cell>
          <cell r="S150" t="e">
            <v>#REF!</v>
          </cell>
          <cell r="T150" t="e">
            <v>#REF!</v>
          </cell>
          <cell r="U150" t="str">
            <v>NO PDAC APPROVAL</v>
          </cell>
          <cell r="W150">
            <v>356.96</v>
          </cell>
        </row>
        <row r="151">
          <cell r="C151" t="str">
            <v>Cheetah Xplore</v>
          </cell>
          <cell r="D151" t="str">
            <v>L5980</v>
          </cell>
          <cell r="E151" t="str">
            <v>Flex foot system</v>
          </cell>
          <cell r="F151" t="str">
            <v xml:space="preserve"> </v>
          </cell>
          <cell r="G151" t="str">
            <v xml:space="preserve"> </v>
          </cell>
          <cell r="H151" t="str">
            <v xml:space="preserve"> </v>
          </cell>
          <cell r="I151" t="str">
            <v xml:space="preserve"> </v>
          </cell>
          <cell r="J151" t="str">
            <v xml:space="preserve"> </v>
          </cell>
          <cell r="K151" t="str">
            <v xml:space="preserve"> </v>
          </cell>
          <cell r="L151" t="str">
            <v xml:space="preserve"> </v>
          </cell>
          <cell r="M151" t="str">
            <v xml:space="preserve"> </v>
          </cell>
          <cell r="N151" t="str">
            <v>FL 3+</v>
          </cell>
          <cell r="O151">
            <v>325</v>
          </cell>
          <cell r="P151" t="str">
            <v>FSX009-FOOT</v>
          </cell>
          <cell r="Q151" t="str">
            <v xml:space="preserve"> </v>
          </cell>
          <cell r="R151" t="str">
            <v>1139X</v>
          </cell>
          <cell r="S151" t="e">
            <v>#REF!</v>
          </cell>
          <cell r="T151" t="e">
            <v>#REF!</v>
          </cell>
          <cell r="U151">
            <v>44121</v>
          </cell>
          <cell r="W151">
            <v>1895.28</v>
          </cell>
        </row>
        <row r="152">
          <cell r="C152" t="str">
            <v>Cheetah Xplore Jr</v>
          </cell>
          <cell r="D152" t="str">
            <v>L5980</v>
          </cell>
          <cell r="E152" t="str">
            <v>Flex foot system</v>
          </cell>
          <cell r="F152" t="str">
            <v xml:space="preserve"> </v>
          </cell>
          <cell r="G152" t="str">
            <v xml:space="preserve"> </v>
          </cell>
          <cell r="H152" t="str">
            <v xml:space="preserve"> </v>
          </cell>
          <cell r="I152" t="str">
            <v xml:space="preserve"> </v>
          </cell>
          <cell r="J152" t="str">
            <v xml:space="preserve"> </v>
          </cell>
          <cell r="K152" t="str">
            <v xml:space="preserve"> </v>
          </cell>
          <cell r="L152" t="str">
            <v xml:space="preserve"> </v>
          </cell>
          <cell r="M152" t="str">
            <v xml:space="preserve"> </v>
          </cell>
          <cell r="N152" t="str">
            <v>FL 3+</v>
          </cell>
          <cell r="O152">
            <v>121</v>
          </cell>
          <cell r="P152" t="str">
            <v>CHX0-KIT</v>
          </cell>
          <cell r="Q152" t="str">
            <v xml:space="preserve"> </v>
          </cell>
          <cell r="R152" t="str">
            <v>1139X</v>
          </cell>
          <cell r="S152" t="e">
            <v>#REF!</v>
          </cell>
          <cell r="T152" t="e">
            <v>#REF!</v>
          </cell>
          <cell r="U152">
            <v>44121</v>
          </cell>
          <cell r="W152">
            <v>804.54</v>
          </cell>
        </row>
        <row r="153">
          <cell r="C153" t="str">
            <v>Chopart Foot/Insert</v>
          </cell>
          <cell r="D153" t="str">
            <v>L5976</v>
          </cell>
          <cell r="E153" t="str">
            <v>All lower extremity prostheses, energy storing foot (Seattle, Carbon Copy II, or equal)</v>
          </cell>
          <cell r="F153" t="str">
            <v xml:space="preserve"> </v>
          </cell>
          <cell r="G153" t="str">
            <v xml:space="preserve"> </v>
          </cell>
          <cell r="H153" t="str">
            <v xml:space="preserve"> </v>
          </cell>
          <cell r="I153" t="str">
            <v xml:space="preserve"> </v>
          </cell>
          <cell r="J153" t="str">
            <v xml:space="preserve"> </v>
          </cell>
          <cell r="K153" t="str">
            <v xml:space="preserve"> </v>
          </cell>
          <cell r="L153" t="str">
            <v xml:space="preserve"> </v>
          </cell>
          <cell r="M153" t="str">
            <v xml:space="preserve"> </v>
          </cell>
          <cell r="N153" t="str">
            <v>FL 3+</v>
          </cell>
          <cell r="O153">
            <v>324</v>
          </cell>
          <cell r="P153" t="str">
            <v>CHP-KIT</v>
          </cell>
          <cell r="Q153" t="str">
            <v xml:space="preserve"> </v>
          </cell>
          <cell r="R153" t="str">
            <v>1137X</v>
          </cell>
          <cell r="S153" t="e">
            <v>#REF!</v>
          </cell>
          <cell r="T153" t="e">
            <v>#REF!</v>
          </cell>
          <cell r="U153" t="str">
            <v>NO PDAC APPROVAL</v>
          </cell>
          <cell r="W153">
            <v>598.47</v>
          </cell>
        </row>
        <row r="154">
          <cell r="C154" t="str">
            <v>Flex Junior</v>
          </cell>
          <cell r="D154" t="str">
            <v>L5981</v>
          </cell>
          <cell r="E154" t="str">
            <v>All lower extremity prostheses, flex foot system or equal</v>
          </cell>
          <cell r="F154" t="str">
            <v xml:space="preserve"> </v>
          </cell>
          <cell r="G154" t="str">
            <v xml:space="preserve"> </v>
          </cell>
          <cell r="H154" t="str">
            <v xml:space="preserve"> </v>
          </cell>
          <cell r="I154" t="str">
            <v xml:space="preserve"> </v>
          </cell>
          <cell r="J154" t="str">
            <v xml:space="preserve"> </v>
          </cell>
          <cell r="K154" t="str">
            <v xml:space="preserve"> </v>
          </cell>
          <cell r="L154" t="str">
            <v xml:space="preserve"> </v>
          </cell>
          <cell r="M154" t="str">
            <v xml:space="preserve"> </v>
          </cell>
          <cell r="N154" t="str">
            <v>FL 3+</v>
          </cell>
          <cell r="O154">
            <v>185</v>
          </cell>
          <cell r="P154" t="str">
            <v>FSX007-FOOT</v>
          </cell>
          <cell r="Q154" t="str">
            <v xml:space="preserve"> </v>
          </cell>
          <cell r="R154" t="str">
            <v>1140X</v>
          </cell>
          <cell r="S154" t="e">
            <v>#REF!</v>
          </cell>
          <cell r="T154" t="e">
            <v>#REF!</v>
          </cell>
          <cell r="U154" t="str">
            <v>NO PDAC APPROVAL</v>
          </cell>
          <cell r="W154">
            <v>1518.13</v>
          </cell>
        </row>
        <row r="155">
          <cell r="C155" t="str">
            <v>Flex Symes</v>
          </cell>
          <cell r="D155" t="str">
            <v>L5981</v>
          </cell>
          <cell r="E155" t="str">
            <v>All lower extremity prostheses, flex foot system or equal</v>
          </cell>
          <cell r="F155" t="str">
            <v xml:space="preserve"> </v>
          </cell>
          <cell r="G155" t="str">
            <v xml:space="preserve"> </v>
          </cell>
          <cell r="H155" t="str">
            <v xml:space="preserve"> </v>
          </cell>
          <cell r="I155" t="str">
            <v xml:space="preserve"> </v>
          </cell>
          <cell r="J155" t="str">
            <v xml:space="preserve"> </v>
          </cell>
          <cell r="K155" t="str">
            <v xml:space="preserve"> </v>
          </cell>
          <cell r="L155" t="str">
            <v xml:space="preserve"> </v>
          </cell>
          <cell r="M155" t="str">
            <v xml:space="preserve"> </v>
          </cell>
          <cell r="N155" t="str">
            <v>FL 3+</v>
          </cell>
          <cell r="O155">
            <v>365</v>
          </cell>
          <cell r="P155" t="str">
            <v>FSYMES-KIT</v>
          </cell>
          <cell r="Q155" t="str">
            <v xml:space="preserve"> </v>
          </cell>
          <cell r="R155" t="str">
            <v>1140X</v>
          </cell>
          <cell r="S155" t="e">
            <v>#REF!</v>
          </cell>
          <cell r="T155" t="e">
            <v>#REF!</v>
          </cell>
          <cell r="U155" t="str">
            <v>NO PDAC APPROVAL</v>
          </cell>
          <cell r="W155">
            <v>1167.69</v>
          </cell>
        </row>
        <row r="156">
          <cell r="C156" t="str">
            <v>Flex-Run with Nike Sole</v>
          </cell>
          <cell r="D156" t="str">
            <v>L5999**</v>
          </cell>
          <cell r="E156" t="str">
            <v>Lower Extremity prosthesis, Not otherwise specified</v>
          </cell>
          <cell r="F156" t="str">
            <v xml:space="preserve"> </v>
          </cell>
          <cell r="G156" t="str">
            <v xml:space="preserve"> </v>
          </cell>
          <cell r="H156" t="str">
            <v xml:space="preserve"> </v>
          </cell>
          <cell r="I156" t="str">
            <v xml:space="preserve"> </v>
          </cell>
          <cell r="J156" t="str">
            <v xml:space="preserve"> </v>
          </cell>
          <cell r="K156" t="str">
            <v xml:space="preserve"> </v>
          </cell>
          <cell r="L156" t="str">
            <v xml:space="preserve"> </v>
          </cell>
          <cell r="M156" t="str">
            <v xml:space="preserve"> </v>
          </cell>
          <cell r="N156" t="str">
            <v>FL NA</v>
          </cell>
          <cell r="O156" t="str">
            <v>WL 287</v>
          </cell>
          <cell r="P156" t="str">
            <v>FSX008-FOOT</v>
          </cell>
          <cell r="Q156" t="str">
            <v>**Edit descriptor during coding process</v>
          </cell>
          <cell r="R156" t="str">
            <v>X</v>
          </cell>
          <cell r="S156" t="e">
            <v>#REF!</v>
          </cell>
          <cell r="T156" t="e">
            <v>#REF!</v>
          </cell>
          <cell r="U156" t="str">
            <v>NO PDAC APPROVAL</v>
          </cell>
          <cell r="W156">
            <v>1290.8300000000002</v>
          </cell>
        </row>
        <row r="157">
          <cell r="C157" t="str">
            <v>K2 Sensation with D/P Ankle</v>
          </cell>
          <cell r="D157" t="str">
            <v>L5968</v>
          </cell>
          <cell r="E157" t="str">
            <v>Addition to lower limb prosthesis, multi-axial ankle with swing phase active dorsiflexion feature</v>
          </cell>
          <cell r="F157" t="str">
            <v>L5972</v>
          </cell>
          <cell r="G157" t="str">
            <v>All lower extremity prostheses, flexible keel foot (Safe, Sten, Bock Dynamic or equal)</v>
          </cell>
          <cell r="H157" t="str">
            <v xml:space="preserve"> </v>
          </cell>
          <cell r="I157" t="str">
            <v xml:space="preserve"> </v>
          </cell>
          <cell r="J157" t="str">
            <v xml:space="preserve"> </v>
          </cell>
          <cell r="K157" t="str">
            <v xml:space="preserve"> </v>
          </cell>
          <cell r="L157" t="str">
            <v xml:space="preserve"> </v>
          </cell>
          <cell r="M157" t="str">
            <v xml:space="preserve"> </v>
          </cell>
          <cell r="N157" t="str">
            <v>FL 2+</v>
          </cell>
          <cell r="O157">
            <v>300</v>
          </cell>
          <cell r="P157" t="str">
            <v>K2D-FOOT</v>
          </cell>
          <cell r="Q157" t="str">
            <v xml:space="preserve"> </v>
          </cell>
          <cell r="R157" t="str">
            <v>1493X</v>
          </cell>
          <cell r="S157" t="e">
            <v>#REF!</v>
          </cell>
          <cell r="T157" t="e">
            <v>#REF!</v>
          </cell>
          <cell r="U157" t="str">
            <v>NO PDAC APPROVAL</v>
          </cell>
          <cell r="W157">
            <v>1232.57</v>
          </cell>
        </row>
        <row r="158">
          <cell r="C158" t="str">
            <v>Pro-flex LP Align</v>
          </cell>
          <cell r="D158" t="str">
            <v>L5981</v>
          </cell>
          <cell r="E158" t="str">
            <v>All lower extremity prostheses, flex foot system or equal</v>
          </cell>
          <cell r="F158" t="str">
            <v>L5986</v>
          </cell>
          <cell r="G158" t="str">
            <v>All lower extremity prostheses, multi-axial rotation unit, (MCP or equal)</v>
          </cell>
          <cell r="H158" t="str">
            <v>L5990**</v>
          </cell>
          <cell r="I158" t="str">
            <v>Addition to lower extremity prosthesis, user adjustable heel height</v>
          </cell>
          <cell r="J158" t="str">
            <v xml:space="preserve"> </v>
          </cell>
          <cell r="K158" t="str">
            <v xml:space="preserve"> </v>
          </cell>
          <cell r="L158" t="str">
            <v xml:space="preserve"> </v>
          </cell>
          <cell r="M158" t="str">
            <v xml:space="preserve"> </v>
          </cell>
          <cell r="N158" t="str">
            <v>FL 3+</v>
          </cell>
          <cell r="O158" t="str">
            <v>256 Low Impact | 220 Moderate Impact</v>
          </cell>
          <cell r="P158" t="str">
            <v>PLA0-FOOT</v>
          </cell>
          <cell r="Q158" t="str">
            <v>Please advise the patient of the likelihood that L5990 will be denied as "medically not necessary" and have them sign an ABN prior to delivery; use modifier GA to indicate you have the signed ABN on file. The ABN will allow you to bill the patient if Medicare upholds a medically necessity denial on appeal.</v>
          </cell>
          <cell r="R158" t="str">
            <v>X</v>
          </cell>
          <cell r="S158" t="e">
            <v>#REF!</v>
          </cell>
          <cell r="T158" t="e">
            <v>#REF!</v>
          </cell>
          <cell r="U158" t="str">
            <v>NO PDAC APPROVAL</v>
          </cell>
          <cell r="W158">
            <v>1750.06</v>
          </cell>
        </row>
        <row r="159">
          <cell r="C159" t="str">
            <v>Pro-flex LP Torsion</v>
          </cell>
          <cell r="D159" t="str">
            <v>L5984</v>
          </cell>
          <cell r="E159" t="str">
            <v>All endoskeletal lower extremity prostheses, axial rotation unit</v>
          </cell>
          <cell r="F159" t="str">
            <v>L5987</v>
          </cell>
          <cell r="G159" t="str">
            <v>All lower extremity prosthesis, shank foot system with vertical loading pylon</v>
          </cell>
          <cell r="H159" t="str">
            <v xml:space="preserve"> </v>
          </cell>
          <cell r="I159" t="str">
            <v xml:space="preserve"> </v>
          </cell>
          <cell r="J159" t="str">
            <v xml:space="preserve"> </v>
          </cell>
          <cell r="K159" t="str">
            <v xml:space="preserve"> </v>
          </cell>
          <cell r="L159" t="str">
            <v xml:space="preserve"> </v>
          </cell>
          <cell r="M159" t="str">
            <v xml:space="preserve"> </v>
          </cell>
          <cell r="N159" t="str">
            <v>FL 3+</v>
          </cell>
          <cell r="O159">
            <v>324</v>
          </cell>
          <cell r="P159" t="str">
            <v>PLT0-FOOT</v>
          </cell>
          <cell r="Q159" t="str">
            <v>*DO NOT DELIVER TO MEDICARE PATIENTS</v>
          </cell>
          <cell r="R159" t="str">
            <v>1144X</v>
          </cell>
          <cell r="S159" t="e">
            <v>#REF!</v>
          </cell>
          <cell r="T159" t="e">
            <v>#REF!</v>
          </cell>
          <cell r="U159" t="str">
            <v>NO PDAC APPROVAL</v>
          </cell>
          <cell r="W159">
            <v>2153.92</v>
          </cell>
        </row>
        <row r="160">
          <cell r="C160" t="str">
            <v>Pro-flex Pivot</v>
          </cell>
          <cell r="D160" t="str">
            <v>L5999**</v>
          </cell>
          <cell r="E160" t="str">
            <v>Lower Extremity prosthesis, Not otherwise specified</v>
          </cell>
          <cell r="F160" t="str">
            <v xml:space="preserve"> </v>
          </cell>
          <cell r="G160" t="str">
            <v xml:space="preserve"> </v>
          </cell>
          <cell r="H160" t="str">
            <v xml:space="preserve"> </v>
          </cell>
          <cell r="I160" t="str">
            <v xml:space="preserve"> </v>
          </cell>
          <cell r="J160" t="str">
            <v xml:space="preserve"> </v>
          </cell>
          <cell r="K160" t="str">
            <v xml:space="preserve"> </v>
          </cell>
          <cell r="L160" t="str">
            <v xml:space="preserve"> </v>
          </cell>
          <cell r="M160" t="str">
            <v xml:space="preserve"> </v>
          </cell>
          <cell r="N160" t="str">
            <v>FL 3+</v>
          </cell>
          <cell r="O160">
            <v>275</v>
          </cell>
          <cell r="P160" t="str">
            <v>PFP0-FOOT</v>
          </cell>
          <cell r="Q160" t="str">
            <v>**CODE AS L5999x054**</v>
          </cell>
          <cell r="R160" t="str">
            <v>X</v>
          </cell>
          <cell r="S160" t="e">
            <v>#REF!</v>
          </cell>
          <cell r="T160" t="e">
            <v>#REF!</v>
          </cell>
          <cell r="U160">
            <v>43344</v>
          </cell>
          <cell r="W160">
            <v>6738.42</v>
          </cell>
        </row>
        <row r="161">
          <cell r="C161" t="str">
            <v>Vari-Flex Junior</v>
          </cell>
          <cell r="D161" t="str">
            <v>L5981</v>
          </cell>
          <cell r="E161" t="str">
            <v>All lower extremity prostheses, flex foot system or equal</v>
          </cell>
          <cell r="F161" t="str">
            <v xml:space="preserve"> </v>
          </cell>
          <cell r="G161" t="str">
            <v xml:space="preserve"> </v>
          </cell>
          <cell r="H161" t="str">
            <v xml:space="preserve"> </v>
          </cell>
          <cell r="I161" t="str">
            <v xml:space="preserve"> </v>
          </cell>
          <cell r="J161" t="str">
            <v xml:space="preserve"> </v>
          </cell>
          <cell r="K161" t="str">
            <v xml:space="preserve"> </v>
          </cell>
          <cell r="L161" t="str">
            <v xml:space="preserve"> </v>
          </cell>
          <cell r="M161" t="str">
            <v xml:space="preserve"> </v>
          </cell>
          <cell r="N161" t="str">
            <v>FL 3+</v>
          </cell>
          <cell r="O161">
            <v>121</v>
          </cell>
          <cell r="P161" t="str">
            <v>VJB0-KIT</v>
          </cell>
          <cell r="Q161" t="str">
            <v xml:space="preserve"> </v>
          </cell>
          <cell r="R161" t="str">
            <v>1140X</v>
          </cell>
          <cell r="S161" t="e">
            <v>#REF!</v>
          </cell>
          <cell r="T161" t="e">
            <v>#REF!</v>
          </cell>
          <cell r="U161">
            <v>44124</v>
          </cell>
          <cell r="W161">
            <v>599.11</v>
          </cell>
        </row>
        <row r="162">
          <cell r="C162" t="str">
            <v>1D35 Dynamic Motion Foot</v>
          </cell>
          <cell r="D162" t="str">
            <v>L5979</v>
          </cell>
          <cell r="E162" t="str">
            <v>All lower extremity prostheses, multi-axial ankle/foot, dynamic response foot, one piece system</v>
          </cell>
          <cell r="F162" t="str">
            <v xml:space="preserve"> </v>
          </cell>
          <cell r="G162" t="str">
            <v xml:space="preserve"> </v>
          </cell>
          <cell r="H162" t="str">
            <v xml:space="preserve"> </v>
          </cell>
          <cell r="I162" t="str">
            <v xml:space="preserve"> </v>
          </cell>
          <cell r="J162" t="str">
            <v xml:space="preserve"> </v>
          </cell>
          <cell r="K162" t="str">
            <v xml:space="preserve"> </v>
          </cell>
          <cell r="L162" t="str">
            <v xml:space="preserve"> </v>
          </cell>
          <cell r="M162" t="str">
            <v xml:space="preserve"> </v>
          </cell>
          <cell r="N162" t="str">
            <v>FL 3+</v>
          </cell>
          <cell r="O162">
            <v>275</v>
          </cell>
          <cell r="P162" t="str">
            <v>1D35</v>
          </cell>
          <cell r="Q162" t="str">
            <v xml:space="preserve"> </v>
          </cell>
          <cell r="R162" t="str">
            <v>1527NBV</v>
          </cell>
          <cell r="S162" t="e">
            <v>#REF!</v>
          </cell>
          <cell r="T162" t="e">
            <v>#REF!</v>
          </cell>
          <cell r="U162" t="str">
            <v>NO PDAC APPROVAL</v>
          </cell>
          <cell r="W162">
            <v>553.80999999999995</v>
          </cell>
        </row>
        <row r="163">
          <cell r="C163" t="str">
            <v>Single Axis</v>
          </cell>
          <cell r="D163" t="str">
            <v>L5974</v>
          </cell>
          <cell r="E163" t="str">
            <v>All lower extremity prostheses, foot, single axis ankle/foot</v>
          </cell>
          <cell r="F163" t="str">
            <v xml:space="preserve"> </v>
          </cell>
          <cell r="G163" t="str">
            <v xml:space="preserve"> </v>
          </cell>
          <cell r="H163" t="str">
            <v xml:space="preserve"> </v>
          </cell>
          <cell r="I163" t="str">
            <v xml:space="preserve"> </v>
          </cell>
          <cell r="J163" t="str">
            <v xml:space="preserve"> </v>
          </cell>
          <cell r="K163" t="str">
            <v xml:space="preserve"> </v>
          </cell>
          <cell r="L163" t="str">
            <v xml:space="preserve"> </v>
          </cell>
          <cell r="M163" t="str">
            <v xml:space="preserve"> </v>
          </cell>
          <cell r="N163" t="str">
            <v>FL 1+</v>
          </cell>
          <cell r="O163">
            <v>220</v>
          </cell>
          <cell r="P163" t="str">
            <v>1H38</v>
          </cell>
          <cell r="Q163" t="str">
            <v xml:space="preserve"> </v>
          </cell>
          <cell r="R163" t="str">
            <v>1492NBV</v>
          </cell>
          <cell r="S163" t="e">
            <v>#REF!</v>
          </cell>
          <cell r="T163" t="e">
            <v>#REF!</v>
          </cell>
          <cell r="U163" t="str">
            <v>NO PDAC APPROVAL</v>
          </cell>
          <cell r="W163">
            <v>251.35999999999999</v>
          </cell>
        </row>
        <row r="164">
          <cell r="C164" t="str">
            <v>1A30 Greissenger Plus</v>
          </cell>
          <cell r="D164" t="str">
            <v>L5972</v>
          </cell>
          <cell r="E164" t="str">
            <v>All lower extremity prostheses, flexible keel foot (Safe, Sten, Bock Dynamic or equal)</v>
          </cell>
          <cell r="F164" t="str">
            <v>L5986</v>
          </cell>
          <cell r="G164" t="str">
            <v>All lower extremity prostheses, multi-axial rotation unit, (MCP or equal)</v>
          </cell>
          <cell r="H164" t="str">
            <v xml:space="preserve"> </v>
          </cell>
          <cell r="I164" t="str">
            <v xml:space="preserve"> </v>
          </cell>
          <cell r="J164" t="str">
            <v xml:space="preserve"> </v>
          </cell>
          <cell r="K164" t="str">
            <v xml:space="preserve"> </v>
          </cell>
          <cell r="L164" t="str">
            <v xml:space="preserve"> </v>
          </cell>
          <cell r="M164" t="str">
            <v xml:space="preserve"> </v>
          </cell>
          <cell r="N164" t="str">
            <v>FL 2+</v>
          </cell>
          <cell r="O164">
            <v>220</v>
          </cell>
          <cell r="P164" t="str">
            <v>1A30</v>
          </cell>
          <cell r="Q164" t="str">
            <v xml:space="preserve"> </v>
          </cell>
          <cell r="R164" t="str">
            <v>1491NBV</v>
          </cell>
          <cell r="S164" t="e">
            <v>#REF!</v>
          </cell>
          <cell r="T164" t="e">
            <v>#REF!</v>
          </cell>
          <cell r="U164" t="str">
            <v>NO PDAC APPROVAL</v>
          </cell>
          <cell r="W164">
            <v>408.99</v>
          </cell>
        </row>
        <row r="165">
          <cell r="C165" t="str">
            <v>1M10</v>
          </cell>
          <cell r="D165" t="str">
            <v>L5972</v>
          </cell>
          <cell r="E165" t="str">
            <v>All lower extremity prostheses, flexible keel foot (Safe, Sten, Bock Dynamic or equal)</v>
          </cell>
          <cell r="F165" t="str">
            <v xml:space="preserve"> </v>
          </cell>
          <cell r="G165" t="str">
            <v xml:space="preserve"> </v>
          </cell>
          <cell r="H165" t="str">
            <v xml:space="preserve"> </v>
          </cell>
          <cell r="I165" t="str">
            <v xml:space="preserve"> </v>
          </cell>
          <cell r="J165" t="str">
            <v xml:space="preserve"> </v>
          </cell>
          <cell r="K165" t="str">
            <v xml:space="preserve"> </v>
          </cell>
          <cell r="L165" t="str">
            <v xml:space="preserve"> </v>
          </cell>
          <cell r="M165" t="str">
            <v xml:space="preserve"> </v>
          </cell>
          <cell r="N165" t="str">
            <v>FL 2+</v>
          </cell>
          <cell r="O165">
            <v>275</v>
          </cell>
          <cell r="P165" t="str">
            <v>1M10</v>
          </cell>
          <cell r="Q165" t="str">
            <v xml:space="preserve"> </v>
          </cell>
          <cell r="R165" t="str">
            <v>1490NBV</v>
          </cell>
          <cell r="S165" t="e">
            <v>#REF!</v>
          </cell>
          <cell r="T165" t="e">
            <v>#REF!</v>
          </cell>
          <cell r="U165" t="str">
            <v>NO PDAC APPROVAL</v>
          </cell>
          <cell r="W165">
            <v>340.58</v>
          </cell>
        </row>
        <row r="166">
          <cell r="C166" t="str">
            <v>1D10 Dynamic</v>
          </cell>
          <cell r="D166" t="str">
            <v>L5972</v>
          </cell>
          <cell r="E166" t="str">
            <v>All lower extremity prostheses, flexible keel foot (Safe, Sten, Bock Dynamic or equal)</v>
          </cell>
          <cell r="F166" t="str">
            <v xml:space="preserve"> </v>
          </cell>
          <cell r="G166" t="str">
            <v xml:space="preserve"> </v>
          </cell>
          <cell r="H166" t="str">
            <v xml:space="preserve"> </v>
          </cell>
          <cell r="I166" t="str">
            <v xml:space="preserve"> </v>
          </cell>
          <cell r="J166" t="str">
            <v xml:space="preserve"> </v>
          </cell>
          <cell r="K166" t="str">
            <v xml:space="preserve"> </v>
          </cell>
          <cell r="L166" t="str">
            <v xml:space="preserve"> </v>
          </cell>
          <cell r="M166" t="str">
            <v xml:space="preserve"> </v>
          </cell>
          <cell r="N166" t="str">
            <v>FL 2+</v>
          </cell>
          <cell r="O166">
            <v>330</v>
          </cell>
          <cell r="P166" t="str">
            <v>1D10</v>
          </cell>
          <cell r="Q166" t="str">
            <v xml:space="preserve"> </v>
          </cell>
          <cell r="R166" t="str">
            <v>1490NBV</v>
          </cell>
          <cell r="S166" t="e">
            <v>#REF!</v>
          </cell>
          <cell r="T166" t="e">
            <v>#REF!</v>
          </cell>
          <cell r="U166" t="str">
            <v>NO PDAC APPROVAL</v>
          </cell>
          <cell r="W166">
            <v>221.38000000000002</v>
          </cell>
        </row>
        <row r="167">
          <cell r="C167" t="str">
            <v>1C61 Triton VS</v>
          </cell>
          <cell r="D167" t="str">
            <v>L5986</v>
          </cell>
          <cell r="E167" t="str">
            <v>All lower extremity prostheses, multi-axial rotation unit, (MCP or equal)</v>
          </cell>
          <cell r="F167" t="str">
            <v>L5987</v>
          </cell>
          <cell r="G167" t="str">
            <v>All lower extremity prosthesis, shank foot system with vertical loading pylon</v>
          </cell>
          <cell r="H167" t="str">
            <v xml:space="preserve"> </v>
          </cell>
          <cell r="I167" t="str">
            <v xml:space="preserve"> </v>
          </cell>
          <cell r="J167" t="str">
            <v xml:space="preserve"> </v>
          </cell>
          <cell r="K167" t="str">
            <v xml:space="preserve"> </v>
          </cell>
          <cell r="L167" t="str">
            <v xml:space="preserve"> </v>
          </cell>
          <cell r="M167" t="str">
            <v xml:space="preserve"> </v>
          </cell>
          <cell r="N167" t="str">
            <v>FL 3+</v>
          </cell>
          <cell r="O167">
            <v>330</v>
          </cell>
          <cell r="P167" t="str">
            <v>1C61-KIT</v>
          </cell>
          <cell r="Q167" t="str">
            <v xml:space="preserve"> </v>
          </cell>
          <cell r="R167" t="str">
            <v>1145BV</v>
          </cell>
          <cell r="S167" t="e">
            <v>#REF!</v>
          </cell>
          <cell r="T167" t="e">
            <v>#REF!</v>
          </cell>
          <cell r="U167">
            <v>41241</v>
          </cell>
          <cell r="W167">
            <v>1270.0600000000002</v>
          </cell>
        </row>
        <row r="168">
          <cell r="C168" t="str">
            <v>1E95 Challenger</v>
          </cell>
          <cell r="D168" t="str">
            <v>L5981</v>
          </cell>
          <cell r="E168" t="str">
            <v>All lower extremity prostheses, flex foot system or equal</v>
          </cell>
          <cell r="F168" t="str">
            <v xml:space="preserve"> </v>
          </cell>
          <cell r="G168" t="str">
            <v xml:space="preserve"> </v>
          </cell>
          <cell r="H168" t="str">
            <v xml:space="preserve"> </v>
          </cell>
          <cell r="I168" t="str">
            <v xml:space="preserve"> </v>
          </cell>
          <cell r="J168" t="str">
            <v xml:space="preserve"> </v>
          </cell>
          <cell r="K168" t="str">
            <v xml:space="preserve"> </v>
          </cell>
          <cell r="L168" t="str">
            <v xml:space="preserve"> </v>
          </cell>
          <cell r="M168" t="str">
            <v xml:space="preserve"> </v>
          </cell>
          <cell r="N168" t="str">
            <v>FL 3+</v>
          </cell>
          <cell r="O168">
            <v>240</v>
          </cell>
          <cell r="P168" t="str">
            <v>1E95</v>
          </cell>
          <cell r="Q168" t="str">
            <v xml:space="preserve"> </v>
          </cell>
          <cell r="R168" t="str">
            <v>1140NBV</v>
          </cell>
          <cell r="S168" t="e">
            <v>#REF!</v>
          </cell>
          <cell r="T168" t="e">
            <v>#REF!</v>
          </cell>
          <cell r="U168">
            <v>44153</v>
          </cell>
          <cell r="W168">
            <v>1691.2</v>
          </cell>
        </row>
        <row r="169">
          <cell r="C169" t="str">
            <v>1C40 C-Walk</v>
          </cell>
          <cell r="D169" t="str">
            <v>L5981</v>
          </cell>
          <cell r="E169" t="str">
            <v>All lower extremity prostheses, flex foot system or equal</v>
          </cell>
          <cell r="F169" t="str">
            <v xml:space="preserve"> </v>
          </cell>
          <cell r="G169" t="str">
            <v xml:space="preserve"> </v>
          </cell>
          <cell r="H169" t="str">
            <v xml:space="preserve"> </v>
          </cell>
          <cell r="I169" t="str">
            <v xml:space="preserve"> </v>
          </cell>
          <cell r="J169" t="str">
            <v xml:space="preserve"> </v>
          </cell>
          <cell r="K169" t="str">
            <v xml:space="preserve"> </v>
          </cell>
          <cell r="L169" t="str">
            <v xml:space="preserve"> </v>
          </cell>
          <cell r="M169" t="str">
            <v xml:space="preserve"> </v>
          </cell>
          <cell r="N169" t="str">
            <v>FL 3+</v>
          </cell>
          <cell r="O169">
            <v>220</v>
          </cell>
          <cell r="P169" t="str">
            <v>1C40=K</v>
          </cell>
          <cell r="Q169" t="str">
            <v xml:space="preserve"> </v>
          </cell>
          <cell r="R169" t="str">
            <v>1140NBV</v>
          </cell>
          <cell r="S169" t="e">
            <v>#REF!</v>
          </cell>
          <cell r="T169" t="e">
            <v>#REF!</v>
          </cell>
          <cell r="U169" t="str">
            <v>NO PDAC APPROVAL</v>
          </cell>
          <cell r="W169">
            <v>1136.73</v>
          </cell>
        </row>
        <row r="170">
          <cell r="C170" t="str">
            <v>1C63 Triton LP</v>
          </cell>
          <cell r="D170" t="str">
            <v>L5981</v>
          </cell>
          <cell r="E170" t="str">
            <v>All lower extremity prostheses, flex foot system or equal</v>
          </cell>
          <cell r="F170" t="str">
            <v xml:space="preserve"> </v>
          </cell>
          <cell r="G170" t="str">
            <v xml:space="preserve"> </v>
          </cell>
          <cell r="H170" t="str">
            <v xml:space="preserve"> </v>
          </cell>
          <cell r="I170" t="str">
            <v xml:space="preserve"> </v>
          </cell>
          <cell r="J170" t="str">
            <v xml:space="preserve"> </v>
          </cell>
          <cell r="K170" t="str">
            <v xml:space="preserve"> </v>
          </cell>
          <cell r="L170" t="str">
            <v xml:space="preserve"> </v>
          </cell>
          <cell r="M170" t="str">
            <v xml:space="preserve"> </v>
          </cell>
          <cell r="N170" t="str">
            <v>FL 3+</v>
          </cell>
          <cell r="O170">
            <v>330</v>
          </cell>
          <cell r="P170" t="str">
            <v>1C63-KIT</v>
          </cell>
          <cell r="Q170" t="str">
            <v xml:space="preserve"> </v>
          </cell>
          <cell r="R170" t="str">
            <v>1140BV</v>
          </cell>
          <cell r="S170" t="e">
            <v>#REF!</v>
          </cell>
          <cell r="T170" t="e">
            <v>#REF!</v>
          </cell>
          <cell r="U170" t="str">
            <v>NO PDAC APPROVAL</v>
          </cell>
          <cell r="W170">
            <v>798.36</v>
          </cell>
        </row>
        <row r="171">
          <cell r="C171" t="str">
            <v>Trias</v>
          </cell>
          <cell r="D171" t="str">
            <v>L5981</v>
          </cell>
          <cell r="E171" t="str">
            <v>All lower extremity prostheses, flex foot system or equal</v>
          </cell>
          <cell r="F171" t="str">
            <v xml:space="preserve"> </v>
          </cell>
          <cell r="G171" t="str">
            <v xml:space="preserve"> </v>
          </cell>
          <cell r="H171" t="str">
            <v xml:space="preserve"> </v>
          </cell>
          <cell r="I171" t="str">
            <v xml:space="preserve"> </v>
          </cell>
          <cell r="J171" t="str">
            <v xml:space="preserve"> </v>
          </cell>
          <cell r="K171" t="str">
            <v xml:space="preserve"> </v>
          </cell>
          <cell r="L171" t="str">
            <v xml:space="preserve"> </v>
          </cell>
          <cell r="M171" t="str">
            <v xml:space="preserve"> </v>
          </cell>
          <cell r="N171" t="str">
            <v>FL 3+</v>
          </cell>
          <cell r="O171">
            <v>275</v>
          </cell>
          <cell r="P171" t="str">
            <v>1C30-KIT</v>
          </cell>
          <cell r="Q171" t="str">
            <v xml:space="preserve"> </v>
          </cell>
          <cell r="R171" t="str">
            <v>1140BV</v>
          </cell>
          <cell r="S171" t="e">
            <v>#REF!</v>
          </cell>
          <cell r="T171" t="e">
            <v>#REF!</v>
          </cell>
          <cell r="U171" t="str">
            <v>NO PDAC APPROVAL</v>
          </cell>
          <cell r="W171">
            <v>689.91</v>
          </cell>
        </row>
        <row r="172">
          <cell r="C172" t="str">
            <v>1E56 Axtion</v>
          </cell>
          <cell r="D172" t="str">
            <v>L5981</v>
          </cell>
          <cell r="E172" t="str">
            <v>All lower extremity prostheses, flex foot system or equal</v>
          </cell>
          <cell r="F172" t="str">
            <v xml:space="preserve"> </v>
          </cell>
          <cell r="G172" t="str">
            <v xml:space="preserve"> </v>
          </cell>
          <cell r="H172" t="str">
            <v xml:space="preserve"> </v>
          </cell>
          <cell r="I172" t="str">
            <v xml:space="preserve"> </v>
          </cell>
          <cell r="J172" t="str">
            <v xml:space="preserve"> </v>
          </cell>
          <cell r="K172" t="str">
            <v xml:space="preserve"> </v>
          </cell>
          <cell r="L172" t="str">
            <v xml:space="preserve"> </v>
          </cell>
          <cell r="M172" t="str">
            <v xml:space="preserve"> </v>
          </cell>
          <cell r="N172" t="str">
            <v>FL 3+</v>
          </cell>
          <cell r="O172">
            <v>275</v>
          </cell>
          <cell r="P172" t="str">
            <v>1E56-KIT</v>
          </cell>
          <cell r="Q172" t="str">
            <v xml:space="preserve"> </v>
          </cell>
          <cell r="R172" t="str">
            <v>1140NBV</v>
          </cell>
          <cell r="S172" t="e">
            <v>#REF!</v>
          </cell>
          <cell r="T172" t="e">
            <v>#REF!</v>
          </cell>
          <cell r="U172" t="str">
            <v>NO PDAC APPROVAL</v>
          </cell>
          <cell r="W172">
            <v>788.18999999999994</v>
          </cell>
        </row>
        <row r="173">
          <cell r="C173" t="str">
            <v>1E57 Lo Rider</v>
          </cell>
          <cell r="D173" t="str">
            <v>L5981</v>
          </cell>
          <cell r="E173" t="str">
            <v>All lower extremity prostheses, flex foot system or equal</v>
          </cell>
          <cell r="F173" t="str">
            <v xml:space="preserve"> </v>
          </cell>
          <cell r="G173" t="str">
            <v xml:space="preserve"> </v>
          </cell>
          <cell r="H173" t="str">
            <v xml:space="preserve"> </v>
          </cell>
          <cell r="I173" t="str">
            <v xml:space="preserve"> </v>
          </cell>
          <cell r="J173" t="str">
            <v xml:space="preserve"> </v>
          </cell>
          <cell r="K173" t="str">
            <v xml:space="preserve"> </v>
          </cell>
          <cell r="L173" t="str">
            <v xml:space="preserve"> </v>
          </cell>
          <cell r="M173" t="str">
            <v xml:space="preserve"> </v>
          </cell>
          <cell r="N173" t="str">
            <v>FL 3+</v>
          </cell>
          <cell r="O173">
            <v>300</v>
          </cell>
          <cell r="P173" t="str">
            <v>1E57-KIT</v>
          </cell>
          <cell r="Q173" t="str">
            <v xml:space="preserve"> </v>
          </cell>
          <cell r="R173" t="str">
            <v>1140NBV</v>
          </cell>
          <cell r="S173" t="e">
            <v>#REF!</v>
          </cell>
          <cell r="T173" t="e">
            <v>#REF!</v>
          </cell>
          <cell r="U173" t="str">
            <v>NO PDAC APPROVAL</v>
          </cell>
          <cell r="W173">
            <v>1034.76</v>
          </cell>
        </row>
        <row r="174">
          <cell r="C174" t="str">
            <v>1C64 Triton HD</v>
          </cell>
          <cell r="D174" t="str">
            <v>L5981</v>
          </cell>
          <cell r="E174" t="str">
            <v>All lower extremity prostheses, flex foot system or equal</v>
          </cell>
          <cell r="F174" t="str">
            <v xml:space="preserve"> </v>
          </cell>
          <cell r="G174" t="str">
            <v xml:space="preserve"> </v>
          </cell>
          <cell r="H174" t="str">
            <v xml:space="preserve"> </v>
          </cell>
          <cell r="I174" t="str">
            <v xml:space="preserve"> </v>
          </cell>
          <cell r="J174" t="str">
            <v xml:space="preserve"> </v>
          </cell>
          <cell r="K174" t="str">
            <v xml:space="preserve"> </v>
          </cell>
          <cell r="L174" t="str">
            <v xml:space="preserve"> </v>
          </cell>
          <cell r="M174" t="str">
            <v xml:space="preserve"> </v>
          </cell>
          <cell r="N174" t="str">
            <v>FL 3+</v>
          </cell>
          <cell r="O174">
            <v>330</v>
          </cell>
          <cell r="P174" t="str">
            <v>1C64-KIT</v>
          </cell>
          <cell r="Q174" t="str">
            <v xml:space="preserve"> </v>
          </cell>
          <cell r="R174" t="str">
            <v>1140NBV</v>
          </cell>
          <cell r="S174" t="e">
            <v>#REF!</v>
          </cell>
          <cell r="T174" t="e">
            <v>#REF!</v>
          </cell>
          <cell r="U174">
            <v>44148</v>
          </cell>
          <cell r="W174">
            <v>1095.51</v>
          </cell>
        </row>
        <row r="175">
          <cell r="C175" t="str">
            <v>1E58 Axtion DP</v>
          </cell>
          <cell r="D175" t="str">
            <v>L5980</v>
          </cell>
          <cell r="E175" t="str">
            <v>Flex foot system</v>
          </cell>
          <cell r="F175" t="str">
            <v>L5986</v>
          </cell>
          <cell r="G175" t="str">
            <v>All lower extremity prostheses, multi-axial rotation unit, (MCP or equal)</v>
          </cell>
          <cell r="H175" t="str">
            <v xml:space="preserve"> </v>
          </cell>
          <cell r="I175" t="str">
            <v xml:space="preserve"> </v>
          </cell>
          <cell r="J175" t="str">
            <v xml:space="preserve"> </v>
          </cell>
          <cell r="K175" t="str">
            <v xml:space="preserve"> </v>
          </cell>
          <cell r="L175" t="str">
            <v xml:space="preserve"> </v>
          </cell>
          <cell r="M175" t="str">
            <v xml:space="preserve"> </v>
          </cell>
          <cell r="N175" t="str">
            <v>FL 3+</v>
          </cell>
          <cell r="O175">
            <v>275</v>
          </cell>
          <cell r="P175" t="str">
            <v>1E58</v>
          </cell>
          <cell r="Q175" t="str">
            <v xml:space="preserve"> </v>
          </cell>
          <cell r="R175" t="str">
            <v>1139NBV</v>
          </cell>
          <cell r="S175" t="e">
            <v>#REF!</v>
          </cell>
          <cell r="T175" t="e">
            <v>#REF!</v>
          </cell>
          <cell r="U175">
            <v>44154</v>
          </cell>
          <cell r="W175">
            <v>1162.26</v>
          </cell>
        </row>
        <row r="176">
          <cell r="C176" t="str">
            <v>1C60 Triton</v>
          </cell>
          <cell r="D176" t="str">
            <v>L5981</v>
          </cell>
          <cell r="E176" t="str">
            <v>All lower extremity prostheses, flex foot system or equal</v>
          </cell>
          <cell r="F176" t="str">
            <v xml:space="preserve"> </v>
          </cell>
          <cell r="G176" t="str">
            <v xml:space="preserve"> </v>
          </cell>
          <cell r="H176" t="str">
            <v xml:space="preserve"> </v>
          </cell>
          <cell r="I176" t="str">
            <v xml:space="preserve"> </v>
          </cell>
          <cell r="J176" t="str">
            <v xml:space="preserve"> </v>
          </cell>
          <cell r="K176" t="str">
            <v xml:space="preserve"> </v>
          </cell>
          <cell r="L176" t="str">
            <v xml:space="preserve"> </v>
          </cell>
          <cell r="M176" t="str">
            <v xml:space="preserve"> </v>
          </cell>
          <cell r="N176" t="str">
            <v>FL 3+</v>
          </cell>
          <cell r="O176">
            <v>330</v>
          </cell>
          <cell r="P176" t="str">
            <v>1C60-KIT</v>
          </cell>
          <cell r="Q176" t="str">
            <v xml:space="preserve"> </v>
          </cell>
          <cell r="R176" t="str">
            <v>1140BV</v>
          </cell>
          <cell r="S176" t="e">
            <v>#REF!</v>
          </cell>
          <cell r="T176" t="e">
            <v>#REF!</v>
          </cell>
          <cell r="U176">
            <v>44148</v>
          </cell>
          <cell r="W176">
            <v>956.3</v>
          </cell>
        </row>
        <row r="177">
          <cell r="C177" t="str">
            <v>1C62 Triton w/ Harmony System</v>
          </cell>
          <cell r="D177" t="str">
            <v>L5781</v>
          </cell>
          <cell r="E177" t="str">
            <v>Addition to lower extremity prosthesis, vacuum pump, residual limb volume management and moisture evacuation system</v>
          </cell>
          <cell r="F177" t="str">
            <v>L5986</v>
          </cell>
          <cell r="G177" t="str">
            <v>All lower extremity prostheses, multi-axial rotation unit, (MCP or equal)</v>
          </cell>
          <cell r="H177" t="str">
            <v>L5987</v>
          </cell>
          <cell r="I177" t="str">
            <v>All lower extremity prosthesis, shank foot system with vertical loading pylon</v>
          </cell>
          <cell r="J177" t="str">
            <v xml:space="preserve"> </v>
          </cell>
          <cell r="K177" t="str">
            <v xml:space="preserve"> </v>
          </cell>
          <cell r="L177" t="str">
            <v xml:space="preserve"> </v>
          </cell>
          <cell r="M177" t="str">
            <v xml:space="preserve"> </v>
          </cell>
          <cell r="N177" t="str">
            <v>FL 3+</v>
          </cell>
          <cell r="O177">
            <v>330</v>
          </cell>
          <cell r="P177" t="str">
            <v>1C62-KIT</v>
          </cell>
          <cell r="Q177" t="str">
            <v xml:space="preserve"> </v>
          </cell>
          <cell r="R177" t="str">
            <v>1027BV</v>
          </cell>
          <cell r="S177" t="e">
            <v>#REF!</v>
          </cell>
          <cell r="T177" t="e">
            <v>#REF!</v>
          </cell>
          <cell r="U177">
            <v>44136</v>
          </cell>
          <cell r="W177">
            <v>3000.69</v>
          </cell>
        </row>
        <row r="178">
          <cell r="C178" t="str">
            <v>1A29 Greissinger (Coding option 1)</v>
          </cell>
          <cell r="D178" t="str">
            <v>L5972</v>
          </cell>
          <cell r="E178" t="str">
            <v>All lower extremity prostheses, flexible keel foot (Safe, Sten, Bock Dynamic or equal)</v>
          </cell>
          <cell r="F178" t="str">
            <v>L5999**</v>
          </cell>
          <cell r="G178" t="str">
            <v>Lower Extremity prosthesis, Not otherwise specified</v>
          </cell>
          <cell r="H178" t="str">
            <v xml:space="preserve"> </v>
          </cell>
          <cell r="I178" t="str">
            <v xml:space="preserve"> </v>
          </cell>
          <cell r="J178" t="str">
            <v xml:space="preserve"> </v>
          </cell>
          <cell r="K178" t="str">
            <v xml:space="preserve"> </v>
          </cell>
          <cell r="L178" t="str">
            <v xml:space="preserve"> </v>
          </cell>
          <cell r="M178" t="str">
            <v xml:space="preserve"> </v>
          </cell>
          <cell r="N178" t="str">
            <v>FL 2+</v>
          </cell>
          <cell r="O178">
            <v>220</v>
          </cell>
          <cell r="P178" t="str">
            <v>1A29</v>
          </cell>
          <cell r="Q178" t="str">
            <v>L5999 - An appropriate descriptor describing the multi-axial motion function of the foot</v>
          </cell>
          <cell r="R178" t="str">
            <v>X</v>
          </cell>
          <cell r="S178" t="e">
            <v>#REF!</v>
          </cell>
          <cell r="T178" t="e">
            <v>#REF!</v>
          </cell>
          <cell r="U178" t="str">
            <v>NO PDAC APPROVAL</v>
          </cell>
          <cell r="W178">
            <v>260.44</v>
          </cell>
        </row>
        <row r="179">
          <cell r="C179" t="str">
            <v>1A29 Greissinger (Coding option 2)</v>
          </cell>
          <cell r="D179" t="str">
            <v>L5975</v>
          </cell>
          <cell r="E179" t="str">
            <v>All lower extremity prosthesis, combination single axis ankle and flexible keel foot</v>
          </cell>
          <cell r="F179" t="str">
            <v>L5999**</v>
          </cell>
          <cell r="G179" t="str">
            <v>Lower Extremity prosthesis, Not otherwise specified</v>
          </cell>
          <cell r="H179" t="str">
            <v xml:space="preserve"> </v>
          </cell>
          <cell r="I179" t="str">
            <v xml:space="preserve"> </v>
          </cell>
          <cell r="J179" t="str">
            <v xml:space="preserve"> </v>
          </cell>
          <cell r="K179" t="str">
            <v xml:space="preserve"> </v>
          </cell>
          <cell r="L179" t="str">
            <v xml:space="preserve"> </v>
          </cell>
          <cell r="M179" t="str">
            <v xml:space="preserve"> </v>
          </cell>
          <cell r="N179" t="str">
            <v>FL 2+</v>
          </cell>
          <cell r="O179">
            <v>220</v>
          </cell>
          <cell r="P179" t="str">
            <v>1A29</v>
          </cell>
          <cell r="Q179" t="str">
            <v>L5999 - An appropriate descriptor describing the inversion-eversion function of the foot</v>
          </cell>
          <cell r="R179" t="str">
            <v>X</v>
          </cell>
          <cell r="S179" t="e">
            <v>#REF!</v>
          </cell>
          <cell r="T179" t="e">
            <v>#REF!</v>
          </cell>
          <cell r="U179" t="str">
            <v>NO PDAC APPROVAL</v>
          </cell>
          <cell r="W179">
            <v>260.44</v>
          </cell>
        </row>
        <row r="180">
          <cell r="C180" t="str">
            <v>1A29 Greissinger (Coding option 3)</v>
          </cell>
          <cell r="D180" t="str">
            <v>L5978</v>
          </cell>
          <cell r="E180" t="str">
            <v>All Lower Extremity Prostheses, Foot, Multi-Axial</v>
          </cell>
          <cell r="F180" t="str">
            <v>L5999**</v>
          </cell>
          <cell r="G180" t="str">
            <v>Lower Extremity prosthesis, Not otherwise specified</v>
          </cell>
          <cell r="H180" t="str">
            <v xml:space="preserve"> </v>
          </cell>
          <cell r="I180" t="str">
            <v xml:space="preserve"> </v>
          </cell>
          <cell r="J180" t="str">
            <v xml:space="preserve"> </v>
          </cell>
          <cell r="K180" t="str">
            <v xml:space="preserve"> </v>
          </cell>
          <cell r="L180" t="str">
            <v xml:space="preserve"> </v>
          </cell>
          <cell r="M180" t="str">
            <v xml:space="preserve"> </v>
          </cell>
          <cell r="N180" t="str">
            <v>FL 2+</v>
          </cell>
          <cell r="O180">
            <v>220</v>
          </cell>
          <cell r="P180" t="str">
            <v>1A29</v>
          </cell>
          <cell r="Q180" t="str">
            <v>L5999 - (An appropriate descriptor describing the flexible keel function of the foot)</v>
          </cell>
          <cell r="R180" t="str">
            <v>X</v>
          </cell>
          <cell r="S180" t="e">
            <v>#REF!</v>
          </cell>
          <cell r="T180" t="e">
            <v>#REF!</v>
          </cell>
          <cell r="U180" t="str">
            <v>NO PDAC APPROVAL</v>
          </cell>
          <cell r="W180">
            <v>260.44</v>
          </cell>
        </row>
        <row r="181">
          <cell r="C181" t="str">
            <v>1B1 Meridium MPF</v>
          </cell>
          <cell r="D181" t="str">
            <v>L5973</v>
          </cell>
          <cell r="E181" t="str">
            <v>ENDOSKELETAL ANKLE FOOT SYSTEM, MICROPROCESSOR CONTROLLED FEATURE, DORSIFLEXION AND/OR PLANTAR FLEXION CONTROL, INCLUDES POWER SOURCE</v>
          </cell>
          <cell r="F181" t="str">
            <v xml:space="preserve"> </v>
          </cell>
          <cell r="G181" t="str">
            <v xml:space="preserve"> </v>
          </cell>
          <cell r="H181" t="str">
            <v xml:space="preserve"> </v>
          </cell>
          <cell r="I181" t="str">
            <v xml:space="preserve"> </v>
          </cell>
          <cell r="J181" t="str">
            <v xml:space="preserve"> </v>
          </cell>
          <cell r="K181" t="str">
            <v xml:space="preserve"> </v>
          </cell>
          <cell r="L181" t="str">
            <v xml:space="preserve"> </v>
          </cell>
          <cell r="M181" t="str">
            <v xml:space="preserve"> </v>
          </cell>
          <cell r="N181" t="str">
            <v>FL 3+</v>
          </cell>
          <cell r="O181">
            <v>275</v>
          </cell>
          <cell r="P181" t="str">
            <v>1B1</v>
          </cell>
          <cell r="Q181" t="str">
            <v xml:space="preserve"> </v>
          </cell>
          <cell r="R181" t="str">
            <v>1147X</v>
          </cell>
          <cell r="S181" t="e">
            <v>#REF!</v>
          </cell>
          <cell r="T181" t="e">
            <v>#REF!</v>
          </cell>
          <cell r="U181">
            <v>44148</v>
          </cell>
          <cell r="W181">
            <v>9010</v>
          </cell>
        </row>
        <row r="182">
          <cell r="C182" t="str">
            <v>1C50 Taleo</v>
          </cell>
          <cell r="D182" t="str">
            <v>L5981</v>
          </cell>
          <cell r="E182" t="str">
            <v>All lower extremity prostheses, flex foot system or equal</v>
          </cell>
          <cell r="F182" t="str">
            <v xml:space="preserve"> </v>
          </cell>
          <cell r="G182" t="str">
            <v xml:space="preserve"> </v>
          </cell>
          <cell r="H182" t="str">
            <v xml:space="preserve"> </v>
          </cell>
          <cell r="I182" t="str">
            <v xml:space="preserve"> </v>
          </cell>
          <cell r="J182" t="str">
            <v xml:space="preserve"> </v>
          </cell>
          <cell r="K182" t="str">
            <v xml:space="preserve"> </v>
          </cell>
          <cell r="L182" t="str">
            <v xml:space="preserve"> </v>
          </cell>
          <cell r="M182" t="str">
            <v xml:space="preserve"> </v>
          </cell>
          <cell r="N182" t="str">
            <v>FL 3+</v>
          </cell>
          <cell r="O182">
            <v>330</v>
          </cell>
          <cell r="P182" t="str">
            <v>1C50-KIT</v>
          </cell>
          <cell r="Q182" t="str">
            <v xml:space="preserve"> </v>
          </cell>
          <cell r="R182" t="str">
            <v>1140X</v>
          </cell>
          <cell r="S182" t="e">
            <v>#REF!</v>
          </cell>
          <cell r="T182" t="e">
            <v>#REF!</v>
          </cell>
          <cell r="U182">
            <v>44148</v>
          </cell>
          <cell r="W182">
            <v>966.68000000000006</v>
          </cell>
        </row>
        <row r="183">
          <cell r="C183" t="str">
            <v>1C53 Taleo LP</v>
          </cell>
          <cell r="D183" t="str">
            <v>L5981</v>
          </cell>
          <cell r="E183" t="str">
            <v>All lower extremity prostheses, flex foot system or equal</v>
          </cell>
          <cell r="F183" t="str">
            <v xml:space="preserve"> </v>
          </cell>
          <cell r="G183" t="str">
            <v xml:space="preserve"> </v>
          </cell>
          <cell r="H183" t="str">
            <v xml:space="preserve"> </v>
          </cell>
          <cell r="I183" t="str">
            <v xml:space="preserve"> </v>
          </cell>
          <cell r="J183" t="str">
            <v xml:space="preserve"> </v>
          </cell>
          <cell r="K183" t="str">
            <v xml:space="preserve"> </v>
          </cell>
          <cell r="L183" t="str">
            <v xml:space="preserve"> </v>
          </cell>
          <cell r="M183" t="str">
            <v xml:space="preserve"> </v>
          </cell>
          <cell r="N183" t="str">
            <v>FL 3+</v>
          </cell>
          <cell r="O183">
            <v>330</v>
          </cell>
          <cell r="P183" t="str">
            <v>1C53-FOOT</v>
          </cell>
          <cell r="Q183" t="str">
            <v xml:space="preserve"> </v>
          </cell>
          <cell r="R183" t="str">
            <v>1140X</v>
          </cell>
          <cell r="S183" t="e">
            <v>#REF!</v>
          </cell>
          <cell r="T183" t="e">
            <v>#REF!</v>
          </cell>
          <cell r="U183">
            <v>44148</v>
          </cell>
          <cell r="W183">
            <v>1031.1299999999999</v>
          </cell>
        </row>
        <row r="184">
          <cell r="C184" t="str">
            <v>1C58 Taleo Side Flex</v>
          </cell>
          <cell r="D184" t="str">
            <v>L5981</v>
          </cell>
          <cell r="E184" t="str">
            <v>All lower extremity prostheses, flex foot system or equal</v>
          </cell>
          <cell r="F184" t="str">
            <v>L5986</v>
          </cell>
          <cell r="G184" t="str">
            <v>All lower extremity prostheses, multi-axial rotation unit, (MCP or equal)</v>
          </cell>
          <cell r="H184" t="str">
            <v xml:space="preserve"> </v>
          </cell>
          <cell r="I184" t="str">
            <v xml:space="preserve"> </v>
          </cell>
          <cell r="J184" t="str">
            <v xml:space="preserve"> </v>
          </cell>
          <cell r="K184" t="str">
            <v xml:space="preserve"> </v>
          </cell>
          <cell r="L184" t="str">
            <v xml:space="preserve"> </v>
          </cell>
          <cell r="M184" t="str">
            <v xml:space="preserve"> </v>
          </cell>
          <cell r="N184" t="str">
            <v>FL 3+</v>
          </cell>
          <cell r="O184">
            <v>287</v>
          </cell>
          <cell r="P184" t="str">
            <v>1C58-FOOT-KIT</v>
          </cell>
          <cell r="R184" t="str">
            <v>1141X</v>
          </cell>
          <cell r="S184" t="e">
            <v>#REF!</v>
          </cell>
          <cell r="T184" t="e">
            <v>#REF!</v>
          </cell>
          <cell r="U184">
            <v>44433</v>
          </cell>
          <cell r="W184">
            <v>971.13</v>
          </cell>
        </row>
        <row r="185">
          <cell r="C185" t="str">
            <v>1C68 Triton Side Flex</v>
          </cell>
          <cell r="D185" t="str">
            <v>L5981</v>
          </cell>
          <cell r="E185" t="str">
            <v>All lower extremity prostheses, flex foot system or equal</v>
          </cell>
          <cell r="F185" t="str">
            <v>L5986</v>
          </cell>
          <cell r="G185" t="str">
            <v>All lower extremity prostheses, multi-axial rotation unit, (MCP or equal)</v>
          </cell>
          <cell r="H185" t="str">
            <v xml:space="preserve"> </v>
          </cell>
          <cell r="I185" t="str">
            <v xml:space="preserve"> </v>
          </cell>
          <cell r="J185" t="str">
            <v xml:space="preserve"> </v>
          </cell>
          <cell r="K185" t="str">
            <v xml:space="preserve"> </v>
          </cell>
          <cell r="L185" t="str">
            <v xml:space="preserve"> </v>
          </cell>
          <cell r="M185" t="str">
            <v xml:space="preserve"> </v>
          </cell>
          <cell r="N185" t="str">
            <v>FL 3+</v>
          </cell>
          <cell r="O185">
            <v>275</v>
          </cell>
          <cell r="P185" t="str">
            <v>1C68-KIT</v>
          </cell>
          <cell r="R185" t="str">
            <v>1141X</v>
          </cell>
          <cell r="S185" t="e">
            <v>#REF!</v>
          </cell>
          <cell r="T185" t="e">
            <v>#REF!</v>
          </cell>
          <cell r="U185">
            <v>44433</v>
          </cell>
          <cell r="W185">
            <v>1017.5999999999999</v>
          </cell>
        </row>
        <row r="186">
          <cell r="C186" t="str">
            <v>1E80 Chopart</v>
          </cell>
          <cell r="D186" t="str">
            <v>L5976</v>
          </cell>
          <cell r="E186" t="str">
            <v>All lower extremity prostheses, energy storing foot (Seattle, Carbon Copy II, or equal)</v>
          </cell>
          <cell r="F186" t="str">
            <v xml:space="preserve"> </v>
          </cell>
          <cell r="G186" t="str">
            <v xml:space="preserve"> </v>
          </cell>
          <cell r="H186" t="str">
            <v xml:space="preserve"> </v>
          </cell>
          <cell r="I186" t="str">
            <v xml:space="preserve"> </v>
          </cell>
          <cell r="J186" t="str">
            <v xml:space="preserve"> </v>
          </cell>
          <cell r="K186" t="str">
            <v xml:space="preserve"> </v>
          </cell>
          <cell r="L186" t="str">
            <v xml:space="preserve"> </v>
          </cell>
          <cell r="M186" t="str">
            <v xml:space="preserve"> </v>
          </cell>
          <cell r="N186" t="str">
            <v>FL 3+</v>
          </cell>
          <cell r="O186">
            <v>300</v>
          </cell>
          <cell r="P186" t="str">
            <v>1E80-FOOTPLATE</v>
          </cell>
          <cell r="Q186" t="str">
            <v xml:space="preserve"> </v>
          </cell>
          <cell r="R186" t="str">
            <v>1137X</v>
          </cell>
          <cell r="S186" t="e">
            <v>#REF!</v>
          </cell>
          <cell r="T186" t="e">
            <v>#REF!</v>
          </cell>
          <cell r="U186" t="str">
            <v>NO PDAC APPROVAL</v>
          </cell>
          <cell r="W186">
            <v>527.88</v>
          </cell>
        </row>
        <row r="187">
          <cell r="C187" t="str">
            <v>1WR95 Aqualine</v>
          </cell>
          <cell r="D187" t="str">
            <v>L5972</v>
          </cell>
          <cell r="E187" t="str">
            <v>All lower extremity prostheses, flexible keel foot (Safe, Sten, Bock Dynamic or equal)</v>
          </cell>
          <cell r="F187" t="str">
            <v xml:space="preserve"> </v>
          </cell>
          <cell r="G187" t="str">
            <v xml:space="preserve"> </v>
          </cell>
          <cell r="H187" t="str">
            <v xml:space="preserve"> </v>
          </cell>
          <cell r="I187" t="str">
            <v xml:space="preserve"> </v>
          </cell>
          <cell r="J187" t="str">
            <v xml:space="preserve"> </v>
          </cell>
          <cell r="K187" t="str">
            <v xml:space="preserve"> </v>
          </cell>
          <cell r="L187" t="str">
            <v xml:space="preserve"> </v>
          </cell>
          <cell r="M187" t="str">
            <v xml:space="preserve"> </v>
          </cell>
          <cell r="N187" t="str">
            <v>FL 2+</v>
          </cell>
          <cell r="O187" t="str">
            <v>WL based on size</v>
          </cell>
          <cell r="P187" t="str">
            <v>1WR95</v>
          </cell>
          <cell r="Q187" t="str">
            <v xml:space="preserve"> </v>
          </cell>
          <cell r="R187" t="str">
            <v>1490X</v>
          </cell>
          <cell r="S187" t="e">
            <v>#REF!</v>
          </cell>
          <cell r="T187" t="e">
            <v>#REF!</v>
          </cell>
          <cell r="U187" t="str">
            <v>NO PDAC APPROVAL</v>
          </cell>
          <cell r="W187">
            <v>281.29000000000002</v>
          </cell>
        </row>
        <row r="188">
          <cell r="C188" t="str">
            <v>emPower MPF</v>
          </cell>
          <cell r="D188" t="str">
            <v>L5969</v>
          </cell>
          <cell r="E188" t="str">
            <v>ADDITION, ENDOSKELETAL ANKLE-FOOT OR ANKLE SYSTEM, POWER ASSIST, INCLUDES ANY TYPE MOTOR(S)</v>
          </cell>
          <cell r="F188" t="str">
            <v>L5973</v>
          </cell>
          <cell r="G188" t="str">
            <v>ENDOSKELETAL ANKLE FOOT SYSTEM, MICROPROCESSOR CONTROLLED FEATURE, DORSIFLEXION AND/OR PLANTAR FLEXION CONTROL, INCLUDES POWER SOURCE</v>
          </cell>
          <cell r="H188" t="str">
            <v xml:space="preserve"> </v>
          </cell>
          <cell r="I188" t="str">
            <v xml:space="preserve"> </v>
          </cell>
          <cell r="J188" t="str">
            <v/>
          </cell>
          <cell r="K188" t="str">
            <v>REPLACEMENT ONLY:</v>
          </cell>
          <cell r="L188" t="str">
            <v>L7368</v>
          </cell>
          <cell r="M188" t="str">
            <v>Lithium ion battery charger, replacement only. This is not allowed at the initial delivery, only billable for a replacement charger subsequent to the delivery date.</v>
          </cell>
          <cell r="N188" t="str">
            <v>FL 3+</v>
          </cell>
          <cell r="O188">
            <v>287</v>
          </cell>
          <cell r="P188" t="str">
            <v>1A1-1</v>
          </cell>
          <cell r="Q188" t="str">
            <v xml:space="preserve"> </v>
          </cell>
          <cell r="R188" t="str">
            <v>X</v>
          </cell>
          <cell r="S188">
            <v>10</v>
          </cell>
          <cell r="T188" t="e">
            <v>#REF!</v>
          </cell>
          <cell r="U188" t="str">
            <v>NO PDAC APPROVAL</v>
          </cell>
          <cell r="W188">
            <v>27000</v>
          </cell>
        </row>
        <row r="189">
          <cell r="C189" t="str">
            <v>Prosymes</v>
          </cell>
          <cell r="D189" t="str">
            <v>L5910</v>
          </cell>
          <cell r="E189" t="str">
            <v>Addition, endoskeletal system, below knee, alignable system</v>
          </cell>
          <cell r="F189" t="str">
            <v>L5981</v>
          </cell>
          <cell r="G189" t="str">
            <v>All lower extremity prostheses, flex foot system or equal</v>
          </cell>
          <cell r="H189" t="str">
            <v xml:space="preserve"> </v>
          </cell>
          <cell r="I189" t="str">
            <v xml:space="preserve"> </v>
          </cell>
          <cell r="J189" t="str">
            <v xml:space="preserve"> </v>
          </cell>
          <cell r="K189" t="str">
            <v xml:space="preserve"> </v>
          </cell>
          <cell r="L189" t="str">
            <v xml:space="preserve"> </v>
          </cell>
          <cell r="M189" t="str">
            <v xml:space="preserve"> </v>
          </cell>
          <cell r="N189" t="str">
            <v>FL 3+</v>
          </cell>
          <cell r="O189">
            <v>275</v>
          </cell>
          <cell r="P189" t="str">
            <v>1C20</v>
          </cell>
          <cell r="Q189" t="str">
            <v xml:space="preserve"> </v>
          </cell>
          <cell r="R189" t="str">
            <v>X</v>
          </cell>
          <cell r="S189" t="e">
            <v>#REF!</v>
          </cell>
          <cell r="T189" t="e">
            <v>#REF!</v>
          </cell>
          <cell r="U189" t="str">
            <v>NO PDAC APPROVAL</v>
          </cell>
          <cell r="W189">
            <v>1465.29</v>
          </cell>
        </row>
        <row r="190">
          <cell r="C190" t="str">
            <v>Springlite II (Adult or Child)</v>
          </cell>
          <cell r="D190" t="str">
            <v>L5980</v>
          </cell>
          <cell r="E190" t="str">
            <v>Flex foot system</v>
          </cell>
          <cell r="F190" t="str">
            <v xml:space="preserve"> </v>
          </cell>
          <cell r="G190" t="str">
            <v xml:space="preserve"> </v>
          </cell>
          <cell r="H190" t="str">
            <v xml:space="preserve"> </v>
          </cell>
          <cell r="I190" t="str">
            <v xml:space="preserve"> </v>
          </cell>
          <cell r="J190" t="str">
            <v xml:space="preserve"> </v>
          </cell>
          <cell r="K190" t="str">
            <v xml:space="preserve"> </v>
          </cell>
          <cell r="L190" t="str">
            <v xml:space="preserve"> </v>
          </cell>
          <cell r="M190" t="str">
            <v xml:space="preserve"> </v>
          </cell>
          <cell r="N190" t="str">
            <v>FL 3+</v>
          </cell>
          <cell r="O190" t="str">
            <v>Varies on model</v>
          </cell>
          <cell r="P190" t="str">
            <v>1E61 or 1E66 - Freeform</v>
          </cell>
          <cell r="Q190" t="str">
            <v>*DO NOT DELIVER TO MEDICARE PATIENTS</v>
          </cell>
          <cell r="R190" t="str">
            <v>1139X</v>
          </cell>
          <cell r="S190" t="e">
            <v>#REF!</v>
          </cell>
          <cell r="T190" t="e">
            <v>#REF!</v>
          </cell>
          <cell r="U190" t="str">
            <v>NO PDAC APPROVAL</v>
          </cell>
          <cell r="V190" t="str">
            <v>SPRINGLITE AND SPRINTER ARE THE SAME IN SPS - DIFFERENT CODING IN MANUAL?</v>
          </cell>
        </row>
        <row r="191">
          <cell r="C191" t="str">
            <v>Sprinter</v>
          </cell>
          <cell r="D191" t="str">
            <v>L5999**</v>
          </cell>
          <cell r="E191" t="str">
            <v>Lower Extremity prosthesis, Not otherwise specified</v>
          </cell>
          <cell r="F191" t="str">
            <v xml:space="preserve"> </v>
          </cell>
          <cell r="G191" t="str">
            <v xml:space="preserve"> </v>
          </cell>
          <cell r="H191" t="str">
            <v xml:space="preserve"> </v>
          </cell>
          <cell r="I191" t="str">
            <v xml:space="preserve"> </v>
          </cell>
          <cell r="J191" t="str">
            <v xml:space="preserve"> </v>
          </cell>
          <cell r="K191" t="str">
            <v xml:space="preserve"> </v>
          </cell>
          <cell r="L191" t="str">
            <v xml:space="preserve"> </v>
          </cell>
          <cell r="M191" t="str">
            <v xml:space="preserve"> </v>
          </cell>
          <cell r="N191" t="str">
            <v>FL NA</v>
          </cell>
          <cell r="O191" t="str">
            <v>WL 275</v>
          </cell>
          <cell r="P191" t="str">
            <v>1E90</v>
          </cell>
          <cell r="Q191" t="str">
            <v>**Edit descriptor during coding process</v>
          </cell>
          <cell r="R191" t="str">
            <v>X</v>
          </cell>
          <cell r="S191" t="e">
            <v>#REF!</v>
          </cell>
          <cell r="T191" t="e">
            <v>#REF!</v>
          </cell>
          <cell r="U191" t="str">
            <v>NO PDAC APPROVAL</v>
          </cell>
          <cell r="V191" t="str">
            <v>SPRINGLITE AND SPRINTER ARE THE SAME IN SPS - DIFFERENT CODING IN MANUAL?</v>
          </cell>
          <cell r="W191">
            <v>1574.69</v>
          </cell>
        </row>
        <row r="192">
          <cell r="C192" t="str">
            <v>Taleo VS 1C51</v>
          </cell>
          <cell r="D192" t="str">
            <v>L5986</v>
          </cell>
          <cell r="E192" t="str">
            <v>All lower extremity prostheses, multi-axial rotation unit, (MCP or equal)</v>
          </cell>
          <cell r="F192" t="str">
            <v>L5987</v>
          </cell>
          <cell r="G192" t="str">
            <v>All lower extremity prosthesis, shank foot system with vertical loading pylon</v>
          </cell>
          <cell r="H192" t="str">
            <v xml:space="preserve"> </v>
          </cell>
          <cell r="I192" t="str">
            <v xml:space="preserve"> </v>
          </cell>
          <cell r="J192" t="str">
            <v xml:space="preserve"> </v>
          </cell>
          <cell r="K192" t="str">
            <v xml:space="preserve"> </v>
          </cell>
          <cell r="L192" t="str">
            <v xml:space="preserve"> </v>
          </cell>
          <cell r="M192" t="str">
            <v xml:space="preserve"> </v>
          </cell>
          <cell r="N192" t="str">
            <v>FL 3+</v>
          </cell>
          <cell r="O192">
            <v>330</v>
          </cell>
          <cell r="P192" t="str">
            <v>1C51-FOOT-KIT</v>
          </cell>
          <cell r="Q192" t="str">
            <v/>
          </cell>
          <cell r="R192" t="str">
            <v>1145X</v>
          </cell>
          <cell r="S192" t="e">
            <v>#REF!</v>
          </cell>
          <cell r="T192" t="e">
            <v>#REF!</v>
          </cell>
          <cell r="U192">
            <v>44156</v>
          </cell>
          <cell r="W192">
            <v>1537</v>
          </cell>
        </row>
        <row r="193">
          <cell r="C193" t="str">
            <v>Taleo Harmony 1C52</v>
          </cell>
          <cell r="D193" t="str">
            <v>L5781</v>
          </cell>
          <cell r="E193" t="str">
            <v>Addition to lower extremity prosthesis, vacuum pump, residual limb volume management and moisture evacuation system</v>
          </cell>
          <cell r="F193" t="str">
            <v>L5986</v>
          </cell>
          <cell r="G193" t="str">
            <v>All lower extremity prostheses, multi-axial rotation unit, (MCP or equal)</v>
          </cell>
          <cell r="H193" t="str">
            <v>L5987</v>
          </cell>
          <cell r="I193" t="str">
            <v>All lower extremity prosthesis, shank foot system with vertical loading pylon</v>
          </cell>
          <cell r="J193" t="str">
            <v xml:space="preserve"> </v>
          </cell>
          <cell r="K193" t="str">
            <v xml:space="preserve"> </v>
          </cell>
          <cell r="L193" t="str">
            <v xml:space="preserve"> </v>
          </cell>
          <cell r="M193" t="str">
            <v xml:space="preserve"> </v>
          </cell>
          <cell r="N193" t="str">
            <v>FL 3+</v>
          </cell>
          <cell r="O193">
            <v>330</v>
          </cell>
          <cell r="P193" t="str">
            <v>1C52-KIT</v>
          </cell>
          <cell r="Q193" t="str">
            <v/>
          </cell>
          <cell r="S193" t="e">
            <v>#REF!</v>
          </cell>
          <cell r="T193" t="e">
            <v>#REF!</v>
          </cell>
          <cell r="U193">
            <v>44156</v>
          </cell>
          <cell r="W193">
            <v>3387.08</v>
          </cell>
        </row>
        <row r="194">
          <cell r="C194" t="str">
            <v>Terion</v>
          </cell>
          <cell r="D194" t="str">
            <v>L5972</v>
          </cell>
          <cell r="E194" t="str">
            <v>All lower extremity prostheses, flexible keel foot (Safe, Sten, Bock Dynamic or equal)</v>
          </cell>
          <cell r="F194" t="str">
            <v xml:space="preserve"> </v>
          </cell>
          <cell r="G194" t="str">
            <v xml:space="preserve"> </v>
          </cell>
          <cell r="H194" t="str">
            <v xml:space="preserve"> </v>
          </cell>
          <cell r="I194" t="str">
            <v xml:space="preserve"> </v>
          </cell>
          <cell r="J194" t="str">
            <v xml:space="preserve"> </v>
          </cell>
          <cell r="K194" t="str">
            <v xml:space="preserve"> </v>
          </cell>
          <cell r="L194" t="str">
            <v xml:space="preserve"> </v>
          </cell>
          <cell r="M194" t="str">
            <v xml:space="preserve"> </v>
          </cell>
          <cell r="N194" t="str">
            <v>FL 2+</v>
          </cell>
          <cell r="O194">
            <v>385</v>
          </cell>
          <cell r="P194" t="str">
            <v>1C11</v>
          </cell>
          <cell r="Q194" t="str">
            <v/>
          </cell>
          <cell r="S194" t="e">
            <v>#REF!</v>
          </cell>
          <cell r="T194" t="e">
            <v>#REF!</v>
          </cell>
          <cell r="U194" t="str">
            <v>NO PDAC APPROVAL</v>
          </cell>
          <cell r="W194">
            <v>307.98</v>
          </cell>
        </row>
        <row r="195">
          <cell r="C195" t="str">
            <v>Restore</v>
          </cell>
          <cell r="D195" t="str">
            <v>L5972</v>
          </cell>
          <cell r="E195" t="str">
            <v>All lower extremity prostheses, flexible keel foot (Safe, Sten, Bock Dynamic or equal)</v>
          </cell>
          <cell r="F195" t="str">
            <v xml:space="preserve"> </v>
          </cell>
          <cell r="G195" t="str">
            <v xml:space="preserve"> </v>
          </cell>
          <cell r="H195" t="str">
            <v xml:space="preserve"> </v>
          </cell>
          <cell r="I195" t="str">
            <v xml:space="preserve"> </v>
          </cell>
          <cell r="J195" t="str">
            <v xml:space="preserve"> </v>
          </cell>
          <cell r="K195" t="str">
            <v xml:space="preserve"> </v>
          </cell>
          <cell r="L195" t="str">
            <v xml:space="preserve"> </v>
          </cell>
          <cell r="M195" t="str">
            <v xml:space="preserve"> </v>
          </cell>
          <cell r="N195" t="str">
            <v>FL 2+</v>
          </cell>
          <cell r="O195">
            <v>300</v>
          </cell>
          <cell r="P195" t="str">
            <v>VS5-FOOT</v>
          </cell>
          <cell r="Q195" t="str">
            <v xml:space="preserve"> </v>
          </cell>
          <cell r="S195" t="e">
            <v>#REF!</v>
          </cell>
          <cell r="T195" t="e">
            <v>#REF!</v>
          </cell>
          <cell r="U195" t="str">
            <v>NO PDAC APPROVAL</v>
          </cell>
          <cell r="W195">
            <v>215.57</v>
          </cell>
        </row>
        <row r="196">
          <cell r="C196" t="str">
            <v>Maverick Xtreme</v>
          </cell>
          <cell r="D196" t="str">
            <v>L5986</v>
          </cell>
          <cell r="E196" t="str">
            <v>All lower extremity prostheses, multi-axial rotation unit, (MCP or equal)</v>
          </cell>
          <cell r="F196" t="str">
            <v>L5987</v>
          </cell>
          <cell r="G196" t="str">
            <v>All lower extremity prosthesis, shank foot system with vertical loading pylon</v>
          </cell>
          <cell r="H196" t="str">
            <v xml:space="preserve"> </v>
          </cell>
          <cell r="I196" t="str">
            <v xml:space="preserve"> </v>
          </cell>
          <cell r="J196" t="str">
            <v xml:space="preserve"> </v>
          </cell>
          <cell r="K196" t="str">
            <v xml:space="preserve"> </v>
          </cell>
          <cell r="L196" t="str">
            <v xml:space="preserve"> </v>
          </cell>
          <cell r="M196" t="str">
            <v xml:space="preserve"> </v>
          </cell>
          <cell r="N196" t="str">
            <v>FL 3+</v>
          </cell>
          <cell r="O196">
            <v>365</v>
          </cell>
          <cell r="P196" t="str">
            <v>F11-KIT</v>
          </cell>
          <cell r="Q196" t="str">
            <v>*DO NOT DELIVER TO MEDICARE PATIENTS</v>
          </cell>
          <cell r="R196" t="str">
            <v>1145NBV</v>
          </cell>
          <cell r="S196" t="e">
            <v>#REF!</v>
          </cell>
          <cell r="T196" t="e">
            <v>#REF!</v>
          </cell>
          <cell r="U196" t="str">
            <v>NO PDAC APPROVAL</v>
          </cell>
          <cell r="W196">
            <v>937.52</v>
          </cell>
        </row>
        <row r="197">
          <cell r="C197" t="str">
            <v>Maverick Xtreme AT</v>
          </cell>
          <cell r="D197" t="str">
            <v>L5986</v>
          </cell>
          <cell r="E197" t="str">
            <v>All lower extremity prostheses, multi-axial rotation unit, (MCP or equal)</v>
          </cell>
          <cell r="F197" t="str">
            <v>L5987</v>
          </cell>
          <cell r="G197" t="str">
            <v>All lower extremity prosthesis, shank foot system with vertical loading pylon</v>
          </cell>
          <cell r="H197" t="str">
            <v xml:space="preserve"> </v>
          </cell>
          <cell r="I197" t="str">
            <v xml:space="preserve"> </v>
          </cell>
          <cell r="J197" t="str">
            <v xml:space="preserve"> </v>
          </cell>
          <cell r="K197" t="str">
            <v xml:space="preserve"> </v>
          </cell>
          <cell r="L197" t="str">
            <v xml:space="preserve"> </v>
          </cell>
          <cell r="M197" t="str">
            <v xml:space="preserve"> </v>
          </cell>
          <cell r="N197" t="str">
            <v>FL 3+</v>
          </cell>
          <cell r="O197">
            <v>365</v>
          </cell>
          <cell r="P197" t="str">
            <v>F21-KIT</v>
          </cell>
          <cell r="Q197" t="str">
            <v>*DO NOT DELIVER TO MEDICARE PATIENTS</v>
          </cell>
          <cell r="R197" t="str">
            <v>1145NBV</v>
          </cell>
          <cell r="S197" t="e">
            <v>#REF!</v>
          </cell>
          <cell r="T197" t="e">
            <v>#REF!</v>
          </cell>
          <cell r="U197" t="str">
            <v>NO PDAC APPROVAL</v>
          </cell>
          <cell r="W197">
            <v>937.52</v>
          </cell>
        </row>
        <row r="198">
          <cell r="C198" t="str">
            <v>Silhouette VS</v>
          </cell>
          <cell r="D198" t="str">
            <v>L5986</v>
          </cell>
          <cell r="E198" t="str">
            <v>All lower extremity prostheses, multi-axial rotation unit, (MCP or equal)</v>
          </cell>
          <cell r="F198" t="str">
            <v>L5987</v>
          </cell>
          <cell r="G198" t="str">
            <v>All lower extremity prosthesis, shank foot system with vertical loading pylon</v>
          </cell>
          <cell r="H198" t="str">
            <v xml:space="preserve"> </v>
          </cell>
          <cell r="I198" t="str">
            <v xml:space="preserve"> </v>
          </cell>
          <cell r="J198" t="str">
            <v xml:space="preserve"> </v>
          </cell>
          <cell r="K198" t="str">
            <v xml:space="preserve"> </v>
          </cell>
          <cell r="L198" t="str">
            <v xml:space="preserve"> </v>
          </cell>
          <cell r="M198" t="str">
            <v xml:space="preserve"> </v>
          </cell>
          <cell r="N198" t="str">
            <v>FL 3+</v>
          </cell>
          <cell r="O198">
            <v>365</v>
          </cell>
          <cell r="P198" t="str">
            <v>R14-01-KIT</v>
          </cell>
          <cell r="Q198" t="str">
            <v>*DO NOT DELIVER TO MEDICARE PATIENTS</v>
          </cell>
          <cell r="R198" t="str">
            <v>1145NBV</v>
          </cell>
          <cell r="S198" t="e">
            <v>#REF!</v>
          </cell>
          <cell r="T198" t="e">
            <v>#REF!</v>
          </cell>
          <cell r="U198" t="str">
            <v>NO PDAC APPROVAL</v>
          </cell>
          <cell r="W198">
            <v>968.47</v>
          </cell>
        </row>
        <row r="199">
          <cell r="C199" t="str">
            <v>Silhouette LP VS</v>
          </cell>
          <cell r="D199" t="str">
            <v>L5986</v>
          </cell>
          <cell r="E199" t="str">
            <v>All lower extremity prostheses, multi-axial rotation unit, (MCP or equal)</v>
          </cell>
          <cell r="F199" t="str">
            <v>L5987</v>
          </cell>
          <cell r="G199" t="str">
            <v>All lower extremity prosthesis, shank foot system with vertical loading pylon</v>
          </cell>
          <cell r="H199" t="str">
            <v xml:space="preserve"> </v>
          </cell>
          <cell r="I199" t="str">
            <v xml:space="preserve"> </v>
          </cell>
          <cell r="J199" t="str">
            <v xml:space="preserve"> </v>
          </cell>
          <cell r="K199" t="str">
            <v xml:space="preserve"> </v>
          </cell>
          <cell r="L199" t="str">
            <v xml:space="preserve"> </v>
          </cell>
          <cell r="M199" t="str">
            <v xml:space="preserve"> </v>
          </cell>
          <cell r="N199" t="str">
            <v>FL 3+</v>
          </cell>
          <cell r="O199">
            <v>365</v>
          </cell>
          <cell r="P199" t="str">
            <v>R15-KIT</v>
          </cell>
          <cell r="Q199" t="str">
            <v>*DO NOT DELIVER TO MEDICARE PATIENTS</v>
          </cell>
          <cell r="R199" t="str">
            <v>1145NBV</v>
          </cell>
          <cell r="S199" t="e">
            <v>#REF!</v>
          </cell>
          <cell r="T199" t="e">
            <v>#REF!</v>
          </cell>
          <cell r="U199" t="str">
            <v>NO PDAC APPROVAL</v>
          </cell>
          <cell r="W199">
            <v>968.47</v>
          </cell>
        </row>
        <row r="200">
          <cell r="C200" t="str">
            <v>Renegade AT or LP-AT</v>
          </cell>
          <cell r="D200" t="str">
            <v>L5986</v>
          </cell>
          <cell r="E200" t="str">
            <v>All lower extremity prostheses, multi-axial rotation unit, (MCP or equal)</v>
          </cell>
          <cell r="F200" t="str">
            <v>L5987</v>
          </cell>
          <cell r="G200" t="str">
            <v>All lower extremity prosthesis, shank foot system with vertical loading pylon</v>
          </cell>
          <cell r="H200" t="str">
            <v xml:space="preserve"> </v>
          </cell>
          <cell r="I200" t="str">
            <v xml:space="preserve"> </v>
          </cell>
          <cell r="J200" t="str">
            <v xml:space="preserve"> </v>
          </cell>
          <cell r="K200" t="str">
            <v xml:space="preserve"> </v>
          </cell>
          <cell r="L200" t="str">
            <v xml:space="preserve"> </v>
          </cell>
          <cell r="M200" t="str">
            <v xml:space="preserve"> </v>
          </cell>
          <cell r="N200" t="str">
            <v>FL 3+</v>
          </cell>
          <cell r="O200">
            <v>365</v>
          </cell>
          <cell r="P200" t="str">
            <v>RENAT-KIT</v>
          </cell>
          <cell r="Q200" t="str">
            <v>*DO NOT DELIVER TO MEDICARE PATIENTS</v>
          </cell>
          <cell r="R200" t="str">
            <v>1145BV</v>
          </cell>
          <cell r="S200" t="e">
            <v>#REF!</v>
          </cell>
          <cell r="T200" t="e">
            <v>#REF!</v>
          </cell>
          <cell r="U200" t="str">
            <v>NO PDAC APPROVAL</v>
          </cell>
          <cell r="W200">
            <v>937.52</v>
          </cell>
        </row>
        <row r="201">
          <cell r="C201" t="str">
            <v>Renegade</v>
          </cell>
          <cell r="D201" t="str">
            <v>L5987</v>
          </cell>
          <cell r="E201" t="str">
            <v>All lower extremity prosthesis, shank foot system with vertical loading pylon</v>
          </cell>
          <cell r="F201" t="str">
            <v xml:space="preserve"> </v>
          </cell>
          <cell r="G201" t="str">
            <v xml:space="preserve"> </v>
          </cell>
          <cell r="H201" t="str">
            <v xml:space="preserve"> </v>
          </cell>
          <cell r="I201" t="str">
            <v xml:space="preserve"> </v>
          </cell>
          <cell r="J201" t="str">
            <v xml:space="preserve"> </v>
          </cell>
          <cell r="K201" t="str">
            <v xml:space="preserve"> </v>
          </cell>
          <cell r="L201" t="str">
            <v xml:space="preserve"> </v>
          </cell>
          <cell r="M201" t="str">
            <v xml:space="preserve"> </v>
          </cell>
          <cell r="N201" t="str">
            <v>FL 3+</v>
          </cell>
          <cell r="O201">
            <v>365</v>
          </cell>
          <cell r="P201" t="str">
            <v>RS1-KIT</v>
          </cell>
          <cell r="Q201" t="str">
            <v>*DO NOT DELIVER TO MEDICARE PATIENTS</v>
          </cell>
          <cell r="R201" t="str">
            <v>1143BV</v>
          </cell>
          <cell r="S201" t="e">
            <v>#REF!</v>
          </cell>
          <cell r="T201" t="e">
            <v>#REF!</v>
          </cell>
          <cell r="U201" t="str">
            <v>NO PDAC APPROVAL</v>
          </cell>
          <cell r="W201">
            <v>937.52</v>
          </cell>
        </row>
        <row r="202">
          <cell r="C202" t="str">
            <v>Low Profile Renegade</v>
          </cell>
          <cell r="D202" t="str">
            <v>L5987</v>
          </cell>
          <cell r="E202" t="str">
            <v>All lower extremity prosthesis, shank foot system with vertical loading pylon</v>
          </cell>
          <cell r="F202" t="str">
            <v xml:space="preserve"> </v>
          </cell>
          <cell r="G202" t="str">
            <v xml:space="preserve"> </v>
          </cell>
          <cell r="H202" t="str">
            <v xml:space="preserve"> </v>
          </cell>
          <cell r="I202" t="str">
            <v xml:space="preserve"> </v>
          </cell>
          <cell r="J202" t="str">
            <v xml:space="preserve"> </v>
          </cell>
          <cell r="K202" t="str">
            <v xml:space="preserve"> </v>
          </cell>
          <cell r="L202" t="str">
            <v xml:space="preserve"> </v>
          </cell>
          <cell r="M202" t="str">
            <v xml:space="preserve"> </v>
          </cell>
          <cell r="N202" t="str">
            <v>FL 3+</v>
          </cell>
          <cell r="O202">
            <v>365</v>
          </cell>
          <cell r="P202" t="str">
            <v>RS6-KIT</v>
          </cell>
          <cell r="Q202" t="str">
            <v>*DO NOT DELIVER TO MEDICARE PATIENTS</v>
          </cell>
          <cell r="R202" t="str">
            <v>1143BV</v>
          </cell>
          <cell r="S202" t="e">
            <v>#REF!</v>
          </cell>
          <cell r="T202" t="e">
            <v>#REF!</v>
          </cell>
          <cell r="U202" t="str">
            <v>NO PDAC APPROVAL</v>
          </cell>
          <cell r="W202">
            <v>937.52</v>
          </cell>
        </row>
        <row r="203">
          <cell r="C203" t="str">
            <v>Maverick Comfort AT model</v>
          </cell>
          <cell r="D203" t="str">
            <v>L5981</v>
          </cell>
          <cell r="E203" t="str">
            <v>All lower extremity prostheses, flex foot system or equal</v>
          </cell>
          <cell r="F203" t="str">
            <v xml:space="preserve"> </v>
          </cell>
          <cell r="G203" t="str">
            <v xml:space="preserve"> </v>
          </cell>
          <cell r="H203" t="str">
            <v xml:space="preserve"> </v>
          </cell>
          <cell r="I203" t="str">
            <v xml:space="preserve"> </v>
          </cell>
          <cell r="J203" t="str">
            <v xml:space="preserve"> </v>
          </cell>
          <cell r="K203" t="str">
            <v xml:space="preserve"> </v>
          </cell>
          <cell r="L203" t="str">
            <v xml:space="preserve"> </v>
          </cell>
          <cell r="M203" t="str">
            <v xml:space="preserve"> </v>
          </cell>
          <cell r="N203" t="str">
            <v>FL 3+</v>
          </cell>
          <cell r="O203">
            <v>365</v>
          </cell>
          <cell r="P203" t="str">
            <v>F22-KIT</v>
          </cell>
          <cell r="Q203" t="str">
            <v xml:space="preserve"> </v>
          </cell>
          <cell r="R203" t="str">
            <v>1140BV</v>
          </cell>
          <cell r="S203" t="e">
            <v>#REF!</v>
          </cell>
          <cell r="T203" t="e">
            <v>#REF!</v>
          </cell>
          <cell r="U203" t="str">
            <v>NO PDAC APPROVAL</v>
          </cell>
          <cell r="W203">
            <v>850.81</v>
          </cell>
        </row>
        <row r="204">
          <cell r="C204" t="str">
            <v>Freestyle (Freedom LP) and Swim Ankle</v>
          </cell>
          <cell r="D204" t="str">
            <v>L5981</v>
          </cell>
          <cell r="E204" t="str">
            <v>All lower extremity prostheses, flex foot system or equal</v>
          </cell>
          <cell r="F204" t="str">
            <v>L5999</v>
          </cell>
          <cell r="G204" t="str">
            <v>**With appropriate descriptor to represent the ankle design and function**</v>
          </cell>
          <cell r="H204" t="str">
            <v xml:space="preserve"> </v>
          </cell>
          <cell r="I204" t="str">
            <v xml:space="preserve"> </v>
          </cell>
          <cell r="J204" t="str">
            <v xml:space="preserve"> </v>
          </cell>
          <cell r="K204" t="str">
            <v xml:space="preserve"> </v>
          </cell>
          <cell r="L204" t="str">
            <v xml:space="preserve"> </v>
          </cell>
          <cell r="M204" t="str">
            <v xml:space="preserve"> </v>
          </cell>
          <cell r="N204" t="str">
            <v>FL 3+</v>
          </cell>
          <cell r="O204">
            <v>255</v>
          </cell>
          <cell r="P204" t="str">
            <v>SWIM-KIT</v>
          </cell>
          <cell r="Q204" t="str">
            <v xml:space="preserve"> </v>
          </cell>
          <cell r="R204" t="str">
            <v>1140NBV</v>
          </cell>
          <cell r="S204" t="e">
            <v>#REF!</v>
          </cell>
          <cell r="T204" t="e">
            <v>#REF!</v>
          </cell>
          <cell r="U204" t="str">
            <v>NO PDAC APPROVAL</v>
          </cell>
          <cell r="W204">
            <v>1943.67</v>
          </cell>
        </row>
        <row r="205">
          <cell r="C205" t="str">
            <v>Promenade</v>
          </cell>
          <cell r="D205" t="str">
            <v>L5981</v>
          </cell>
          <cell r="E205" t="str">
            <v>All lower extremity prostheses, flex foot system or equal</v>
          </cell>
          <cell r="F205" t="str">
            <v xml:space="preserve"> </v>
          </cell>
          <cell r="G205" t="str">
            <v xml:space="preserve"> </v>
          </cell>
          <cell r="H205" t="str">
            <v xml:space="preserve"> </v>
          </cell>
          <cell r="I205" t="str">
            <v xml:space="preserve"> </v>
          </cell>
          <cell r="J205" t="str">
            <v xml:space="preserve"> </v>
          </cell>
          <cell r="K205" t="str">
            <v xml:space="preserve"> </v>
          </cell>
          <cell r="L205" t="str">
            <v xml:space="preserve"> </v>
          </cell>
          <cell r="M205" t="str">
            <v xml:space="preserve"> </v>
          </cell>
          <cell r="N205" t="str">
            <v>FL 3+</v>
          </cell>
          <cell r="O205">
            <v>325</v>
          </cell>
          <cell r="P205" t="str">
            <v>VS2-KIT</v>
          </cell>
          <cell r="Q205" t="str">
            <v xml:space="preserve"> </v>
          </cell>
          <cell r="R205" t="str">
            <v>1140NBV</v>
          </cell>
          <cell r="S205" t="e">
            <v>#REF!</v>
          </cell>
          <cell r="T205" t="e">
            <v>#REF!</v>
          </cell>
          <cell r="U205" t="str">
            <v>NO PDAC APPROVAL</v>
          </cell>
          <cell r="W205">
            <v>621.85</v>
          </cell>
        </row>
        <row r="206">
          <cell r="C206" t="str">
            <v>Thrive</v>
          </cell>
          <cell r="D206" t="str">
            <v>L5981</v>
          </cell>
          <cell r="E206" t="str">
            <v>All lower extremity prostheses, flex foot system or equal</v>
          </cell>
          <cell r="F206" t="str">
            <v xml:space="preserve"> </v>
          </cell>
          <cell r="G206" t="str">
            <v xml:space="preserve"> </v>
          </cell>
          <cell r="H206" t="str">
            <v xml:space="preserve"> </v>
          </cell>
          <cell r="I206" t="str">
            <v xml:space="preserve"> </v>
          </cell>
          <cell r="J206" t="str">
            <v xml:space="preserve"> </v>
          </cell>
          <cell r="K206" t="str">
            <v xml:space="preserve"> </v>
          </cell>
          <cell r="L206" t="str">
            <v xml:space="preserve"> </v>
          </cell>
          <cell r="M206" t="str">
            <v xml:space="preserve"> </v>
          </cell>
          <cell r="N206" t="str">
            <v>FL 3+</v>
          </cell>
          <cell r="O206">
            <v>365</v>
          </cell>
          <cell r="P206" t="str">
            <v>FS5-KIT</v>
          </cell>
          <cell r="Q206" t="str">
            <v xml:space="preserve"> </v>
          </cell>
          <cell r="R206" t="str">
            <v>1140NBV</v>
          </cell>
          <cell r="S206" t="e">
            <v>#REF!</v>
          </cell>
          <cell r="T206" t="e">
            <v>#REF!</v>
          </cell>
          <cell r="U206">
            <v>40909</v>
          </cell>
          <cell r="W206">
            <v>937.52</v>
          </cell>
        </row>
        <row r="207">
          <cell r="C207" t="str">
            <v>Silhouette</v>
          </cell>
          <cell r="D207" t="str">
            <v>L5980</v>
          </cell>
          <cell r="E207" t="str">
            <v>Flex foot system</v>
          </cell>
          <cell r="F207" t="str">
            <v xml:space="preserve"> </v>
          </cell>
          <cell r="G207" t="str">
            <v xml:space="preserve"> </v>
          </cell>
          <cell r="H207" t="str">
            <v xml:space="preserve"> </v>
          </cell>
          <cell r="I207" t="str">
            <v xml:space="preserve"> </v>
          </cell>
          <cell r="J207" t="str">
            <v xml:space="preserve"> </v>
          </cell>
          <cell r="K207" t="str">
            <v xml:space="preserve"> </v>
          </cell>
          <cell r="L207" t="str">
            <v xml:space="preserve"> </v>
          </cell>
          <cell r="M207" t="str">
            <v xml:space="preserve"> </v>
          </cell>
          <cell r="N207" t="str">
            <v>FL 3+</v>
          </cell>
          <cell r="O207">
            <v>365</v>
          </cell>
          <cell r="P207" t="str">
            <v>RS4-FOOT</v>
          </cell>
          <cell r="Q207" t="str">
            <v xml:space="preserve"> </v>
          </cell>
          <cell r="R207" t="str">
            <v>1139NBV</v>
          </cell>
          <cell r="S207" t="e">
            <v>#REF!</v>
          </cell>
          <cell r="T207" t="e">
            <v>#REF!</v>
          </cell>
          <cell r="U207">
            <v>44189</v>
          </cell>
          <cell r="W207">
            <v>968.47</v>
          </cell>
        </row>
        <row r="208">
          <cell r="C208" t="str">
            <v>Senator</v>
          </cell>
          <cell r="D208" t="str">
            <v>L5976</v>
          </cell>
          <cell r="E208" t="str">
            <v>All lower extremity prostheses, energy storing foot (Seattle, Carbon Copy II, or equal)</v>
          </cell>
          <cell r="F208" t="str">
            <v xml:space="preserve"> </v>
          </cell>
          <cell r="G208" t="str">
            <v xml:space="preserve"> </v>
          </cell>
          <cell r="H208" t="str">
            <v xml:space="preserve"> </v>
          </cell>
          <cell r="I208" t="str">
            <v xml:space="preserve"> </v>
          </cell>
          <cell r="J208" t="str">
            <v xml:space="preserve"> </v>
          </cell>
          <cell r="K208" t="str">
            <v xml:space="preserve"> </v>
          </cell>
          <cell r="L208" t="str">
            <v xml:space="preserve"> </v>
          </cell>
          <cell r="M208" t="str">
            <v xml:space="preserve"> </v>
          </cell>
          <cell r="N208" t="str">
            <v>FL 3+</v>
          </cell>
          <cell r="O208">
            <v>300</v>
          </cell>
          <cell r="P208" t="str">
            <v>VS1-KIT</v>
          </cell>
          <cell r="Q208" t="str">
            <v xml:space="preserve"> </v>
          </cell>
          <cell r="R208" t="str">
            <v>1137BV</v>
          </cell>
          <cell r="S208" t="e">
            <v>#REF!</v>
          </cell>
          <cell r="T208" t="e">
            <v>#REF!</v>
          </cell>
          <cell r="U208" t="str">
            <v>NO PDAC APPROVAL</v>
          </cell>
          <cell r="W208">
            <v>369.57</v>
          </cell>
        </row>
        <row r="209">
          <cell r="C209" t="str">
            <v>Defender Pediatric</v>
          </cell>
          <cell r="D209" t="str">
            <v>L5981</v>
          </cell>
          <cell r="E209" t="str">
            <v>All lower extremity prostheses, flex foot system or equal</v>
          </cell>
          <cell r="F209" t="str">
            <v xml:space="preserve"> </v>
          </cell>
          <cell r="G209" t="str">
            <v xml:space="preserve"> </v>
          </cell>
          <cell r="H209" t="str">
            <v xml:space="preserve"> </v>
          </cell>
          <cell r="I209" t="str">
            <v xml:space="preserve"> </v>
          </cell>
          <cell r="J209" t="str">
            <v xml:space="preserve"> </v>
          </cell>
          <cell r="K209" t="str">
            <v xml:space="preserve"> </v>
          </cell>
          <cell r="L209" t="str">
            <v xml:space="preserve"> </v>
          </cell>
          <cell r="M209" t="str">
            <v xml:space="preserve"> </v>
          </cell>
          <cell r="N209" t="str">
            <v>FL 3+</v>
          </cell>
          <cell r="O209">
            <v>100</v>
          </cell>
          <cell r="P209" t="str">
            <v>DEF-KIT</v>
          </cell>
          <cell r="Q209" t="str">
            <v xml:space="preserve"> </v>
          </cell>
          <cell r="R209" t="str">
            <v>1140X</v>
          </cell>
          <cell r="S209" t="e">
            <v>#REF!</v>
          </cell>
          <cell r="T209" t="e">
            <v>#REF!</v>
          </cell>
          <cell r="U209" t="str">
            <v>NO PDAC APPROVAL</v>
          </cell>
          <cell r="W209">
            <v>661.6</v>
          </cell>
        </row>
        <row r="210">
          <cell r="C210" t="str">
            <v>Kintrol</v>
          </cell>
          <cell r="D210" t="str">
            <v>L5968</v>
          </cell>
          <cell r="E210" t="str">
            <v>Addition to lower limb prosthesis, multi-axial ankle with swing phase active dorsiflexion feature</v>
          </cell>
          <cell r="F210" t="str">
            <v>L5972</v>
          </cell>
          <cell r="G210" t="str">
            <v>All lower extremity prostheses, flexible keel foot (Safe, Sten, Bock Dynamic or equal)</v>
          </cell>
          <cell r="H210" t="str">
            <v xml:space="preserve"> </v>
          </cell>
          <cell r="I210" t="str">
            <v xml:space="preserve"> </v>
          </cell>
          <cell r="J210" t="str">
            <v xml:space="preserve"> </v>
          </cell>
          <cell r="K210" t="str">
            <v xml:space="preserve"> </v>
          </cell>
          <cell r="L210" t="str">
            <v xml:space="preserve"> </v>
          </cell>
          <cell r="M210" t="str">
            <v xml:space="preserve"> </v>
          </cell>
          <cell r="N210" t="str">
            <v>FL 2+</v>
          </cell>
          <cell r="O210">
            <v>300</v>
          </cell>
          <cell r="P210" t="str">
            <v>VS4-KIT</v>
          </cell>
          <cell r="Q210" t="str">
            <v xml:space="preserve"> </v>
          </cell>
          <cell r="R210" t="str">
            <v>1493X</v>
          </cell>
          <cell r="S210" t="e">
            <v>#REF!</v>
          </cell>
          <cell r="T210" t="e">
            <v>#REF!</v>
          </cell>
          <cell r="U210" t="str">
            <v>NO PDAC APPROVAL</v>
          </cell>
          <cell r="W210">
            <v>1272</v>
          </cell>
        </row>
        <row r="211">
          <cell r="C211" t="str">
            <v>Runway</v>
          </cell>
          <cell r="D211" t="str">
            <v>L5981</v>
          </cell>
          <cell r="E211" t="str">
            <v>All lower extremity prostheses, flex foot system or equal</v>
          </cell>
          <cell r="F211" t="str">
            <v>L5990**</v>
          </cell>
          <cell r="G211" t="str">
            <v>Addition to lower extremity prosthesis, user adjustable heel height</v>
          </cell>
          <cell r="H211" t="str">
            <v xml:space="preserve"> </v>
          </cell>
          <cell r="I211" t="str">
            <v xml:space="preserve"> </v>
          </cell>
          <cell r="J211" t="str">
            <v xml:space="preserve"> </v>
          </cell>
          <cell r="K211" t="str">
            <v xml:space="preserve"> </v>
          </cell>
          <cell r="L211" t="str">
            <v xml:space="preserve"> </v>
          </cell>
          <cell r="M211" t="str">
            <v xml:space="preserve"> </v>
          </cell>
          <cell r="N211" t="str">
            <v>FL 3+</v>
          </cell>
          <cell r="O211">
            <v>255</v>
          </cell>
          <cell r="P211" t="str">
            <v>RUN-FOOT-KIT</v>
          </cell>
          <cell r="Q211" t="str">
            <v>Please advise the patient of the likelihood that L5990 will be denied as "medically not necessary" and have them sign an ABN prior to delivery; use modifier GA to indicate you have the signed ABN on file. The ABN will allow you to bill the patient if Medicare upholds a medically necessity denial on appeal.</v>
          </cell>
          <cell r="R211" t="str">
            <v>X</v>
          </cell>
          <cell r="S211" t="e">
            <v>#REF!</v>
          </cell>
          <cell r="T211" t="e">
            <v>#REF!</v>
          </cell>
          <cell r="U211" t="str">
            <v>NO PDAC APPROVAL</v>
          </cell>
          <cell r="W211">
            <v>1498.08</v>
          </cell>
        </row>
        <row r="212">
          <cell r="C212" t="str">
            <v>LP Symes</v>
          </cell>
          <cell r="D212" t="str">
            <v>L5981</v>
          </cell>
          <cell r="E212" t="str">
            <v>All lower extremity prostheses, flex foot system or equal</v>
          </cell>
          <cell r="F212" t="str">
            <v xml:space="preserve"> </v>
          </cell>
          <cell r="G212" t="str">
            <v xml:space="preserve"> </v>
          </cell>
          <cell r="H212" t="str">
            <v xml:space="preserve"> </v>
          </cell>
          <cell r="I212" t="str">
            <v xml:space="preserve"> </v>
          </cell>
          <cell r="J212" t="str">
            <v xml:space="preserve"> </v>
          </cell>
          <cell r="K212" t="str">
            <v xml:space="preserve"> </v>
          </cell>
          <cell r="L212" t="str">
            <v xml:space="preserve"> </v>
          </cell>
          <cell r="M212" t="str">
            <v xml:space="preserve"> </v>
          </cell>
          <cell r="N212" t="str">
            <v>FL 3+</v>
          </cell>
          <cell r="O212">
            <v>365</v>
          </cell>
          <cell r="P212" t="str">
            <v>LP2-KIT</v>
          </cell>
          <cell r="Q212" t="str">
            <v xml:space="preserve"> </v>
          </cell>
          <cell r="R212" t="str">
            <v>1140X</v>
          </cell>
          <cell r="S212" t="e">
            <v>#REF!</v>
          </cell>
          <cell r="T212" t="e">
            <v>#REF!</v>
          </cell>
          <cell r="U212" t="str">
            <v>NO PDAC APPROVAL</v>
          </cell>
          <cell r="W212">
            <v>850.41</v>
          </cell>
        </row>
        <row r="213">
          <cell r="C213" t="str">
            <v>Agilix</v>
          </cell>
          <cell r="D213" t="str">
            <v>L5986</v>
          </cell>
          <cell r="E213" t="str">
            <v>All lower extremity prostheses, multi-axial rotation unit, (MCP or equal)</v>
          </cell>
          <cell r="F213" t="str">
            <v>L5987</v>
          </cell>
          <cell r="G213" t="str">
            <v>All lower extremity prosthesis, shank foot system with vertical loading pylon</v>
          </cell>
          <cell r="H213" t="str">
            <v xml:space="preserve"> </v>
          </cell>
          <cell r="I213" t="str">
            <v xml:space="preserve"> </v>
          </cell>
          <cell r="J213" t="str">
            <v xml:space="preserve"> </v>
          </cell>
          <cell r="K213" t="str">
            <v xml:space="preserve"> </v>
          </cell>
          <cell r="L213" t="str">
            <v xml:space="preserve"> </v>
          </cell>
          <cell r="M213" t="str">
            <v xml:space="preserve"> </v>
          </cell>
          <cell r="N213" t="str">
            <v>FL 3+</v>
          </cell>
          <cell r="O213">
            <v>365</v>
          </cell>
          <cell r="P213" t="str">
            <v>F15-KIT</v>
          </cell>
          <cell r="Q213" t="str">
            <v>*DO NOT DELIVER TO MEDICARE PATIENTS</v>
          </cell>
          <cell r="R213" t="str">
            <v>1145BV</v>
          </cell>
          <cell r="S213" t="e">
            <v>#REF!</v>
          </cell>
          <cell r="T213" t="e">
            <v>#REF!</v>
          </cell>
          <cell r="U213" t="str">
            <v>NO PDAC APPROVAL</v>
          </cell>
          <cell r="W213">
            <v>1027.83</v>
          </cell>
        </row>
        <row r="214">
          <cell r="C214" t="str">
            <v>1A101 Dynamic</v>
          </cell>
          <cell r="D214" t="str">
            <v>L5972</v>
          </cell>
          <cell r="E214" t="str">
            <v>All lower extremity prostheses, flexible keel foot (Safe, Sten, Bock Dynamic or equal)</v>
          </cell>
          <cell r="F214" t="str">
            <v xml:space="preserve"> </v>
          </cell>
          <cell r="G214" t="str">
            <v xml:space="preserve"> </v>
          </cell>
          <cell r="H214" t="str">
            <v xml:space="preserve"> </v>
          </cell>
          <cell r="I214" t="str">
            <v xml:space="preserve"> </v>
          </cell>
          <cell r="J214" t="str">
            <v xml:space="preserve"> </v>
          </cell>
          <cell r="K214" t="str">
            <v xml:space="preserve"> </v>
          </cell>
          <cell r="L214" t="str">
            <v xml:space="preserve"> </v>
          </cell>
          <cell r="M214" t="str">
            <v xml:space="preserve"> </v>
          </cell>
          <cell r="N214" t="str">
            <v>FL 2+</v>
          </cell>
          <cell r="O214">
            <v>220</v>
          </cell>
          <cell r="P214" t="str">
            <v>1A101-FOOT</v>
          </cell>
          <cell r="Q214" t="str">
            <v xml:space="preserve"> </v>
          </cell>
          <cell r="R214" t="str">
            <v>1490X</v>
          </cell>
          <cell r="S214" t="e">
            <v>#REF!</v>
          </cell>
          <cell r="T214" t="e">
            <v>#REF!</v>
          </cell>
          <cell r="U214" t="str">
            <v>NO PDAC APPROVAL</v>
          </cell>
          <cell r="W214">
            <v>318.89</v>
          </cell>
        </row>
        <row r="215">
          <cell r="C215" t="str">
            <v>DynAdapt</v>
          </cell>
          <cell r="D215" t="str">
            <v>L5980</v>
          </cell>
          <cell r="E215" t="str">
            <v>Flex foot system</v>
          </cell>
          <cell r="F215" t="str">
            <v>L5986</v>
          </cell>
          <cell r="G215" t="str">
            <v>All lower extremity prostheses, multi-axial rotation unit, (MCP or equal)</v>
          </cell>
          <cell r="H215" t="str">
            <v xml:space="preserve"> </v>
          </cell>
          <cell r="I215" t="str">
            <v xml:space="preserve"> </v>
          </cell>
          <cell r="J215" t="str">
            <v xml:space="preserve"> </v>
          </cell>
          <cell r="K215" t="str">
            <v xml:space="preserve"> </v>
          </cell>
          <cell r="L215" t="str">
            <v xml:space="preserve"> </v>
          </cell>
          <cell r="M215" t="str">
            <v xml:space="preserve"> </v>
          </cell>
          <cell r="N215" t="str">
            <v>FL 3+</v>
          </cell>
          <cell r="O215">
            <v>365</v>
          </cell>
          <cell r="P215" t="str">
            <v>F10-KIT</v>
          </cell>
          <cell r="Q215" t="str">
            <v>*DO NOT DELIVER TO MEDICARE PATIENTS</v>
          </cell>
          <cell r="R215" t="str">
            <v>1139BV</v>
          </cell>
          <cell r="S215" t="e">
            <v>#REF!</v>
          </cell>
          <cell r="T215" t="e">
            <v>#REF!</v>
          </cell>
          <cell r="U215" t="str">
            <v>NO PDAC APPROVAL</v>
          </cell>
          <cell r="W215">
            <v>849.75</v>
          </cell>
        </row>
        <row r="216">
          <cell r="C216" t="str">
            <v>DynaTrek</v>
          </cell>
          <cell r="D216" t="str">
            <v>L5981</v>
          </cell>
          <cell r="E216" t="str">
            <v>All lower extremity prostheses, flex foot system or equal</v>
          </cell>
          <cell r="F216" t="str">
            <v xml:space="preserve"> </v>
          </cell>
          <cell r="G216" t="str">
            <v xml:space="preserve"> </v>
          </cell>
          <cell r="H216" t="str">
            <v xml:space="preserve"> </v>
          </cell>
          <cell r="I216" t="str">
            <v xml:space="preserve"> </v>
          </cell>
          <cell r="J216" t="str">
            <v xml:space="preserve"> </v>
          </cell>
          <cell r="K216" t="str">
            <v xml:space="preserve"> </v>
          </cell>
          <cell r="L216" t="str">
            <v xml:space="preserve"> </v>
          </cell>
          <cell r="M216" t="str">
            <v xml:space="preserve"> </v>
          </cell>
          <cell r="N216" t="str">
            <v>FL 3+</v>
          </cell>
          <cell r="O216">
            <v>330</v>
          </cell>
          <cell r="P216" t="str">
            <v>1A600-FOOT</v>
          </cell>
          <cell r="Q216" t="str">
            <v/>
          </cell>
          <cell r="R216" t="str">
            <v>1140X</v>
          </cell>
          <cell r="S216" t="e">
            <v>#REF!</v>
          </cell>
          <cell r="T216" t="e">
            <v>#REF!</v>
          </cell>
          <cell r="U216" t="str">
            <v>NO PDAC APPROVAL</v>
          </cell>
          <cell r="W216">
            <v>1128.3800000000001</v>
          </cell>
        </row>
        <row r="217">
          <cell r="C217" t="str">
            <v>FS 2000 (Pacifica)</v>
          </cell>
          <cell r="D217" t="str">
            <v>L5981</v>
          </cell>
          <cell r="E217" t="str">
            <v>All lower extremity prostheses, flex foot system or equal</v>
          </cell>
          <cell r="F217" t="str">
            <v xml:space="preserve"> </v>
          </cell>
          <cell r="G217" t="str">
            <v xml:space="preserve"> </v>
          </cell>
          <cell r="H217" t="str">
            <v xml:space="preserve"> </v>
          </cell>
          <cell r="I217" t="str">
            <v xml:space="preserve"> </v>
          </cell>
          <cell r="J217" t="str">
            <v xml:space="preserve"> </v>
          </cell>
          <cell r="K217" t="str">
            <v xml:space="preserve"> </v>
          </cell>
          <cell r="L217" t="str">
            <v xml:space="preserve"> </v>
          </cell>
          <cell r="M217" t="str">
            <v xml:space="preserve"> </v>
          </cell>
          <cell r="N217" t="str">
            <v>FL 3+</v>
          </cell>
          <cell r="O217">
            <v>365</v>
          </cell>
          <cell r="P217" t="str">
            <v>PAC-KIT</v>
          </cell>
          <cell r="Q217" t="str">
            <v xml:space="preserve"> </v>
          </cell>
          <cell r="R217" t="str">
            <v>1140NBV</v>
          </cell>
          <cell r="S217" t="e">
            <v>#REF!</v>
          </cell>
          <cell r="T217" t="e">
            <v>#REF!</v>
          </cell>
          <cell r="U217" t="str">
            <v>NO PDAC APPROVAL</v>
          </cell>
          <cell r="W217">
            <v>702.3252</v>
          </cell>
        </row>
        <row r="218">
          <cell r="C218" t="str">
            <v>FS 4000 (Pacifica Low Profile)</v>
          </cell>
          <cell r="D218" t="str">
            <v>L5981</v>
          </cell>
          <cell r="E218" t="str">
            <v>All lower extremity prostheses, flex foot system or equal</v>
          </cell>
          <cell r="F218" t="str">
            <v xml:space="preserve"> </v>
          </cell>
          <cell r="G218" t="str">
            <v xml:space="preserve"> </v>
          </cell>
          <cell r="H218" t="str">
            <v xml:space="preserve"> </v>
          </cell>
          <cell r="I218" t="str">
            <v xml:space="preserve"> </v>
          </cell>
          <cell r="J218" t="str">
            <v xml:space="preserve"> </v>
          </cell>
          <cell r="K218" t="str">
            <v xml:space="preserve"> </v>
          </cell>
          <cell r="L218" t="str">
            <v xml:space="preserve"> </v>
          </cell>
          <cell r="M218" t="str">
            <v xml:space="preserve"> </v>
          </cell>
          <cell r="N218" t="str">
            <v>FL 3+</v>
          </cell>
          <cell r="O218">
            <v>365</v>
          </cell>
          <cell r="P218" t="str">
            <v>PAC-KIT</v>
          </cell>
          <cell r="Q218" t="str">
            <v xml:space="preserve"> </v>
          </cell>
          <cell r="R218" t="str">
            <v>1140NBV</v>
          </cell>
          <cell r="S218" t="e">
            <v>#REF!</v>
          </cell>
          <cell r="T218" t="e">
            <v>#REF!</v>
          </cell>
          <cell r="U218" t="str">
            <v>NO PDAC APPROVAL</v>
          </cell>
          <cell r="W218">
            <v>702.3252</v>
          </cell>
        </row>
        <row r="219">
          <cell r="C219" t="str">
            <v>Kinterra</v>
          </cell>
          <cell r="D219" t="str">
            <v>L5968</v>
          </cell>
          <cell r="E219" t="str">
            <v>Addition to lower limb prosthesis, multi-axial ankle with swing phase active dorsiflexion feature</v>
          </cell>
          <cell r="F219" t="str">
            <v>L5981</v>
          </cell>
          <cell r="G219" t="str">
            <v>All lower extremity prostheses, flex foot system or equal</v>
          </cell>
          <cell r="H219" t="str">
            <v xml:space="preserve"> </v>
          </cell>
          <cell r="I219" t="str">
            <v xml:space="preserve"> </v>
          </cell>
          <cell r="J219" t="str">
            <v xml:space="preserve"> </v>
          </cell>
          <cell r="K219" t="str">
            <v xml:space="preserve"> </v>
          </cell>
          <cell r="L219" t="str">
            <v xml:space="preserve"> </v>
          </cell>
          <cell r="M219" t="str">
            <v xml:space="preserve"> </v>
          </cell>
          <cell r="N219" t="str">
            <v>FL 3+</v>
          </cell>
          <cell r="O219">
            <v>275</v>
          </cell>
          <cell r="P219" t="str">
            <v>ROM-KIT</v>
          </cell>
          <cell r="Q219" t="str">
            <v xml:space="preserve"> </v>
          </cell>
          <cell r="R219" t="str">
            <v>1142BV</v>
          </cell>
          <cell r="S219" t="e">
            <v>#REF!</v>
          </cell>
          <cell r="T219" t="e">
            <v>#REF!</v>
          </cell>
          <cell r="U219" t="str">
            <v>NO PDAC APPROVAL</v>
          </cell>
          <cell r="W219">
            <v>1861.36</v>
          </cell>
        </row>
        <row r="220">
          <cell r="C220" t="str">
            <v>FS 1000 (Sierra)</v>
          </cell>
          <cell r="D220" t="str">
            <v>L5981</v>
          </cell>
          <cell r="E220" t="str">
            <v>All lower extremity prostheses, flex foot system or equal</v>
          </cell>
          <cell r="F220" t="str">
            <v xml:space="preserve"> </v>
          </cell>
          <cell r="G220" t="str">
            <v xml:space="preserve"> </v>
          </cell>
          <cell r="H220" t="str">
            <v xml:space="preserve"> </v>
          </cell>
          <cell r="I220" t="str">
            <v xml:space="preserve"> </v>
          </cell>
          <cell r="J220" t="str">
            <v xml:space="preserve"> </v>
          </cell>
          <cell r="K220" t="str">
            <v xml:space="preserve"> </v>
          </cell>
          <cell r="L220" t="str">
            <v xml:space="preserve"> </v>
          </cell>
          <cell r="M220" t="str">
            <v xml:space="preserve"> </v>
          </cell>
          <cell r="N220" t="str">
            <v>FL 3+</v>
          </cell>
          <cell r="O220">
            <v>365</v>
          </cell>
          <cell r="P220" t="str">
            <v>FS1-KIT</v>
          </cell>
          <cell r="Q220" t="str">
            <v xml:space="preserve"> </v>
          </cell>
          <cell r="R220" t="str">
            <v>1140BV</v>
          </cell>
          <cell r="S220" t="e">
            <v>#REF!</v>
          </cell>
          <cell r="T220" t="e">
            <v>#REF!</v>
          </cell>
          <cell r="U220" t="str">
            <v>NO PDAC APPROVAL</v>
          </cell>
          <cell r="W220">
            <v>802.05</v>
          </cell>
        </row>
        <row r="221">
          <cell r="C221" t="str">
            <v>FS 3000 (Highlander)</v>
          </cell>
          <cell r="D221" t="str">
            <v>L5981</v>
          </cell>
          <cell r="E221" t="str">
            <v>All lower extremity prostheses, flex foot system or equal</v>
          </cell>
          <cell r="F221" t="str">
            <v xml:space="preserve"> </v>
          </cell>
          <cell r="G221" t="str">
            <v xml:space="preserve"> </v>
          </cell>
          <cell r="H221" t="str">
            <v xml:space="preserve"> </v>
          </cell>
          <cell r="I221" t="str">
            <v xml:space="preserve"> </v>
          </cell>
          <cell r="J221" t="str">
            <v xml:space="preserve"> </v>
          </cell>
          <cell r="K221" t="str">
            <v xml:space="preserve"> </v>
          </cell>
          <cell r="L221" t="str">
            <v xml:space="preserve"> </v>
          </cell>
          <cell r="M221" t="str">
            <v xml:space="preserve"> </v>
          </cell>
          <cell r="N221" t="str">
            <v>FL 3+</v>
          </cell>
          <cell r="O221">
            <v>365</v>
          </cell>
          <cell r="P221" t="str">
            <v>FS3-KIT</v>
          </cell>
          <cell r="Q221" t="str">
            <v/>
          </cell>
          <cell r="R221" t="str">
            <v>1140BV</v>
          </cell>
          <cell r="S221" t="e">
            <v>#REF!</v>
          </cell>
          <cell r="T221" t="e">
            <v>#REF!</v>
          </cell>
          <cell r="U221">
            <v>40971</v>
          </cell>
          <cell r="W221">
            <v>662.5</v>
          </cell>
        </row>
        <row r="222">
          <cell r="C222" t="str">
            <v>Highlander Max</v>
          </cell>
          <cell r="D222" t="str">
            <v>L5981</v>
          </cell>
          <cell r="E222" t="str">
            <v>All lower extremity prostheses, flex foot system or equal</v>
          </cell>
          <cell r="F222" t="str">
            <v>L5999</v>
          </cell>
          <cell r="G222" t="str">
            <v>Heavy Duty build for increased patient weight</v>
          </cell>
          <cell r="H222" t="str">
            <v xml:space="preserve"> </v>
          </cell>
          <cell r="I222" t="str">
            <v xml:space="preserve"> </v>
          </cell>
          <cell r="J222" t="str">
            <v xml:space="preserve"> </v>
          </cell>
          <cell r="K222" t="str">
            <v xml:space="preserve"> </v>
          </cell>
          <cell r="L222" t="str">
            <v xml:space="preserve"> </v>
          </cell>
          <cell r="M222" t="str">
            <v xml:space="preserve"> </v>
          </cell>
          <cell r="N222" t="str">
            <v>FL 3+</v>
          </cell>
          <cell r="O222">
            <v>365</v>
          </cell>
          <cell r="P222" t="str">
            <v>FS3-KIT</v>
          </cell>
          <cell r="Q222" t="str">
            <v/>
          </cell>
          <cell r="R222" t="str">
            <v>1140BV</v>
          </cell>
          <cell r="S222" t="e">
            <v>#REF!</v>
          </cell>
          <cell r="T222" t="e">
            <v>#REF!</v>
          </cell>
          <cell r="U222" t="str">
            <v>NO PDAC APPROVAL</v>
          </cell>
          <cell r="W222">
            <v>662.5</v>
          </cell>
        </row>
        <row r="223">
          <cell r="C223" t="str">
            <v>Gery</v>
          </cell>
          <cell r="D223" t="str">
            <v>L5972</v>
          </cell>
          <cell r="E223" t="str">
            <v>All lower extremity prostheses, flexible keel foot (Safe, Sten, Bock Dynamic or equal)</v>
          </cell>
          <cell r="F223" t="str">
            <v xml:space="preserve"> </v>
          </cell>
          <cell r="G223" t="str">
            <v xml:space="preserve"> </v>
          </cell>
          <cell r="H223" t="str">
            <v xml:space="preserve"> </v>
          </cell>
          <cell r="I223" t="str">
            <v xml:space="preserve"> </v>
          </cell>
          <cell r="J223" t="str">
            <v xml:space="preserve"> </v>
          </cell>
          <cell r="K223" t="str">
            <v xml:space="preserve"> </v>
          </cell>
          <cell r="L223" t="str">
            <v xml:space="preserve"> </v>
          </cell>
          <cell r="M223" t="str">
            <v xml:space="preserve"> </v>
          </cell>
          <cell r="N223" t="str">
            <v>FL 2+</v>
          </cell>
          <cell r="O223">
            <v>330</v>
          </cell>
          <cell r="P223" t="str">
            <v>1A200-FOOT-KIT</v>
          </cell>
          <cell r="Q223" t="str">
            <v xml:space="preserve"> </v>
          </cell>
          <cell r="R223" t="str">
            <v>1490X</v>
          </cell>
          <cell r="S223" t="e">
            <v>#REF!</v>
          </cell>
          <cell r="T223" t="e">
            <v>#REF!</v>
          </cell>
          <cell r="U223" t="str">
            <v>NO PDAC APPROVAL</v>
          </cell>
          <cell r="W223">
            <v>162.11000000000001</v>
          </cell>
        </row>
        <row r="224">
          <cell r="C224" t="str">
            <v>Kinnex MPF</v>
          </cell>
          <cell r="D224" t="str">
            <v>L5973</v>
          </cell>
          <cell r="E224" t="str">
            <v>ENDOSKELETAL ANKLE FOOT SYSTEM, MICROPROCESSOR CONTROLLED FEATURE, DORSIFLEXION AND/OR PLANTAR FLEXION CONTROL, INCLUDES POWER SOURCE</v>
          </cell>
          <cell r="F224" t="str">
            <v xml:space="preserve"> </v>
          </cell>
          <cell r="G224" t="str">
            <v xml:space="preserve"> </v>
          </cell>
          <cell r="H224" t="str">
            <v xml:space="preserve"> </v>
          </cell>
          <cell r="I224" t="str">
            <v xml:space="preserve"> </v>
          </cell>
          <cell r="J224" t="str">
            <v xml:space="preserve"> </v>
          </cell>
          <cell r="K224" t="str">
            <v xml:space="preserve"> </v>
          </cell>
          <cell r="L224" t="str">
            <v xml:space="preserve"> </v>
          </cell>
          <cell r="M224" t="str">
            <v xml:space="preserve"> </v>
          </cell>
          <cell r="N224" t="str">
            <v>FL 3+</v>
          </cell>
          <cell r="O224">
            <v>275</v>
          </cell>
          <cell r="P224" t="str">
            <v>F14-N2-KIT</v>
          </cell>
          <cell r="Q224" t="str">
            <v xml:space="preserve"> </v>
          </cell>
          <cell r="R224" t="str">
            <v>1147X</v>
          </cell>
          <cell r="S224" t="e">
            <v>#REF!</v>
          </cell>
          <cell r="T224" t="e">
            <v>#REF!</v>
          </cell>
          <cell r="U224">
            <v>44154</v>
          </cell>
          <cell r="W224">
            <v>8013.23</v>
          </cell>
        </row>
        <row r="225">
          <cell r="C225" t="str">
            <v>RUSH_Rogue</v>
          </cell>
          <cell r="D225" t="str">
            <v>L5984</v>
          </cell>
          <cell r="E225" t="str">
            <v>All endoskeletal lower extremity prostheses, axial rotation unit</v>
          </cell>
          <cell r="F225" t="str">
            <v>L5987</v>
          </cell>
          <cell r="G225" t="str">
            <v>All lower extremity prosthesis, shank foot system with vertical loading pylon</v>
          </cell>
          <cell r="H225" t="str">
            <v xml:space="preserve"> </v>
          </cell>
          <cell r="I225" t="str">
            <v xml:space="preserve"> </v>
          </cell>
          <cell r="J225" t="str">
            <v xml:space="preserve"> </v>
          </cell>
          <cell r="K225" t="str">
            <v xml:space="preserve"> </v>
          </cell>
          <cell r="L225" t="str">
            <v xml:space="preserve"> </v>
          </cell>
          <cell r="M225" t="str">
            <v xml:space="preserve"> </v>
          </cell>
          <cell r="N225" t="str">
            <v>FL 3+</v>
          </cell>
          <cell r="O225">
            <v>360</v>
          </cell>
          <cell r="P225" t="str">
            <v>RUSH ROGUE</v>
          </cell>
          <cell r="Q225" t="str">
            <v xml:space="preserve"> </v>
          </cell>
          <cell r="R225" t="str">
            <v>1144BV</v>
          </cell>
          <cell r="S225" t="e">
            <v>#REF!</v>
          </cell>
          <cell r="T225" t="e">
            <v>#REF!</v>
          </cell>
          <cell r="U225">
            <v>42736</v>
          </cell>
          <cell r="W225">
            <v>1378</v>
          </cell>
        </row>
        <row r="226">
          <cell r="C226" t="str">
            <v>RUSH_Rogue_2</v>
          </cell>
          <cell r="D226" t="str">
            <v>L5984</v>
          </cell>
          <cell r="E226" t="str">
            <v>All endoskeletal lower extremity prostheses, axial rotation unit</v>
          </cell>
          <cell r="F226" t="str">
            <v>L5987</v>
          </cell>
          <cell r="G226" t="str">
            <v>All lower extremity prosthesis, shank foot system with vertical loading pylon</v>
          </cell>
          <cell r="H226" t="str">
            <v xml:space="preserve"> </v>
          </cell>
          <cell r="I226" t="str">
            <v xml:space="preserve"> </v>
          </cell>
          <cell r="J226" t="str">
            <v xml:space="preserve"> </v>
          </cell>
          <cell r="K226" t="str">
            <v xml:space="preserve"> </v>
          </cell>
          <cell r="L226" t="str">
            <v xml:space="preserve"> </v>
          </cell>
          <cell r="M226" t="str">
            <v xml:space="preserve"> </v>
          </cell>
          <cell r="N226" t="str">
            <v>FL 3+</v>
          </cell>
          <cell r="O226">
            <v>360</v>
          </cell>
          <cell r="P226" t="str">
            <v>ROG2</v>
          </cell>
          <cell r="Q226" t="str">
            <v xml:space="preserve"> </v>
          </cell>
          <cell r="R226" t="str">
            <v>1144BV</v>
          </cell>
          <cell r="S226" t="e">
            <v>#REF!</v>
          </cell>
          <cell r="T226" t="e">
            <v>#REF!</v>
          </cell>
          <cell r="U226">
            <v>44330</v>
          </cell>
          <cell r="W226">
            <v>1378</v>
          </cell>
        </row>
        <row r="227">
          <cell r="C227" t="str">
            <v>RUSH_Rover</v>
          </cell>
          <cell r="D227" t="str">
            <v>L5981</v>
          </cell>
          <cell r="E227" t="str">
            <v>All lower extremity prostheses, flex foot system or equal</v>
          </cell>
          <cell r="F227" t="str">
            <v xml:space="preserve"> </v>
          </cell>
          <cell r="G227" t="str">
            <v xml:space="preserve"> </v>
          </cell>
          <cell r="H227" t="str">
            <v xml:space="preserve"> </v>
          </cell>
          <cell r="I227" t="str">
            <v xml:space="preserve"> </v>
          </cell>
          <cell r="J227" t="str">
            <v xml:space="preserve"> </v>
          </cell>
          <cell r="K227" t="str">
            <v xml:space="preserve"> </v>
          </cell>
          <cell r="L227" t="str">
            <v xml:space="preserve"> </v>
          </cell>
          <cell r="M227" t="str">
            <v xml:space="preserve"> </v>
          </cell>
          <cell r="N227" t="str">
            <v>FL 3+</v>
          </cell>
          <cell r="O227">
            <v>340</v>
          </cell>
          <cell r="P227" t="str">
            <v>RUSH ROVER</v>
          </cell>
          <cell r="Q227" t="str">
            <v xml:space="preserve"> </v>
          </cell>
          <cell r="R227" t="str">
            <v>1140NBV</v>
          </cell>
          <cell r="S227" t="e">
            <v>#REF!</v>
          </cell>
          <cell r="T227" t="e">
            <v>#REF!</v>
          </cell>
          <cell r="U227">
            <v>42736</v>
          </cell>
          <cell r="W227">
            <v>872.96</v>
          </cell>
        </row>
        <row r="228">
          <cell r="C228" t="str">
            <v>RUSH_HiPro_formerly_RUSH_87</v>
          </cell>
          <cell r="D228" t="str">
            <v>L5981</v>
          </cell>
          <cell r="E228" t="str">
            <v>All lower extremity prostheses, flex foot system or equal</v>
          </cell>
          <cell r="F228" t="str">
            <v xml:space="preserve"> </v>
          </cell>
          <cell r="G228" t="str">
            <v xml:space="preserve"> </v>
          </cell>
          <cell r="H228" t="str">
            <v xml:space="preserve"> </v>
          </cell>
          <cell r="I228" t="str">
            <v xml:space="preserve"> </v>
          </cell>
          <cell r="J228" t="str">
            <v xml:space="preserve"> </v>
          </cell>
          <cell r="K228" t="str">
            <v xml:space="preserve"> </v>
          </cell>
          <cell r="L228" t="str">
            <v xml:space="preserve"> </v>
          </cell>
          <cell r="M228" t="str">
            <v xml:space="preserve"> </v>
          </cell>
          <cell r="N228" t="str">
            <v>FL 3+</v>
          </cell>
          <cell r="O228">
            <v>365</v>
          </cell>
          <cell r="P228" t="str">
            <v>RUSH HIPRO</v>
          </cell>
          <cell r="Q228" t="str">
            <v xml:space="preserve"> </v>
          </cell>
          <cell r="R228" t="str">
            <v>1140BV</v>
          </cell>
          <cell r="S228" t="e">
            <v>#REF!</v>
          </cell>
          <cell r="T228" t="e">
            <v>#REF!</v>
          </cell>
          <cell r="U228">
            <v>42736</v>
          </cell>
          <cell r="W228">
            <v>795</v>
          </cell>
        </row>
        <row r="229">
          <cell r="C229" t="str">
            <v>RUSH_Rampage_LP_formerly_RUSH_LoPro</v>
          </cell>
          <cell r="D229" t="str">
            <v>L5981</v>
          </cell>
          <cell r="E229" t="str">
            <v>All lower extremity prostheses, flex foot system or equal</v>
          </cell>
          <cell r="F229" t="str">
            <v>L5986</v>
          </cell>
          <cell r="G229" t="str">
            <v>All lower extremity prostheses, multi-axial rotation unit, (MCP or equal)</v>
          </cell>
          <cell r="H229" t="str">
            <v xml:space="preserve"> </v>
          </cell>
          <cell r="I229" t="str">
            <v xml:space="preserve"> </v>
          </cell>
          <cell r="J229" t="str">
            <v xml:space="preserve"> </v>
          </cell>
          <cell r="K229" t="str">
            <v xml:space="preserve"> </v>
          </cell>
          <cell r="L229" t="str">
            <v xml:space="preserve"> </v>
          </cell>
          <cell r="M229" t="str">
            <v xml:space="preserve"> </v>
          </cell>
          <cell r="N229" t="str">
            <v>FL 3+</v>
          </cell>
          <cell r="O229">
            <v>360</v>
          </cell>
          <cell r="P229" t="str">
            <v>RUSH RAMPAGE LP</v>
          </cell>
          <cell r="Q229" t="str">
            <v>*DO NOT DELIVER TO MEDICARE PATIENTS</v>
          </cell>
          <cell r="R229" t="str">
            <v>1141BV</v>
          </cell>
          <cell r="S229" t="e">
            <v>#REF!</v>
          </cell>
          <cell r="T229" t="e">
            <v>#REF!</v>
          </cell>
          <cell r="U229">
            <v>42736</v>
          </cell>
          <cell r="V229" t="str">
            <v>WL IS CONFLICTING SPS VS DATA</v>
          </cell>
          <cell r="W229">
            <v>795</v>
          </cell>
        </row>
        <row r="230">
          <cell r="C230" t="str">
            <v>Evaq8_line_addition_for_Rampage_HiPro_Rogue</v>
          </cell>
          <cell r="D230" t="str">
            <v>L5781</v>
          </cell>
          <cell r="E230" t="str">
            <v>Addition to lower limb prosthesis, vacuum pump, residual limb volume management and moisture evacuation system</v>
          </cell>
          <cell r="F230" t="str">
            <v xml:space="preserve"> </v>
          </cell>
          <cell r="G230" t="str">
            <v xml:space="preserve"> </v>
          </cell>
          <cell r="H230" t="str">
            <v xml:space="preserve"> </v>
          </cell>
          <cell r="I230" t="str">
            <v xml:space="preserve"> </v>
          </cell>
          <cell r="J230" t="str">
            <v xml:space="preserve"> </v>
          </cell>
          <cell r="K230" t="str">
            <v xml:space="preserve"> </v>
          </cell>
          <cell r="L230" t="str">
            <v xml:space="preserve"> </v>
          </cell>
          <cell r="M230" t="str">
            <v xml:space="preserve"> </v>
          </cell>
          <cell r="N230" t="str">
            <v>FL NA</v>
          </cell>
          <cell r="O230" t="str">
            <v>WL NA</v>
          </cell>
          <cell r="P230" t="str">
            <v>EVAQ8 - Must select which model</v>
          </cell>
          <cell r="Q230" t="str">
            <v xml:space="preserve"> </v>
          </cell>
          <cell r="R230" t="str">
            <v>X</v>
          </cell>
          <cell r="S230" t="e">
            <v>#REF!</v>
          </cell>
          <cell r="T230" t="e">
            <v>#REF!</v>
          </cell>
          <cell r="U230" t="str">
            <v>NO PDAC APPROVAL</v>
          </cell>
        </row>
        <row r="231">
          <cell r="C231" t="str">
            <v>RUSH_Chopart_formerly_RUSH_76</v>
          </cell>
          <cell r="D231" t="str">
            <v>L5976</v>
          </cell>
          <cell r="E231" t="str">
            <v>All lower extremity prostheses, energy storing foot (Seattle, Carbon Copy II, or equal)</v>
          </cell>
          <cell r="F231" t="str">
            <v xml:space="preserve"> </v>
          </cell>
          <cell r="G231" t="str">
            <v xml:space="preserve"> </v>
          </cell>
          <cell r="H231" t="str">
            <v xml:space="preserve"> </v>
          </cell>
          <cell r="I231" t="str">
            <v xml:space="preserve"> </v>
          </cell>
          <cell r="J231" t="str">
            <v xml:space="preserve"> </v>
          </cell>
          <cell r="K231" t="str">
            <v xml:space="preserve"> </v>
          </cell>
          <cell r="L231" t="str">
            <v xml:space="preserve"> </v>
          </cell>
          <cell r="M231" t="str">
            <v xml:space="preserve"> </v>
          </cell>
          <cell r="N231" t="str">
            <v>FL 3+</v>
          </cell>
          <cell r="O231">
            <v>360</v>
          </cell>
          <cell r="P231" t="str">
            <v>RUSH CHOPART</v>
          </cell>
          <cell r="Q231" t="str">
            <v xml:space="preserve"> </v>
          </cell>
          <cell r="R231" t="str">
            <v>1137X</v>
          </cell>
          <cell r="S231" t="e">
            <v>#REF!</v>
          </cell>
          <cell r="T231" t="e">
            <v>#REF!</v>
          </cell>
          <cell r="U231">
            <v>42736</v>
          </cell>
          <cell r="W231">
            <v>580.83000000000004</v>
          </cell>
        </row>
        <row r="232">
          <cell r="C232" t="str">
            <v>RUSH_H2O_addition_for_Ramage_HiPro_Rogue</v>
          </cell>
          <cell r="D232" t="str">
            <v>Please see notes</v>
          </cell>
          <cell r="E232" t="str">
            <v xml:space="preserve"> </v>
          </cell>
          <cell r="F232" t="str">
            <v xml:space="preserve"> </v>
          </cell>
          <cell r="G232" t="str">
            <v xml:space="preserve"> </v>
          </cell>
          <cell r="H232" t="str">
            <v xml:space="preserve"> </v>
          </cell>
          <cell r="I232" t="str">
            <v xml:space="preserve"> </v>
          </cell>
          <cell r="J232" t="str">
            <v xml:space="preserve"> </v>
          </cell>
          <cell r="K232" t="str">
            <v xml:space="preserve"> </v>
          </cell>
          <cell r="L232" t="str">
            <v xml:space="preserve"> </v>
          </cell>
          <cell r="M232" t="str">
            <v xml:space="preserve"> </v>
          </cell>
          <cell r="N232" t="str">
            <v>FL NA</v>
          </cell>
          <cell r="O232" t="str">
            <v>WL 360</v>
          </cell>
          <cell r="P232" t="str">
            <v>RUSH H2O - Must select which model</v>
          </cell>
          <cell r="Q232" t="str">
            <v>Follow the coding of the base model foot onto which the H2O modification was added. When ordering/coding, you MUST select which foot you want this addition on. Then when placing order, mention H2O.</v>
          </cell>
          <cell r="R232" t="str">
            <v>X</v>
          </cell>
          <cell r="S232" t="e">
            <v>#N/A</v>
          </cell>
          <cell r="T232" t="e">
            <v>#N/A</v>
          </cell>
          <cell r="U232" t="str">
            <v>NO PDAC APPROVAL</v>
          </cell>
        </row>
        <row r="233">
          <cell r="C233" t="str">
            <v>RUSH_Kid</v>
          </cell>
          <cell r="D233" t="str">
            <v>L5981</v>
          </cell>
          <cell r="E233" t="str">
            <v>All lower extremity prostheses, flex foot system or equal</v>
          </cell>
          <cell r="F233" t="str">
            <v xml:space="preserve"> </v>
          </cell>
          <cell r="G233" t="str">
            <v xml:space="preserve"> </v>
          </cell>
          <cell r="H233" t="str">
            <v xml:space="preserve"> </v>
          </cell>
          <cell r="I233" t="str">
            <v xml:space="preserve"> </v>
          </cell>
          <cell r="J233" t="str">
            <v xml:space="preserve"> </v>
          </cell>
          <cell r="K233" t="str">
            <v xml:space="preserve"> </v>
          </cell>
          <cell r="L233" t="str">
            <v xml:space="preserve"> </v>
          </cell>
          <cell r="M233" t="str">
            <v xml:space="preserve"> </v>
          </cell>
          <cell r="N233" t="str">
            <v>FL 3+</v>
          </cell>
          <cell r="O233">
            <v>125</v>
          </cell>
          <cell r="P233" t="str">
            <v>RUSH KID</v>
          </cell>
          <cell r="Q233" t="str">
            <v xml:space="preserve"> </v>
          </cell>
          <cell r="R233" t="str">
            <v>1140X</v>
          </cell>
          <cell r="S233" t="e">
            <v>#REF!</v>
          </cell>
          <cell r="T233" t="e">
            <v>#REF!</v>
          </cell>
          <cell r="U233">
            <v>42736</v>
          </cell>
          <cell r="W233">
            <v>872.96</v>
          </cell>
        </row>
        <row r="234">
          <cell r="C234" t="str">
            <v>RUSH_Rampage</v>
          </cell>
          <cell r="D234" t="str">
            <v>L5986</v>
          </cell>
          <cell r="E234" t="str">
            <v>All lower extremity prostheses, multi-axial rotation unit, (MCP or equal)</v>
          </cell>
          <cell r="F234" t="str">
            <v>L5987</v>
          </cell>
          <cell r="G234" t="str">
            <v>All lower extremity prosthesis, shank foot system with vertical loading pylon</v>
          </cell>
          <cell r="H234" t="str">
            <v xml:space="preserve"> </v>
          </cell>
          <cell r="I234" t="str">
            <v xml:space="preserve"> </v>
          </cell>
          <cell r="J234" t="str">
            <v xml:space="preserve"> </v>
          </cell>
          <cell r="K234" t="str">
            <v xml:space="preserve"> </v>
          </cell>
          <cell r="L234" t="str">
            <v xml:space="preserve"> </v>
          </cell>
          <cell r="M234" t="str">
            <v xml:space="preserve"> </v>
          </cell>
          <cell r="N234" t="str">
            <v>FL 3+</v>
          </cell>
          <cell r="O234">
            <v>365</v>
          </cell>
          <cell r="P234" t="str">
            <v>RUSH RAMPAGE</v>
          </cell>
          <cell r="Q234" t="str">
            <v>*DO NOT DELIVER TO MEDICARE PATIENTS</v>
          </cell>
          <cell r="R234" t="str">
            <v>1145X</v>
          </cell>
          <cell r="S234" t="e">
            <v>#REF!</v>
          </cell>
          <cell r="T234" t="e">
            <v>#REF!</v>
          </cell>
          <cell r="U234" t="str">
            <v>NO PDAC APPROVAL</v>
          </cell>
          <cell r="W234">
            <v>1676.34</v>
          </cell>
        </row>
        <row r="235">
          <cell r="C235" t="str">
            <v>Shockwave</v>
          </cell>
          <cell r="D235" t="str">
            <v>L5984</v>
          </cell>
          <cell r="E235" t="str">
            <v>All endoskeletal lower extremity prostheses, axial rotation unit</v>
          </cell>
          <cell r="F235" t="str">
            <v>L5987</v>
          </cell>
          <cell r="G235" t="str">
            <v>All lower extremity prosthesis, shank foot system with vertical loading pylon</v>
          </cell>
          <cell r="H235" t="str">
            <v xml:space="preserve"> </v>
          </cell>
          <cell r="I235" t="str">
            <v xml:space="preserve"> </v>
          </cell>
          <cell r="J235" t="str">
            <v xml:space="preserve"> </v>
          </cell>
          <cell r="K235" t="str">
            <v xml:space="preserve"> </v>
          </cell>
          <cell r="L235" t="str">
            <v xml:space="preserve"> </v>
          </cell>
          <cell r="M235" t="str">
            <v xml:space="preserve"> </v>
          </cell>
          <cell r="N235" t="str">
            <v>FL 3+</v>
          </cell>
          <cell r="O235" t="str">
            <v>N/A</v>
          </cell>
          <cell r="P235" t="str">
            <v>F20-S3-KIT</v>
          </cell>
          <cell r="R235" t="str">
            <v>1144X</v>
          </cell>
          <cell r="S235" t="e">
            <v>#REF!</v>
          </cell>
          <cell r="T235" t="e">
            <v>#REF!</v>
          </cell>
          <cell r="U235">
            <v>44440</v>
          </cell>
          <cell r="W235">
            <v>1671.25</v>
          </cell>
        </row>
        <row r="236">
          <cell r="C236" t="str">
            <v>Endurance</v>
          </cell>
          <cell r="D236" t="str">
            <v>L5981</v>
          </cell>
          <cell r="E236" t="str">
            <v>All lower extremity prostheses, flex foot system or equal</v>
          </cell>
          <cell r="F236" t="str">
            <v xml:space="preserve"> </v>
          </cell>
          <cell r="G236" t="str">
            <v xml:space="preserve"> </v>
          </cell>
          <cell r="H236" t="str">
            <v xml:space="preserve"> </v>
          </cell>
          <cell r="I236" t="str">
            <v xml:space="preserve"> </v>
          </cell>
          <cell r="J236" t="str">
            <v xml:space="preserve"> </v>
          </cell>
          <cell r="K236" t="str">
            <v xml:space="preserve"> </v>
          </cell>
          <cell r="L236" t="str">
            <v xml:space="preserve"> </v>
          </cell>
          <cell r="M236" t="str">
            <v xml:space="preserve"> </v>
          </cell>
          <cell r="N236" t="str">
            <v>FL 3+</v>
          </cell>
          <cell r="O236">
            <v>275</v>
          </cell>
          <cell r="P236" t="str">
            <v>1116-FOOT</v>
          </cell>
          <cell r="Q236" t="str">
            <v xml:space="preserve"> </v>
          </cell>
          <cell r="R236" t="str">
            <v>1140X</v>
          </cell>
          <cell r="S236" t="e">
            <v>#REF!</v>
          </cell>
          <cell r="T236" t="e">
            <v>#REF!</v>
          </cell>
          <cell r="U236">
            <v>44154</v>
          </cell>
          <cell r="W236">
            <v>696.03</v>
          </cell>
        </row>
        <row r="237">
          <cell r="C237" t="str">
            <v>Endurance LP</v>
          </cell>
          <cell r="D237" t="str">
            <v>L5981</v>
          </cell>
          <cell r="E237" t="str">
            <v>All lower extremity prostheses, flex foot system or equal</v>
          </cell>
          <cell r="F237" t="str">
            <v xml:space="preserve"> </v>
          </cell>
          <cell r="G237" t="str">
            <v xml:space="preserve"> </v>
          </cell>
          <cell r="H237" t="str">
            <v xml:space="preserve"> </v>
          </cell>
          <cell r="I237" t="str">
            <v xml:space="preserve"> </v>
          </cell>
          <cell r="J237" t="str">
            <v xml:space="preserve"> </v>
          </cell>
          <cell r="K237" t="str">
            <v xml:space="preserve"> </v>
          </cell>
          <cell r="L237" t="str">
            <v xml:space="preserve"> </v>
          </cell>
          <cell r="M237" t="str">
            <v xml:space="preserve"> </v>
          </cell>
          <cell r="N237" t="str">
            <v>FL 3+</v>
          </cell>
          <cell r="O237">
            <v>275</v>
          </cell>
          <cell r="P237" t="str">
            <v>1115-FOOT</v>
          </cell>
          <cell r="Q237" t="str">
            <v xml:space="preserve"> </v>
          </cell>
          <cell r="R237" t="str">
            <v>1140X</v>
          </cell>
          <cell r="S237" t="e">
            <v>#REF!</v>
          </cell>
          <cell r="T237" t="e">
            <v>#REF!</v>
          </cell>
          <cell r="U237">
            <v>44154</v>
          </cell>
          <cell r="W237">
            <v>614.14</v>
          </cell>
        </row>
        <row r="238">
          <cell r="C238" t="str">
            <v>Stomper Prosthetic Foot</v>
          </cell>
          <cell r="D238" t="str">
            <v>L5999**</v>
          </cell>
          <cell r="E238" t="str">
            <v>Lower Extremity prosthesis, Not otherwise specified</v>
          </cell>
          <cell r="F238" t="str">
            <v xml:space="preserve"> </v>
          </cell>
          <cell r="G238" t="str">
            <v xml:space="preserve"> </v>
          </cell>
          <cell r="H238" t="str">
            <v xml:space="preserve"> </v>
          </cell>
          <cell r="I238" t="str">
            <v xml:space="preserve"> </v>
          </cell>
          <cell r="J238" t="str">
            <v xml:space="preserve"> </v>
          </cell>
          <cell r="K238" t="str">
            <v xml:space="preserve"> </v>
          </cell>
          <cell r="L238" t="str">
            <v xml:space="preserve"> </v>
          </cell>
          <cell r="M238" t="str">
            <v xml:space="preserve"> </v>
          </cell>
          <cell r="N238" t="str">
            <v>FL NA</v>
          </cell>
          <cell r="O238" t="str">
            <v>WL depends on other components</v>
          </cell>
          <cell r="P238" t="str">
            <v>STOMPER-FOOT</v>
          </cell>
          <cell r="Q238" t="str">
            <v>**Edit descriptor during coding process</v>
          </cell>
          <cell r="R238" t="str">
            <v>X</v>
          </cell>
          <cell r="S238" t="e">
            <v>#REF!</v>
          </cell>
          <cell r="T238" t="e">
            <v>#REF!</v>
          </cell>
          <cell r="U238" t="str">
            <v>NO PDAC APPROVAL</v>
          </cell>
          <cell r="W238">
            <v>67.58</v>
          </cell>
        </row>
        <row r="239">
          <cell r="C239" t="str">
            <v>Kinetic</v>
          </cell>
          <cell r="D239" t="str">
            <v>L5972</v>
          </cell>
          <cell r="E239" t="str">
            <v>All lower extremity prostheses, flexible keel foot (Safe, Sten, Bock Dynamic or equal)</v>
          </cell>
          <cell r="F239" t="str">
            <v>L5986</v>
          </cell>
          <cell r="G239" t="str">
            <v>All lower extremity prostheses, multi-axial rotation unit, (MCP or equal)</v>
          </cell>
          <cell r="H239" t="str">
            <v xml:space="preserve"> </v>
          </cell>
          <cell r="I239" t="str">
            <v xml:space="preserve"> </v>
          </cell>
          <cell r="J239" t="str">
            <v xml:space="preserve"> </v>
          </cell>
          <cell r="K239" t="str">
            <v xml:space="preserve"> </v>
          </cell>
          <cell r="L239" t="str">
            <v xml:space="preserve"> </v>
          </cell>
          <cell r="M239" t="str">
            <v xml:space="preserve"> </v>
          </cell>
          <cell r="N239" t="str">
            <v>FL 2+</v>
          </cell>
          <cell r="O239">
            <v>366</v>
          </cell>
          <cell r="P239" t="str">
            <v>SKF20x-FOOT</v>
          </cell>
          <cell r="Q239" t="str">
            <v xml:space="preserve"> </v>
          </cell>
          <cell r="R239" t="str">
            <v>1491BV</v>
          </cell>
          <cell r="S239" t="e">
            <v>#REF!</v>
          </cell>
          <cell r="T239" t="e">
            <v>#REF!</v>
          </cell>
          <cell r="U239" t="str">
            <v>NO PDAC APPROVAL</v>
          </cell>
          <cell r="W239">
            <v>291.92</v>
          </cell>
        </row>
        <row r="240">
          <cell r="C240" t="str">
            <v>Seattle Kinetic Lightfoot</v>
          </cell>
          <cell r="D240" t="str">
            <v>L5972</v>
          </cell>
          <cell r="E240" t="str">
            <v>All lower extremity prostheses, flexible keel foot (Safe, Sten, Bock Dynamic or equal)</v>
          </cell>
          <cell r="F240" t="str">
            <v>L5986</v>
          </cell>
          <cell r="G240" t="str">
            <v>All lower extremity prostheses, multi-axial rotation unit, (MCP or equal)</v>
          </cell>
          <cell r="H240" t="str">
            <v xml:space="preserve"> </v>
          </cell>
          <cell r="I240" t="str">
            <v xml:space="preserve"> </v>
          </cell>
          <cell r="J240" t="str">
            <v xml:space="preserve"> </v>
          </cell>
          <cell r="K240" t="str">
            <v xml:space="preserve"> </v>
          </cell>
          <cell r="L240" t="str">
            <v xml:space="preserve"> </v>
          </cell>
          <cell r="M240" t="str">
            <v xml:space="preserve"> </v>
          </cell>
          <cell r="N240" t="str">
            <v>FL 2+</v>
          </cell>
          <cell r="O240">
            <v>350</v>
          </cell>
          <cell r="P240" t="str">
            <v>SKF10x-FOOT</v>
          </cell>
          <cell r="Q240" t="str">
            <v/>
          </cell>
          <cell r="R240" t="str">
            <v>1491BV</v>
          </cell>
          <cell r="S240" t="e">
            <v>#REF!</v>
          </cell>
          <cell r="T240" t="e">
            <v>#REF!</v>
          </cell>
          <cell r="U240" t="str">
            <v>NO PDAC APPROVAL</v>
          </cell>
          <cell r="W240">
            <v>291.92</v>
          </cell>
        </row>
        <row r="241">
          <cell r="C241" t="str">
            <v>Seattle Natural</v>
          </cell>
          <cell r="D241" t="str">
            <v>L5972</v>
          </cell>
          <cell r="E241" t="str">
            <v>All lower extremity prostheses, flexible keel foot (Safe, Sten, Bock Dynamic or equal)</v>
          </cell>
          <cell r="F241" t="str">
            <v xml:space="preserve"> </v>
          </cell>
          <cell r="G241" t="str">
            <v xml:space="preserve"> </v>
          </cell>
          <cell r="H241" t="str">
            <v xml:space="preserve"> </v>
          </cell>
          <cell r="I241" t="str">
            <v xml:space="preserve"> </v>
          </cell>
          <cell r="J241" t="str">
            <v xml:space="preserve"> </v>
          </cell>
          <cell r="K241" t="str">
            <v xml:space="preserve"> </v>
          </cell>
          <cell r="L241" t="str">
            <v xml:space="preserve"> </v>
          </cell>
          <cell r="M241" t="str">
            <v xml:space="preserve"> </v>
          </cell>
          <cell r="N241" t="str">
            <v>FL 2+</v>
          </cell>
          <cell r="O241">
            <v>225</v>
          </cell>
          <cell r="P241" t="str">
            <v>SNF16x-FOOT</v>
          </cell>
          <cell r="Q241" t="str">
            <v xml:space="preserve"> </v>
          </cell>
          <cell r="R241" t="str">
            <v>1490BV</v>
          </cell>
          <cell r="S241" t="e">
            <v>#REF!</v>
          </cell>
          <cell r="T241" t="e">
            <v>#REF!</v>
          </cell>
          <cell r="U241" t="str">
            <v>NO PDAC APPROVAL</v>
          </cell>
          <cell r="W241">
            <v>113.84</v>
          </cell>
        </row>
        <row r="242">
          <cell r="C242" t="str">
            <v>Triumph</v>
          </cell>
          <cell r="D242" t="str">
            <v>L5981</v>
          </cell>
          <cell r="E242" t="str">
            <v>All lower extremity prostheses, flex foot system or equal</v>
          </cell>
          <cell r="F242" t="str">
            <v/>
          </cell>
          <cell r="G242" t="str">
            <v/>
          </cell>
          <cell r="H242" t="str">
            <v xml:space="preserve"> </v>
          </cell>
          <cell r="I242" t="str">
            <v xml:space="preserve"> </v>
          </cell>
          <cell r="J242" t="str">
            <v xml:space="preserve"> </v>
          </cell>
          <cell r="K242" t="str">
            <v xml:space="preserve"> </v>
          </cell>
          <cell r="L242" t="str">
            <v xml:space="preserve"> </v>
          </cell>
          <cell r="M242" t="str">
            <v xml:space="preserve"> </v>
          </cell>
          <cell r="N242" t="str">
            <v>FL 3+</v>
          </cell>
          <cell r="O242">
            <v>366</v>
          </cell>
          <cell r="P242" t="str">
            <v>STF19x-FOOT</v>
          </cell>
          <cell r="Q242" t="str">
            <v xml:space="preserve"> </v>
          </cell>
          <cell r="R242" t="str">
            <v>1140NBV</v>
          </cell>
          <cell r="S242" t="e">
            <v>#REF!</v>
          </cell>
          <cell r="T242" t="e">
            <v>#REF!</v>
          </cell>
          <cell r="U242">
            <v>44287</v>
          </cell>
          <cell r="W242">
            <v>762.56</v>
          </cell>
        </row>
        <row r="243">
          <cell r="C243" t="str">
            <v>Seattle Zenith</v>
          </cell>
          <cell r="D243" t="str">
            <v>L5980</v>
          </cell>
          <cell r="E243" t="str">
            <v>Flex foot system</v>
          </cell>
          <cell r="F243" t="str">
            <v>L5986</v>
          </cell>
          <cell r="G243" t="str">
            <v>All lower extremity prostheses, multi-axial rotation unit, (MCP or equal)</v>
          </cell>
          <cell r="H243" t="str">
            <v xml:space="preserve"> </v>
          </cell>
          <cell r="I243" t="str">
            <v xml:space="preserve"> </v>
          </cell>
          <cell r="J243" t="str">
            <v xml:space="preserve"> </v>
          </cell>
          <cell r="K243" t="str">
            <v xml:space="preserve"> </v>
          </cell>
          <cell r="L243" t="str">
            <v xml:space="preserve"> </v>
          </cell>
          <cell r="M243" t="str">
            <v xml:space="preserve"> </v>
          </cell>
          <cell r="N243" t="str">
            <v>FL 3+</v>
          </cell>
          <cell r="O243">
            <v>300</v>
          </cell>
          <cell r="P243" t="str">
            <v>SZN20x-FOOT</v>
          </cell>
          <cell r="Q243" t="str">
            <v>*DO NOT DELIVER TO MEDICARE PATIENTS</v>
          </cell>
          <cell r="R243" t="str">
            <v>1139NBV</v>
          </cell>
          <cell r="S243" t="e">
            <v>#REF!</v>
          </cell>
          <cell r="T243" t="e">
            <v>#REF!</v>
          </cell>
          <cell r="U243" t="str">
            <v>NO PDAC APPROVAL</v>
          </cell>
          <cell r="W243">
            <v>571.76</v>
          </cell>
        </row>
        <row r="244">
          <cell r="C244" t="str">
            <v>Seattle Zumo</v>
          </cell>
          <cell r="D244" t="str">
            <v>L5976</v>
          </cell>
          <cell r="E244" t="str">
            <v>All lower extremity prostheses, energy storing foot (Seattle, Carbon Copy II, or equal)</v>
          </cell>
          <cell r="F244" t="str">
            <v>L5999</v>
          </cell>
          <cell r="G244" t="str">
            <v>Heavy Duty design.</v>
          </cell>
          <cell r="H244" t="str">
            <v xml:space="preserve"> </v>
          </cell>
          <cell r="I244" t="str">
            <v xml:space="preserve"> </v>
          </cell>
          <cell r="J244" t="str">
            <v xml:space="preserve"> </v>
          </cell>
          <cell r="K244" t="str">
            <v xml:space="preserve"> </v>
          </cell>
          <cell r="L244" t="str">
            <v xml:space="preserve"> </v>
          </cell>
          <cell r="M244" t="str">
            <v xml:space="preserve"> </v>
          </cell>
          <cell r="N244" t="str">
            <v>FL 3+</v>
          </cell>
          <cell r="O244">
            <v>450</v>
          </cell>
          <cell r="P244" t="str">
            <v>SZM45x-FOOT</v>
          </cell>
          <cell r="Q244" t="str">
            <v xml:space="preserve"> </v>
          </cell>
          <cell r="R244" t="str">
            <v>1137NBV</v>
          </cell>
          <cell r="S244" t="e">
            <v>#REF!</v>
          </cell>
          <cell r="T244" t="e">
            <v>#REF!</v>
          </cell>
          <cell r="U244" t="str">
            <v>NO PDAC APPROVAL</v>
          </cell>
          <cell r="W244">
            <v>279.2</v>
          </cell>
        </row>
        <row r="245">
          <cell r="C245" t="str">
            <v>Child’s Play</v>
          </cell>
          <cell r="D245" t="str">
            <v>L5976</v>
          </cell>
          <cell r="E245" t="str">
            <v>All lower extremity prostheses, energy storing foot (Seattle, Carbon Copy II, or equal)</v>
          </cell>
          <cell r="F245" t="str">
            <v xml:space="preserve"> </v>
          </cell>
          <cell r="G245" t="str">
            <v xml:space="preserve"> </v>
          </cell>
          <cell r="H245" t="str">
            <v xml:space="preserve"> </v>
          </cell>
          <cell r="I245" t="str">
            <v xml:space="preserve"> </v>
          </cell>
          <cell r="J245" t="str">
            <v xml:space="preserve"> </v>
          </cell>
          <cell r="K245" t="str">
            <v xml:space="preserve"> </v>
          </cell>
          <cell r="L245" t="str">
            <v xml:space="preserve"> </v>
          </cell>
          <cell r="M245" t="str">
            <v xml:space="preserve"> </v>
          </cell>
          <cell r="N245" t="str">
            <v>FL 3+</v>
          </cell>
          <cell r="O245">
            <v>144</v>
          </cell>
          <cell r="P245" t="str">
            <v>SEF1x</v>
          </cell>
          <cell r="Q245" t="str">
            <v xml:space="preserve"> </v>
          </cell>
          <cell r="R245" t="str">
            <v>1137X</v>
          </cell>
          <cell r="S245" t="e">
            <v>#REF!</v>
          </cell>
          <cell r="T245" t="e">
            <v>#REF!</v>
          </cell>
          <cell r="U245" t="str">
            <v>NO PDAC APPROVAL</v>
          </cell>
          <cell r="W245">
            <v>287.49</v>
          </cell>
        </row>
        <row r="246">
          <cell r="C246" t="str">
            <v>Kinetic Edge</v>
          </cell>
          <cell r="D246" t="str">
            <v>L5972</v>
          </cell>
          <cell r="E246" t="str">
            <v>All lower extremity prostheses, flexible keel foot (Safe, Sten, Bock Dynamic or equal)</v>
          </cell>
          <cell r="F246" t="str">
            <v>L5986</v>
          </cell>
          <cell r="G246" t="str">
            <v>All lower extremity prostheses, multi-axial rotation unit, (MCP or equal)</v>
          </cell>
          <cell r="H246" t="str">
            <v xml:space="preserve"> </v>
          </cell>
          <cell r="I246" t="str">
            <v xml:space="preserve"> </v>
          </cell>
          <cell r="J246" t="str">
            <v xml:space="preserve"> </v>
          </cell>
          <cell r="K246" t="str">
            <v xml:space="preserve"> </v>
          </cell>
          <cell r="L246" t="str">
            <v xml:space="preserve"> </v>
          </cell>
          <cell r="M246" t="str">
            <v xml:space="preserve"> </v>
          </cell>
          <cell r="N246" t="str">
            <v>FL 2+</v>
          </cell>
          <cell r="O246">
            <v>350</v>
          </cell>
          <cell r="P246" t="str">
            <v>SKF30x-FOOT</v>
          </cell>
          <cell r="Q246" t="str">
            <v xml:space="preserve"> </v>
          </cell>
          <cell r="R246" t="str">
            <v>1491X</v>
          </cell>
          <cell r="S246" t="e">
            <v>#REF!</v>
          </cell>
          <cell r="T246" t="e">
            <v>#REF!</v>
          </cell>
          <cell r="U246" t="str">
            <v>NO PDAC APPROVAL</v>
          </cell>
          <cell r="W246">
            <v>291.92</v>
          </cell>
        </row>
        <row r="247">
          <cell r="C247" t="str">
            <v>Seattle Lightfoot 2</v>
          </cell>
          <cell r="D247" t="str">
            <v>L5976</v>
          </cell>
          <cell r="E247" t="str">
            <v>All lower extremity prostheses, energy storing foot (Seattle, Carbon Copy II, or equal)</v>
          </cell>
          <cell r="F247" t="str">
            <v xml:space="preserve"> </v>
          </cell>
          <cell r="G247" t="str">
            <v xml:space="preserve"> </v>
          </cell>
          <cell r="H247" t="str">
            <v xml:space="preserve"> </v>
          </cell>
          <cell r="I247" t="str">
            <v xml:space="preserve"> </v>
          </cell>
          <cell r="J247" t="str">
            <v xml:space="preserve"> </v>
          </cell>
          <cell r="K247" t="str">
            <v xml:space="preserve"> </v>
          </cell>
          <cell r="L247" t="str">
            <v xml:space="preserve"> </v>
          </cell>
          <cell r="M247" t="str">
            <v xml:space="preserve"> </v>
          </cell>
          <cell r="N247" t="str">
            <v>FL 3+</v>
          </cell>
          <cell r="O247">
            <v>300</v>
          </cell>
          <cell r="P247" t="str">
            <v>SLF19x-FOOT</v>
          </cell>
          <cell r="Q247" t="str">
            <v/>
          </cell>
          <cell r="R247" t="str">
            <v>1137BV</v>
          </cell>
          <cell r="S247" t="e">
            <v>#REF!</v>
          </cell>
          <cell r="T247" t="e">
            <v>#REF!</v>
          </cell>
          <cell r="U247" t="str">
            <v>NO PDAC APPROVAL</v>
          </cell>
          <cell r="W247">
            <v>279.2</v>
          </cell>
        </row>
        <row r="248">
          <cell r="C248" t="str">
            <v>Seattle Energy</v>
          </cell>
          <cell r="D248" t="str">
            <v>L5976</v>
          </cell>
          <cell r="E248" t="str">
            <v>All lower extremity prostheses, energy storing foot (Seattle, Carbon Copy II, or equal)</v>
          </cell>
          <cell r="F248" t="str">
            <v xml:space="preserve"> </v>
          </cell>
          <cell r="G248" t="str">
            <v xml:space="preserve"> </v>
          </cell>
          <cell r="H248" t="str">
            <v xml:space="preserve"> </v>
          </cell>
          <cell r="I248" t="str">
            <v xml:space="preserve"> </v>
          </cell>
          <cell r="J248" t="str">
            <v xml:space="preserve"> </v>
          </cell>
          <cell r="K248" t="str">
            <v xml:space="preserve"> </v>
          </cell>
          <cell r="L248" t="str">
            <v xml:space="preserve"> </v>
          </cell>
          <cell r="M248" t="str">
            <v xml:space="preserve"> </v>
          </cell>
          <cell r="N248" t="str">
            <v>FL 3+</v>
          </cell>
          <cell r="O248">
            <v>300</v>
          </cell>
          <cell r="P248" t="str">
            <v>SEF19x-FOOT</v>
          </cell>
          <cell r="Q248" t="str">
            <v xml:space="preserve"> </v>
          </cell>
          <cell r="R248" t="str">
            <v>1137NBV</v>
          </cell>
          <cell r="S248" t="e">
            <v>#REF!</v>
          </cell>
          <cell r="T248" t="e">
            <v>#REF!</v>
          </cell>
          <cell r="U248" t="str">
            <v>NO PDAC APPROVAL</v>
          </cell>
          <cell r="W248">
            <v>279.2</v>
          </cell>
        </row>
        <row r="249">
          <cell r="C249" t="str">
            <v>Seattle Sach</v>
          </cell>
          <cell r="D249" t="str">
            <v>Please see notes</v>
          </cell>
          <cell r="E249" t="str">
            <v/>
          </cell>
          <cell r="F249" t="str">
            <v/>
          </cell>
          <cell r="G249" t="str">
            <v/>
          </cell>
          <cell r="H249" t="str">
            <v/>
          </cell>
          <cell r="I249" t="str">
            <v/>
          </cell>
          <cell r="J249" t="str">
            <v/>
          </cell>
          <cell r="K249" t="str">
            <v/>
          </cell>
          <cell r="L249" t="str">
            <v/>
          </cell>
          <cell r="M249" t="str">
            <v/>
          </cell>
          <cell r="N249" t="str">
            <v>FL 1</v>
          </cell>
          <cell r="O249">
            <v>225</v>
          </cell>
          <cell r="P249" t="str">
            <v>SCH11x-FOOT</v>
          </cell>
          <cell r="Q249" t="str">
            <v>**Sach foot included in prosthetic base code. For replacement coding use L5971.</v>
          </cell>
          <cell r="R249" t="str">
            <v>1489BV</v>
          </cell>
          <cell r="S249" t="e">
            <v>#REF!</v>
          </cell>
          <cell r="T249" t="e">
            <v>#REF!</v>
          </cell>
          <cell r="U249" t="str">
            <v>NO PDAC APPROVAL</v>
          </cell>
          <cell r="W249">
            <v>82.04</v>
          </cell>
        </row>
        <row r="250">
          <cell r="C250" t="str">
            <v>Seattle Zenith LP</v>
          </cell>
          <cell r="D250" t="str">
            <v>L5981</v>
          </cell>
          <cell r="E250" t="str">
            <v>All lower extremity prostheses, flex foot system or equal</v>
          </cell>
          <cell r="F250" t="str">
            <v/>
          </cell>
          <cell r="G250" t="str">
            <v/>
          </cell>
          <cell r="H250" t="str">
            <v xml:space="preserve"> </v>
          </cell>
          <cell r="I250" t="str">
            <v xml:space="preserve"> </v>
          </cell>
          <cell r="J250" t="str">
            <v xml:space="preserve"> </v>
          </cell>
          <cell r="K250" t="str">
            <v xml:space="preserve"> </v>
          </cell>
          <cell r="L250" t="str">
            <v xml:space="preserve"> </v>
          </cell>
          <cell r="M250" t="str">
            <v xml:space="preserve"> </v>
          </cell>
          <cell r="N250" t="str">
            <v>FL 3+</v>
          </cell>
          <cell r="O250">
            <v>300</v>
          </cell>
          <cell r="P250" t="str">
            <v>SZN10X-FOOT</v>
          </cell>
          <cell r="Q250" t="str">
            <v xml:space="preserve"> </v>
          </cell>
          <cell r="R250" t="str">
            <v>1140X</v>
          </cell>
          <cell r="S250" t="e">
            <v>#REF!</v>
          </cell>
          <cell r="T250" t="e">
            <v>#REF!</v>
          </cell>
          <cell r="U250" t="str">
            <v>NO PDAC APPROVAL</v>
          </cell>
          <cell r="W250">
            <v>571.76</v>
          </cell>
        </row>
        <row r="251">
          <cell r="C251" t="str">
            <v>Solas</v>
          </cell>
          <cell r="D251" t="str">
            <v>L5981</v>
          </cell>
          <cell r="E251" t="str">
            <v>All lower extremity prostheses, flex foot system or equal</v>
          </cell>
          <cell r="F251" t="str">
            <v/>
          </cell>
          <cell r="G251" t="str">
            <v/>
          </cell>
          <cell r="H251" t="str">
            <v xml:space="preserve"> </v>
          </cell>
          <cell r="I251" t="str">
            <v xml:space="preserve"> </v>
          </cell>
          <cell r="J251" t="str">
            <v xml:space="preserve"> </v>
          </cell>
          <cell r="K251" t="str">
            <v xml:space="preserve"> </v>
          </cell>
          <cell r="L251" t="str">
            <v xml:space="preserve"> </v>
          </cell>
          <cell r="M251" t="str">
            <v xml:space="preserve"> </v>
          </cell>
          <cell r="N251" t="str">
            <v>FL 3+</v>
          </cell>
          <cell r="O251" t="str">
            <v>N/A</v>
          </cell>
          <cell r="P251" t="str">
            <v>SLS49-FOOT</v>
          </cell>
          <cell r="Q251" t="str">
            <v/>
          </cell>
          <cell r="R251" t="str">
            <v>1140X</v>
          </cell>
          <cell r="S251" t="e">
            <v>#REF!</v>
          </cell>
          <cell r="T251" t="e">
            <v>#REF!</v>
          </cell>
          <cell r="U251">
            <v>44378</v>
          </cell>
          <cell r="W251">
            <v>762.56</v>
          </cell>
        </row>
        <row r="252">
          <cell r="C252" t="str">
            <v>Single Axis Foot</v>
          </cell>
          <cell r="D252" t="str">
            <v>L5974</v>
          </cell>
          <cell r="E252" t="str">
            <v>All lower extremity prostheses, foot, single axis ankle/foot</v>
          </cell>
          <cell r="F252" t="str">
            <v xml:space="preserve"> </v>
          </cell>
          <cell r="G252" t="str">
            <v xml:space="preserve"> </v>
          </cell>
          <cell r="H252" t="str">
            <v xml:space="preserve"> </v>
          </cell>
          <cell r="I252" t="str">
            <v xml:space="preserve"> </v>
          </cell>
          <cell r="J252" t="str">
            <v xml:space="preserve"> </v>
          </cell>
          <cell r="K252" t="str">
            <v xml:space="preserve"> </v>
          </cell>
          <cell r="L252" t="str">
            <v xml:space="preserve"> </v>
          </cell>
          <cell r="M252" t="str">
            <v xml:space="preserve"> </v>
          </cell>
          <cell r="N252" t="str">
            <v>FL 1+</v>
          </cell>
          <cell r="O252">
            <v>250</v>
          </cell>
          <cell r="P252" t="str">
            <v>SAF-FOOT</v>
          </cell>
          <cell r="Q252" t="str">
            <v xml:space="preserve"> </v>
          </cell>
          <cell r="R252" t="str">
            <v>1492BV</v>
          </cell>
          <cell r="S252" t="e">
            <v>#REF!</v>
          </cell>
          <cell r="T252" t="e">
            <v>#REF!</v>
          </cell>
          <cell r="U252" t="str">
            <v>NO PDAC APPROVAL</v>
          </cell>
          <cell r="W252">
            <v>140.09</v>
          </cell>
        </row>
        <row r="253">
          <cell r="C253" t="str">
            <v>Impulse</v>
          </cell>
          <cell r="D253" t="str">
            <v>L5976</v>
          </cell>
          <cell r="E253" t="str">
            <v>All lower extremity prostheses, energy storing foot (Seattle, Carbon Copy II, or equal)</v>
          </cell>
          <cell r="F253" t="str">
            <v xml:space="preserve"> </v>
          </cell>
          <cell r="G253" t="str">
            <v xml:space="preserve"> </v>
          </cell>
          <cell r="H253" t="str">
            <v xml:space="preserve"> </v>
          </cell>
          <cell r="I253" t="str">
            <v xml:space="preserve"> </v>
          </cell>
          <cell r="J253" t="str">
            <v xml:space="preserve"> </v>
          </cell>
          <cell r="K253" t="str">
            <v xml:space="preserve"> </v>
          </cell>
          <cell r="L253" t="str">
            <v xml:space="preserve"> </v>
          </cell>
          <cell r="M253" t="str">
            <v xml:space="preserve"> </v>
          </cell>
          <cell r="N253" t="str">
            <v>FL 3+</v>
          </cell>
          <cell r="O253">
            <v>350</v>
          </cell>
          <cell r="P253" t="str">
            <v>IMPM-MLH-FOOT</v>
          </cell>
          <cell r="Q253" t="str">
            <v xml:space="preserve"> </v>
          </cell>
          <cell r="R253" t="str">
            <v>1137NBV</v>
          </cell>
          <cell r="S253" t="e">
            <v>#REF!</v>
          </cell>
          <cell r="T253" t="e">
            <v>#REF!</v>
          </cell>
          <cell r="U253" t="str">
            <v>NO PDAC APPROVAL</v>
          </cell>
          <cell r="W253">
            <v>201.09</v>
          </cell>
        </row>
        <row r="254">
          <cell r="C254" t="str">
            <v>Durawalk</v>
          </cell>
          <cell r="D254" t="str">
            <v>L5972</v>
          </cell>
          <cell r="E254" t="str">
            <v>All lower extremity prostheses, flexible keel foot (Safe, Sten, Bock Dynamic or equal)</v>
          </cell>
          <cell r="F254" t="str">
            <v xml:space="preserve"> </v>
          </cell>
          <cell r="G254" t="str">
            <v xml:space="preserve"> </v>
          </cell>
          <cell r="H254" t="str">
            <v xml:space="preserve"> </v>
          </cell>
          <cell r="I254" t="str">
            <v xml:space="preserve"> </v>
          </cell>
          <cell r="J254" t="str">
            <v xml:space="preserve"> </v>
          </cell>
          <cell r="K254" t="str">
            <v xml:space="preserve"> </v>
          </cell>
          <cell r="L254" t="str">
            <v xml:space="preserve"> </v>
          </cell>
          <cell r="M254" t="str">
            <v xml:space="preserve"> </v>
          </cell>
          <cell r="N254" t="str">
            <v>FL 2+</v>
          </cell>
          <cell r="O254">
            <v>350</v>
          </cell>
          <cell r="P254" t="str">
            <v>DWF</v>
          </cell>
          <cell r="Q254" t="str">
            <v xml:space="preserve"> </v>
          </cell>
          <cell r="R254" t="str">
            <v>1490NBV</v>
          </cell>
          <cell r="S254" t="e">
            <v>#REF!</v>
          </cell>
          <cell r="T254" t="e">
            <v>#REF!</v>
          </cell>
          <cell r="U254" t="str">
            <v>NO PDAC APPROVAL</v>
          </cell>
          <cell r="W254">
            <v>251.91</v>
          </cell>
        </row>
        <row r="255">
          <cell r="C255" t="str">
            <v>KOA</v>
          </cell>
          <cell r="D255" t="str">
            <v>L5981</v>
          </cell>
          <cell r="E255" t="str">
            <v>All lower extremity prostheses, flex foot system or equal</v>
          </cell>
          <cell r="F255" t="str">
            <v xml:space="preserve"> </v>
          </cell>
          <cell r="G255" t="str">
            <v xml:space="preserve"> </v>
          </cell>
          <cell r="H255" t="str">
            <v xml:space="preserve"> </v>
          </cell>
          <cell r="I255" t="str">
            <v xml:space="preserve"> </v>
          </cell>
          <cell r="J255" t="str">
            <v xml:space="preserve"> </v>
          </cell>
          <cell r="K255" t="str">
            <v xml:space="preserve"> </v>
          </cell>
          <cell r="L255" t="str">
            <v xml:space="preserve"> </v>
          </cell>
          <cell r="M255" t="str">
            <v xml:space="preserve"> </v>
          </cell>
          <cell r="N255" t="str">
            <v>FL 3+</v>
          </cell>
          <cell r="O255">
            <v>365</v>
          </cell>
          <cell r="P255" t="str">
            <v>K001-FOOT</v>
          </cell>
          <cell r="Q255" t="str">
            <v xml:space="preserve"> </v>
          </cell>
          <cell r="R255" t="str">
            <v>1140X</v>
          </cell>
          <cell r="S255" t="e">
            <v>#REF!</v>
          </cell>
          <cell r="T255" t="e">
            <v>#REF!</v>
          </cell>
          <cell r="U255" t="str">
            <v>NO PDAC APPROVAL</v>
          </cell>
          <cell r="W255">
            <v>886.69</v>
          </cell>
        </row>
        <row r="256">
          <cell r="C256" t="str">
            <v>Magnum Heavy Duty</v>
          </cell>
          <cell r="D256" t="str">
            <v>L5976</v>
          </cell>
          <cell r="E256" t="str">
            <v>All lower extremity prostheses, energy storing foot (Seattle, Carbon Copy II, or equal)</v>
          </cell>
          <cell r="F256" t="str">
            <v xml:space="preserve"> </v>
          </cell>
          <cell r="G256" t="str">
            <v xml:space="preserve"> </v>
          </cell>
          <cell r="H256" t="str">
            <v xml:space="preserve"> </v>
          </cell>
          <cell r="I256" t="str">
            <v xml:space="preserve"> </v>
          </cell>
          <cell r="J256" t="str">
            <v xml:space="preserve"> </v>
          </cell>
          <cell r="K256" t="str">
            <v xml:space="preserve"> </v>
          </cell>
          <cell r="L256" t="str">
            <v xml:space="preserve"> </v>
          </cell>
          <cell r="M256" t="str">
            <v xml:space="preserve"> </v>
          </cell>
          <cell r="N256" t="str">
            <v>FL 3+</v>
          </cell>
          <cell r="O256">
            <v>250</v>
          </cell>
          <cell r="P256" t="str">
            <v>MHD-300-KIT</v>
          </cell>
          <cell r="Q256" t="str">
            <v xml:space="preserve"> </v>
          </cell>
          <cell r="R256" t="str">
            <v>1137X</v>
          </cell>
          <cell r="S256" t="e">
            <v>#REF!</v>
          </cell>
          <cell r="T256" t="e">
            <v>#REF!</v>
          </cell>
          <cell r="U256" t="str">
            <v>NO PDAC APPROVAL</v>
          </cell>
          <cell r="W256">
            <v>630.70000000000005</v>
          </cell>
        </row>
        <row r="257">
          <cell r="C257" t="str">
            <v>Meta Arc</v>
          </cell>
          <cell r="D257" t="str">
            <v>L5981</v>
          </cell>
          <cell r="E257" t="str">
            <v>All lower extremity prostheses, flex foot system or equal</v>
          </cell>
          <cell r="F257" t="str">
            <v>L5986</v>
          </cell>
          <cell r="G257" t="str">
            <v>All lower extremity prostheses, multi-axial rotation unit, (MCP or equal)</v>
          </cell>
          <cell r="H257" t="str">
            <v/>
          </cell>
          <cell r="I257" t="str">
            <v/>
          </cell>
          <cell r="J257" t="str">
            <v/>
          </cell>
          <cell r="K257" t="str">
            <v/>
          </cell>
          <cell r="L257" t="str">
            <v/>
          </cell>
          <cell r="M257" t="str">
            <v/>
          </cell>
          <cell r="N257" t="str">
            <v>FL 3+</v>
          </cell>
          <cell r="O257">
            <v>365</v>
          </cell>
          <cell r="P257" t="str">
            <v>M002-FOOT-KIT</v>
          </cell>
          <cell r="R257" t="str">
            <v>1141X</v>
          </cell>
          <cell r="S257" t="e">
            <v>#REF!</v>
          </cell>
          <cell r="T257" t="e">
            <v>#REF!</v>
          </cell>
          <cell r="U257">
            <v>44168</v>
          </cell>
          <cell r="W257">
            <v>1038.8</v>
          </cell>
        </row>
        <row r="258">
          <cell r="C258" t="str">
            <v>Meta Shock</v>
          </cell>
          <cell r="D258" t="str">
            <v>L5987</v>
          </cell>
          <cell r="E258" t="str">
            <v>All lower extremity prosthesis, shank foot system with vertical loading pylon</v>
          </cell>
          <cell r="F258" t="str">
            <v/>
          </cell>
          <cell r="G258" t="str">
            <v/>
          </cell>
          <cell r="H258" t="str">
            <v/>
          </cell>
          <cell r="I258" t="str">
            <v/>
          </cell>
          <cell r="J258" t="str">
            <v/>
          </cell>
          <cell r="K258" t="str">
            <v/>
          </cell>
          <cell r="L258" t="str">
            <v/>
          </cell>
          <cell r="M258" t="str">
            <v/>
          </cell>
          <cell r="N258" t="str">
            <v>FL 3+</v>
          </cell>
          <cell r="O258">
            <v>365</v>
          </cell>
          <cell r="P258" t="str">
            <v>M005-FOOT-KIT</v>
          </cell>
          <cell r="Q258" t="str">
            <v/>
          </cell>
          <cell r="R258" t="str">
            <v>1143X</v>
          </cell>
          <cell r="S258" t="e">
            <v>#REF!</v>
          </cell>
          <cell r="T258" t="e">
            <v>#REF!</v>
          </cell>
          <cell r="U258">
            <v>44279</v>
          </cell>
          <cell r="W258">
            <v>1353.62</v>
          </cell>
        </row>
        <row r="259">
          <cell r="C259" t="str">
            <v>Pathfinder II</v>
          </cell>
          <cell r="D259" t="str">
            <v>L5986</v>
          </cell>
          <cell r="E259" t="str">
            <v>All lower extremity prostheses, multi-axial rotation unit, (MCP or equal)</v>
          </cell>
          <cell r="F259" t="str">
            <v>L5987</v>
          </cell>
          <cell r="G259" t="str">
            <v>All lower extremity prosthesis, shank foot system with vertical loading pylon</v>
          </cell>
          <cell r="H259" t="str">
            <v xml:space="preserve"> </v>
          </cell>
          <cell r="I259" t="str">
            <v xml:space="preserve"> </v>
          </cell>
          <cell r="J259" t="str">
            <v xml:space="preserve"> </v>
          </cell>
          <cell r="K259" t="str">
            <v xml:space="preserve"> </v>
          </cell>
          <cell r="L259" t="str">
            <v xml:space="preserve"> </v>
          </cell>
          <cell r="M259" t="str">
            <v xml:space="preserve"> </v>
          </cell>
          <cell r="N259" t="str">
            <v>FL 3+</v>
          </cell>
          <cell r="O259">
            <v>350</v>
          </cell>
          <cell r="P259" t="str">
            <v>PFDRPL-FOOT</v>
          </cell>
          <cell r="Q259" t="str">
            <v>*DO NOT DELIVER TO MEDICARE PATIENTS</v>
          </cell>
          <cell r="R259" t="str">
            <v>1145NBV</v>
          </cell>
          <cell r="S259" t="e">
            <v>#REF!</v>
          </cell>
          <cell r="T259" t="e">
            <v>#REF!</v>
          </cell>
          <cell r="U259" t="str">
            <v>NO PDAC APPROVAL</v>
          </cell>
          <cell r="V259" t="str">
            <v>CORRECT MODEL?</v>
          </cell>
          <cell r="W259">
            <v>1369.52</v>
          </cell>
        </row>
        <row r="260">
          <cell r="C260" t="str">
            <v>Sach Foot (SFP)</v>
          </cell>
          <cell r="D260" t="str">
            <v>Please see notes</v>
          </cell>
          <cell r="E260" t="str">
            <v/>
          </cell>
          <cell r="F260" t="str">
            <v/>
          </cell>
          <cell r="G260" t="str">
            <v/>
          </cell>
          <cell r="H260" t="str">
            <v/>
          </cell>
          <cell r="I260" t="str">
            <v/>
          </cell>
          <cell r="J260" t="str">
            <v/>
          </cell>
          <cell r="K260" t="str">
            <v/>
          </cell>
          <cell r="L260" t="str">
            <v/>
          </cell>
          <cell r="M260" t="str">
            <v/>
          </cell>
          <cell r="N260" t="str">
            <v>FL 1-2</v>
          </cell>
          <cell r="O260">
            <v>250</v>
          </cell>
          <cell r="P260" t="str">
            <v>SFP-FOOT</v>
          </cell>
          <cell r="Q260" t="str">
            <v>**Sach foot included in prosthetic base code. For replacement coding use L5971.</v>
          </cell>
          <cell r="R260" t="str">
            <v>1489NBV</v>
          </cell>
          <cell r="S260" t="e">
            <v>#REF!</v>
          </cell>
          <cell r="T260" t="e">
            <v>#REF!</v>
          </cell>
          <cell r="U260" t="str">
            <v>NO PDAC APPROVAL</v>
          </cell>
          <cell r="W260">
            <v>88.99</v>
          </cell>
        </row>
        <row r="264">
          <cell r="C264" t="str">
            <v>Pathfinder</v>
          </cell>
          <cell r="D264" t="str">
            <v>L5987</v>
          </cell>
          <cell r="E264" t="str">
            <v>All lower extremity prosthesis, shank foot system with vertical loading pylon</v>
          </cell>
          <cell r="F264" t="str">
            <v xml:space="preserve"> </v>
          </cell>
          <cell r="G264" t="str">
            <v xml:space="preserve"> </v>
          </cell>
          <cell r="H264" t="str">
            <v xml:space="preserve"> </v>
          </cell>
          <cell r="I264" t="str">
            <v xml:space="preserve"> </v>
          </cell>
          <cell r="J264" t="str">
            <v xml:space="preserve"> </v>
          </cell>
          <cell r="K264" t="str">
            <v xml:space="preserve"> </v>
          </cell>
          <cell r="L264" t="str">
            <v xml:space="preserve"> </v>
          </cell>
          <cell r="M264" t="str">
            <v xml:space="preserve"> </v>
          </cell>
          <cell r="N264" t="str">
            <v>FL 3+</v>
          </cell>
          <cell r="O264" t="str">
            <v xml:space="preserve"> </v>
          </cell>
          <cell r="P264" t="str">
            <v xml:space="preserve"> </v>
          </cell>
          <cell r="Q264" t="str">
            <v>*DO NOT DELIVER TO MEDICARE PATIENTS</v>
          </cell>
          <cell r="R264" t="str">
            <v>1143X</v>
          </cell>
          <cell r="S264">
            <v>10</v>
          </cell>
          <cell r="T264" t="str">
            <v>Freedom Renegade is</v>
          </cell>
          <cell r="U264" t="str">
            <v>None</v>
          </cell>
          <cell r="V264" t="str">
            <v>MODEL NOT IN SPS</v>
          </cell>
          <cell r="W264" t="e">
            <v>#N/A</v>
          </cell>
        </row>
        <row r="265">
          <cell r="C265" t="str">
            <v>Trailblazer</v>
          </cell>
          <cell r="D265" t="str">
            <v>L5981</v>
          </cell>
          <cell r="E265" t="str">
            <v>All lower extremity prostheses, flex foot system or equal</v>
          </cell>
          <cell r="F265" t="str">
            <v xml:space="preserve"> </v>
          </cell>
          <cell r="G265" t="str">
            <v xml:space="preserve"> </v>
          </cell>
          <cell r="H265" t="str">
            <v xml:space="preserve"> </v>
          </cell>
          <cell r="I265" t="str">
            <v xml:space="preserve"> </v>
          </cell>
          <cell r="J265" t="str">
            <v xml:space="preserve"> </v>
          </cell>
          <cell r="K265" t="str">
            <v xml:space="preserve"> </v>
          </cell>
          <cell r="L265" t="str">
            <v xml:space="preserve"> </v>
          </cell>
          <cell r="M265" t="str">
            <v xml:space="preserve"> </v>
          </cell>
          <cell r="N265" t="str">
            <v>FL 3+</v>
          </cell>
          <cell r="O265" t="str">
            <v xml:space="preserve"> </v>
          </cell>
          <cell r="P265" t="str">
            <v xml:space="preserve"> </v>
          </cell>
          <cell r="Q265" t="str">
            <v xml:space="preserve"> </v>
          </cell>
          <cell r="R265" t="str">
            <v>1140X</v>
          </cell>
          <cell r="S265">
            <v>10</v>
          </cell>
          <cell r="T265" t="str">
            <v>Freedom Highlander is</v>
          </cell>
          <cell r="U265" t="str">
            <v>None</v>
          </cell>
          <cell r="V265" t="str">
            <v>MODEL NOT IN SPS</v>
          </cell>
          <cell r="W265" t="e">
            <v>#N/A</v>
          </cell>
        </row>
        <row r="266">
          <cell r="C266" t="str">
            <v>Trailblazer MA</v>
          </cell>
          <cell r="D266" t="str">
            <v>L5981</v>
          </cell>
          <cell r="E266" t="str">
            <v>All lower extremity prostheses, flex foot system or equal</v>
          </cell>
          <cell r="F266" t="str">
            <v>L5986</v>
          </cell>
          <cell r="G266" t="str">
            <v>All lower extremity prostheses, multi-axial rotation unit, (MCP or equal)</v>
          </cell>
          <cell r="H266" t="str">
            <v xml:space="preserve"> </v>
          </cell>
          <cell r="I266" t="str">
            <v xml:space="preserve"> </v>
          </cell>
          <cell r="J266" t="str">
            <v xml:space="preserve"> </v>
          </cell>
          <cell r="K266" t="str">
            <v xml:space="preserve"> </v>
          </cell>
          <cell r="L266" t="str">
            <v xml:space="preserve"> </v>
          </cell>
          <cell r="M266" t="str">
            <v xml:space="preserve"> </v>
          </cell>
          <cell r="N266" t="str">
            <v>FL 3+</v>
          </cell>
          <cell r="O266" t="str">
            <v xml:space="preserve"> </v>
          </cell>
          <cell r="P266" t="str">
            <v xml:space="preserve"> </v>
          </cell>
          <cell r="Q266" t="str">
            <v xml:space="preserve"> </v>
          </cell>
          <cell r="R266" t="str">
            <v>1141X</v>
          </cell>
          <cell r="S266">
            <v>10</v>
          </cell>
          <cell r="T266" t="str">
            <v>Otto Bock Trias is</v>
          </cell>
          <cell r="U266" t="str">
            <v>None</v>
          </cell>
          <cell r="V266" t="str">
            <v>MODEL NOT IN SPS</v>
          </cell>
          <cell r="W266" t="e">
            <v>#N/A</v>
          </cell>
        </row>
        <row r="267">
          <cell r="C267" t="str">
            <v>EarthWalk</v>
          </cell>
          <cell r="D267" t="str">
            <v>L5972</v>
          </cell>
          <cell r="E267" t="str">
            <v>All lower extremity prostheses, flexible keel foot (Safe, Sten, Bock Dynamic or equal)</v>
          </cell>
          <cell r="F267" t="str">
            <v>L5986</v>
          </cell>
          <cell r="G267" t="str">
            <v>All lower extremity prostheses, multi-axial rotation unit, (MCP or equal)</v>
          </cell>
          <cell r="H267" t="str">
            <v xml:space="preserve"> </v>
          </cell>
          <cell r="I267" t="str">
            <v xml:space="preserve"> </v>
          </cell>
          <cell r="J267" t="str">
            <v xml:space="preserve"> </v>
          </cell>
          <cell r="K267" t="str">
            <v xml:space="preserve"> </v>
          </cell>
          <cell r="L267" t="str">
            <v xml:space="preserve"> </v>
          </cell>
          <cell r="M267" t="str">
            <v xml:space="preserve"> </v>
          </cell>
          <cell r="N267" t="str">
            <v>FL 2+</v>
          </cell>
          <cell r="O267" t="str">
            <v xml:space="preserve"> </v>
          </cell>
          <cell r="P267" t="str">
            <v xml:space="preserve"> </v>
          </cell>
          <cell r="Q267" t="str">
            <v xml:space="preserve"> </v>
          </cell>
          <cell r="R267" t="str">
            <v>1491X</v>
          </cell>
          <cell r="S267">
            <v>10</v>
          </cell>
          <cell r="T267" t="str">
            <v>Freedom WalkTek VS3 is</v>
          </cell>
          <cell r="U267" t="str">
            <v>None</v>
          </cell>
          <cell r="V267" t="str">
            <v>MODEL NOT IN SPS</v>
          </cell>
          <cell r="W267" t="e">
            <v>#N/A</v>
          </cell>
        </row>
        <row r="268">
          <cell r="C268" t="str">
            <v>Fusion</v>
          </cell>
          <cell r="D268" t="str">
            <v>L5986</v>
          </cell>
          <cell r="E268" t="str">
            <v>All lower extremity prostheses, multi-axial rotation unit, (MCP or equal)</v>
          </cell>
          <cell r="F268" t="str">
            <v>L5987</v>
          </cell>
          <cell r="G268" t="str">
            <v>All lower extremity prosthesis, shank foot system with vertical loading pylon</v>
          </cell>
          <cell r="H268" t="str">
            <v xml:space="preserve"> </v>
          </cell>
          <cell r="I268" t="str">
            <v xml:space="preserve"> </v>
          </cell>
          <cell r="J268" t="str">
            <v xml:space="preserve"> </v>
          </cell>
          <cell r="K268" t="str">
            <v xml:space="preserve"> </v>
          </cell>
          <cell r="L268" t="str">
            <v xml:space="preserve"> </v>
          </cell>
          <cell r="M268" t="str">
            <v xml:space="preserve"> </v>
          </cell>
          <cell r="N268" t="str">
            <v>FL 3+</v>
          </cell>
          <cell r="O268" t="str">
            <v xml:space="preserve"> </v>
          </cell>
          <cell r="P268" t="str">
            <v xml:space="preserve"> </v>
          </cell>
          <cell r="Q268" t="str">
            <v>*DO NOT DELIVER TO MEDICARE PATIENTS</v>
          </cell>
          <cell r="R268" t="str">
            <v>1145X</v>
          </cell>
          <cell r="S268">
            <v>10</v>
          </cell>
          <cell r="T268" t="str">
            <v>Freedom Agilix is</v>
          </cell>
          <cell r="U268" t="str">
            <v>None</v>
          </cell>
          <cell r="V268" t="str">
            <v>MODEL NOT IN SPS</v>
          </cell>
          <cell r="W268" t="e">
            <v>#N/A</v>
          </cell>
        </row>
        <row r="269">
          <cell r="C269" t="str">
            <v>Duralite</v>
          </cell>
          <cell r="D269" t="str">
            <v>L5980</v>
          </cell>
          <cell r="E269" t="str">
            <v>Flex foot system</v>
          </cell>
          <cell r="F269" t="str">
            <v xml:space="preserve"> </v>
          </cell>
          <cell r="G269" t="str">
            <v xml:space="preserve"> </v>
          </cell>
          <cell r="H269" t="str">
            <v xml:space="preserve"> </v>
          </cell>
          <cell r="I269" t="str">
            <v xml:space="preserve"> </v>
          </cell>
          <cell r="J269" t="str">
            <v xml:space="preserve"> </v>
          </cell>
          <cell r="K269" t="str">
            <v xml:space="preserve"> </v>
          </cell>
          <cell r="L269" t="str">
            <v xml:space="preserve"> </v>
          </cell>
          <cell r="M269" t="str">
            <v xml:space="preserve"> </v>
          </cell>
          <cell r="N269" t="str">
            <v>FL 3+</v>
          </cell>
          <cell r="O269" t="str">
            <v xml:space="preserve"> </v>
          </cell>
          <cell r="P269" t="str">
            <v xml:space="preserve"> </v>
          </cell>
          <cell r="Q269" t="str">
            <v>*DO NOT DELIVER TO MEDICARE PATIENTS</v>
          </cell>
          <cell r="R269" t="str">
            <v>1139X</v>
          </cell>
          <cell r="S269">
            <v>10</v>
          </cell>
          <cell r="T269" t="str">
            <v>Freedom DynAdapt is</v>
          </cell>
          <cell r="U269" t="str">
            <v>None</v>
          </cell>
          <cell r="V269" t="str">
            <v>MODEL NOT IN SPS</v>
          </cell>
          <cell r="W269" t="e">
            <v>#N/A</v>
          </cell>
        </row>
        <row r="270">
          <cell r="C270" t="str">
            <v>Cadence HP</v>
          </cell>
          <cell r="D270" t="str">
            <v>L5980</v>
          </cell>
          <cell r="E270" t="str">
            <v>Flex foot system</v>
          </cell>
          <cell r="F270" t="str">
            <v>L5986</v>
          </cell>
          <cell r="G270" t="str">
            <v>All lower extremity prostheses, multi-axial rotation unit, (MCP or equal)</v>
          </cell>
          <cell r="H270" t="str">
            <v xml:space="preserve"> </v>
          </cell>
          <cell r="I270" t="str">
            <v xml:space="preserve"> </v>
          </cell>
          <cell r="J270" t="str">
            <v xml:space="preserve"> </v>
          </cell>
          <cell r="K270" t="str">
            <v xml:space="preserve"> </v>
          </cell>
          <cell r="L270" t="str">
            <v xml:space="preserve"> </v>
          </cell>
          <cell r="M270" t="str">
            <v xml:space="preserve"> </v>
          </cell>
          <cell r="N270" t="str">
            <v>FL 3+</v>
          </cell>
          <cell r="O270" t="str">
            <v xml:space="preserve"> </v>
          </cell>
          <cell r="P270" t="str">
            <v xml:space="preserve"> </v>
          </cell>
          <cell r="Q270" t="str">
            <v>*DO NOT DELIVER TO MEDICARE PATIENTS</v>
          </cell>
          <cell r="R270" t="str">
            <v>1139X</v>
          </cell>
          <cell r="S270">
            <v>10</v>
          </cell>
          <cell r="T270" t="str">
            <v>Freedom DynAdapt is</v>
          </cell>
          <cell r="U270" t="str">
            <v>None</v>
          </cell>
          <cell r="V270" t="str">
            <v>MODEL NOT IN SPS</v>
          </cell>
          <cell r="W270" t="e">
            <v>#N/A</v>
          </cell>
        </row>
        <row r="271">
          <cell r="C271" t="str">
            <v>Catalyst</v>
          </cell>
          <cell r="D271" t="str">
            <v>L5986</v>
          </cell>
          <cell r="E271" t="str">
            <v>All lower extremity prostheses, multi-axial rotation unit, (MCP or equal)</v>
          </cell>
          <cell r="F271" t="str">
            <v>L5987</v>
          </cell>
          <cell r="G271" t="str">
            <v>All lower extremity prosthesis, shank foot system with vertical loading pylon</v>
          </cell>
          <cell r="H271" t="str">
            <v xml:space="preserve"> </v>
          </cell>
          <cell r="I271" t="str">
            <v xml:space="preserve"> </v>
          </cell>
          <cell r="J271" t="str">
            <v xml:space="preserve"> </v>
          </cell>
          <cell r="K271" t="str">
            <v xml:space="preserve"> </v>
          </cell>
          <cell r="L271" t="str">
            <v xml:space="preserve"> </v>
          </cell>
          <cell r="M271" t="str">
            <v xml:space="preserve"> </v>
          </cell>
          <cell r="N271" t="str">
            <v>FL 3+</v>
          </cell>
          <cell r="O271" t="str">
            <v xml:space="preserve"> </v>
          </cell>
          <cell r="P271" t="str">
            <v xml:space="preserve"> </v>
          </cell>
          <cell r="Q271" t="str">
            <v>*DO NOT DELIVER TO MEDICARE PATIENTS</v>
          </cell>
          <cell r="R271" t="str">
            <v>1145X</v>
          </cell>
          <cell r="S271">
            <v>10</v>
          </cell>
          <cell r="T271" t="str">
            <v>Freedom Agilix is</v>
          </cell>
          <cell r="U271" t="str">
            <v>None</v>
          </cell>
          <cell r="V271" t="str">
            <v>MODEL NOT IN SPS</v>
          </cell>
          <cell r="W271" t="e">
            <v>#N/A</v>
          </cell>
        </row>
        <row r="272">
          <cell r="C272" t="str">
            <v>Seattle Turas</v>
          </cell>
          <cell r="D272" t="str">
            <v>L5979</v>
          </cell>
          <cell r="E272" t="str">
            <v>All lower extremity prostheses, multi-axial ankle/foot, dynamic response foot, one piece system</v>
          </cell>
          <cell r="F272" t="str">
            <v xml:space="preserve"> </v>
          </cell>
          <cell r="G272" t="str">
            <v xml:space="preserve"> </v>
          </cell>
          <cell r="H272" t="str">
            <v xml:space="preserve"> </v>
          </cell>
          <cell r="I272" t="str">
            <v xml:space="preserve"> </v>
          </cell>
          <cell r="J272" t="str">
            <v xml:space="preserve"> </v>
          </cell>
          <cell r="K272" t="str">
            <v xml:space="preserve"> </v>
          </cell>
          <cell r="L272" t="str">
            <v xml:space="preserve"> </v>
          </cell>
          <cell r="M272" t="str">
            <v xml:space="preserve"> </v>
          </cell>
          <cell r="N272" t="str">
            <v>FL 3+</v>
          </cell>
          <cell r="O272" t="str">
            <v xml:space="preserve"> </v>
          </cell>
          <cell r="P272" t="str">
            <v xml:space="preserve"> </v>
          </cell>
          <cell r="Q272" t="str">
            <v xml:space="preserve"> </v>
          </cell>
          <cell r="R272" t="str">
            <v>1527X</v>
          </cell>
          <cell r="S272">
            <v>10</v>
          </cell>
          <cell r="T272" t="str">
            <v>College Park Tribute is</v>
          </cell>
          <cell r="U272" t="str">
            <v>None</v>
          </cell>
          <cell r="V272" t="str">
            <v>MODEL NOT IN SPS</v>
          </cell>
          <cell r="W272" t="e">
            <v>#N/A</v>
          </cell>
        </row>
        <row r="273">
          <cell r="C273" t="str">
            <v>NaturalFlex</v>
          </cell>
          <cell r="D273" t="str">
            <v>L5972</v>
          </cell>
          <cell r="E273" t="str">
            <v>All lower extremity prostheses, flexible keel foot (Safe, Sten, Bock Dynamic or equal)</v>
          </cell>
          <cell r="F273" t="str">
            <v xml:space="preserve"> </v>
          </cell>
          <cell r="G273" t="str">
            <v xml:space="preserve"> </v>
          </cell>
          <cell r="H273" t="str">
            <v xml:space="preserve"> </v>
          </cell>
          <cell r="I273" t="str">
            <v xml:space="preserve"> </v>
          </cell>
          <cell r="J273" t="str">
            <v xml:space="preserve"> </v>
          </cell>
          <cell r="K273" t="str">
            <v xml:space="preserve"> </v>
          </cell>
          <cell r="L273" t="str">
            <v xml:space="preserve"> </v>
          </cell>
          <cell r="M273" t="str">
            <v xml:space="preserve"> </v>
          </cell>
          <cell r="N273" t="str">
            <v>FL 2+</v>
          </cell>
          <cell r="O273" t="str">
            <v xml:space="preserve"> </v>
          </cell>
          <cell r="P273" t="str">
            <v xml:space="preserve"> </v>
          </cell>
          <cell r="Q273" t="str">
            <v xml:space="preserve"> </v>
          </cell>
          <cell r="R273" t="str">
            <v>1490X</v>
          </cell>
          <cell r="S273">
            <v>10</v>
          </cell>
          <cell r="T273" t="str">
            <v>Blatchford Stellar is</v>
          </cell>
          <cell r="U273" t="str">
            <v>None</v>
          </cell>
          <cell r="V273" t="str">
            <v>MODEL NOT IN SPS</v>
          </cell>
          <cell r="W273" t="e">
            <v>#N/A</v>
          </cell>
        </row>
        <row r="274">
          <cell r="C274" t="str">
            <v>NaturalFlex w/P31800 multi-axial ankle</v>
          </cell>
          <cell r="D274" t="str">
            <v>L5972</v>
          </cell>
          <cell r="E274" t="str">
            <v>All lower extremity prostheses, flexible keel foot (Safe, Sten, Bock Dynamic or equal)</v>
          </cell>
          <cell r="F274" t="str">
            <v>L5986</v>
          </cell>
          <cell r="G274" t="str">
            <v>All lower extremity prostheses, multi-axial rotation unit, (MCP or equal)</v>
          </cell>
          <cell r="H274" t="str">
            <v xml:space="preserve"> </v>
          </cell>
          <cell r="I274" t="str">
            <v xml:space="preserve"> </v>
          </cell>
          <cell r="J274" t="str">
            <v xml:space="preserve"> </v>
          </cell>
          <cell r="K274" t="str">
            <v xml:space="preserve"> </v>
          </cell>
          <cell r="L274" t="str">
            <v xml:space="preserve"> </v>
          </cell>
          <cell r="M274" t="str">
            <v xml:space="preserve"> </v>
          </cell>
          <cell r="N274" t="str">
            <v>FL 2+</v>
          </cell>
          <cell r="O274" t="str">
            <v xml:space="preserve"> </v>
          </cell>
          <cell r="P274" t="str">
            <v xml:space="preserve"> </v>
          </cell>
          <cell r="Q274" t="str">
            <v xml:space="preserve"> </v>
          </cell>
          <cell r="R274" t="str">
            <v>1491X</v>
          </cell>
          <cell r="S274">
            <v>10</v>
          </cell>
          <cell r="T274" t="str">
            <v>Freedom WalkTek VS3 is</v>
          </cell>
          <cell r="U274" t="str">
            <v>None</v>
          </cell>
          <cell r="V274" t="str">
            <v>MODEL NOT IN SPS</v>
          </cell>
          <cell r="W274" t="e">
            <v>#N/A</v>
          </cell>
        </row>
        <row r="275">
          <cell r="C275">
            <v>500</v>
          </cell>
          <cell r="D275" t="str">
            <v xml:space="preserve"> </v>
          </cell>
          <cell r="E275" t="str">
            <v>Sach Foot base AND</v>
          </cell>
          <cell r="F275" t="str">
            <v>L5999</v>
          </cell>
          <cell r="G275" t="str">
            <v>Lower Extremity prosthesis, Not otherwise specified (for heavy duty feature)</v>
          </cell>
          <cell r="H275" t="str">
            <v xml:space="preserve"> </v>
          </cell>
          <cell r="I275" t="str">
            <v xml:space="preserve"> </v>
          </cell>
          <cell r="J275" t="str">
            <v xml:space="preserve"> </v>
          </cell>
          <cell r="K275" t="str">
            <v xml:space="preserve"> </v>
          </cell>
          <cell r="L275" t="str">
            <v xml:space="preserve"> </v>
          </cell>
          <cell r="M275" t="str">
            <v xml:space="preserve"> </v>
          </cell>
          <cell r="N275" t="str">
            <v xml:space="preserve"> </v>
          </cell>
          <cell r="O275" t="str">
            <v xml:space="preserve"> </v>
          </cell>
          <cell r="P275" t="str">
            <v xml:space="preserve"> </v>
          </cell>
          <cell r="Q275" t="str">
            <v xml:space="preserve"> </v>
          </cell>
          <cell r="R275" t="str">
            <v>X</v>
          </cell>
          <cell r="S275">
            <v>10</v>
          </cell>
          <cell r="T275" t="str">
            <v>No</v>
          </cell>
          <cell r="U275" t="str">
            <v>None</v>
          </cell>
          <cell r="W275" t="e">
            <v>#N/A</v>
          </cell>
        </row>
        <row r="276">
          <cell r="C276" t="str">
            <v>Voyager</v>
          </cell>
          <cell r="D276" t="str">
            <v>L5979</v>
          </cell>
          <cell r="E276" t="str">
            <v>All lower extremity prostheses, multi-axial ankle/foot, dynamic response foot, one piece system</v>
          </cell>
          <cell r="F276" t="str">
            <v xml:space="preserve"> </v>
          </cell>
          <cell r="G276" t="str">
            <v xml:space="preserve"> </v>
          </cell>
          <cell r="H276" t="str">
            <v xml:space="preserve"> </v>
          </cell>
          <cell r="I276" t="str">
            <v xml:space="preserve"> </v>
          </cell>
          <cell r="J276" t="str">
            <v xml:space="preserve"> </v>
          </cell>
          <cell r="K276" t="str">
            <v xml:space="preserve"> </v>
          </cell>
          <cell r="L276" t="str">
            <v xml:space="preserve"> </v>
          </cell>
          <cell r="M276" t="str">
            <v xml:space="preserve"> </v>
          </cell>
          <cell r="N276" t="str">
            <v>FL 3+</v>
          </cell>
          <cell r="O276" t="str">
            <v xml:space="preserve"> </v>
          </cell>
          <cell r="P276" t="str">
            <v xml:space="preserve"> </v>
          </cell>
          <cell r="Q276" t="str">
            <v xml:space="preserve"> </v>
          </cell>
          <cell r="R276" t="str">
            <v>1527X</v>
          </cell>
          <cell r="S276">
            <v>10</v>
          </cell>
          <cell r="T276" t="str">
            <v>College Park Tribute is</v>
          </cell>
          <cell r="U276">
            <v>35674</v>
          </cell>
          <cell r="V276" t="str">
            <v>MODEL NOT IN SPS</v>
          </cell>
          <cell r="W276" t="e">
            <v>#N/A</v>
          </cell>
        </row>
        <row r="277">
          <cell r="C277" t="str">
            <v>Dycor</v>
          </cell>
          <cell r="D277" t="str">
            <v>L5972</v>
          </cell>
          <cell r="E277" t="str">
            <v>All lower extremity prostheses, flexible keel foot (Safe, Sten, Bock Dynamic or equal)</v>
          </cell>
          <cell r="F277" t="str">
            <v xml:space="preserve"> </v>
          </cell>
          <cell r="G277" t="str">
            <v xml:space="preserve"> </v>
          </cell>
          <cell r="H277" t="str">
            <v xml:space="preserve"> </v>
          </cell>
          <cell r="I277" t="str">
            <v xml:space="preserve"> </v>
          </cell>
          <cell r="J277" t="str">
            <v xml:space="preserve"> </v>
          </cell>
          <cell r="K277" t="str">
            <v xml:space="preserve"> </v>
          </cell>
          <cell r="L277" t="str">
            <v xml:space="preserve"> </v>
          </cell>
          <cell r="M277" t="str">
            <v xml:space="preserve"> </v>
          </cell>
          <cell r="N277" t="str">
            <v>FL 2+</v>
          </cell>
          <cell r="O277" t="str">
            <v xml:space="preserve"> </v>
          </cell>
          <cell r="P277" t="str">
            <v xml:space="preserve"> </v>
          </cell>
          <cell r="Q277" t="str">
            <v xml:space="preserve"> </v>
          </cell>
          <cell r="R277" t="str">
            <v>1490X</v>
          </cell>
          <cell r="S277">
            <v>10</v>
          </cell>
          <cell r="T277" t="str">
            <v>Blatchford Stellar is</v>
          </cell>
          <cell r="U277" t="str">
            <v>None</v>
          </cell>
          <cell r="V277" t="str">
            <v>??</v>
          </cell>
          <cell r="W277" t="e">
            <v>#N/A</v>
          </cell>
        </row>
        <row r="278">
          <cell r="C278" t="str">
            <v>Transmetatarsal Partial Foot</v>
          </cell>
          <cell r="D278" t="str">
            <v>L5999**</v>
          </cell>
          <cell r="E278" t="str">
            <v>Lower Extremity prosthesis, Not otherwise specified</v>
          </cell>
          <cell r="F278" t="str">
            <v xml:space="preserve"> </v>
          </cell>
          <cell r="G278" t="str">
            <v xml:space="preserve"> </v>
          </cell>
          <cell r="H278" t="str">
            <v xml:space="preserve"> </v>
          </cell>
          <cell r="I278" t="str">
            <v xml:space="preserve"> </v>
          </cell>
          <cell r="J278" t="str">
            <v xml:space="preserve"> </v>
          </cell>
          <cell r="K278" t="str">
            <v xml:space="preserve"> </v>
          </cell>
          <cell r="L278" t="str">
            <v xml:space="preserve"> </v>
          </cell>
          <cell r="M278" t="str">
            <v xml:space="preserve"> </v>
          </cell>
          <cell r="N278" t="str">
            <v xml:space="preserve"> </v>
          </cell>
          <cell r="O278" t="str">
            <v xml:space="preserve"> </v>
          </cell>
          <cell r="P278" t="str">
            <v xml:space="preserve"> </v>
          </cell>
          <cell r="Q278" t="str">
            <v>**Edit descriptor during coding process</v>
          </cell>
          <cell r="R278" t="str">
            <v>X</v>
          </cell>
          <cell r="S278">
            <v>10</v>
          </cell>
          <cell r="T278" t="str">
            <v>No</v>
          </cell>
          <cell r="U278" t="str">
            <v>None</v>
          </cell>
          <cell r="V278" t="str">
            <v>MODEL NOT IN SPS</v>
          </cell>
          <cell r="W278" t="e">
            <v>#N/A</v>
          </cell>
        </row>
        <row r="279">
          <cell r="C279" t="str">
            <v>Motion</v>
          </cell>
          <cell r="D279" t="str">
            <v>L5981</v>
          </cell>
          <cell r="E279" t="str">
            <v>All lower extremity prostheses, flex foot system or equal</v>
          </cell>
          <cell r="F279" t="str">
            <v>L5990**</v>
          </cell>
          <cell r="G279" t="str">
            <v>Addition to lower extremity prosthesis, user adjustable heel height</v>
          </cell>
          <cell r="H279" t="str">
            <v xml:space="preserve"> </v>
          </cell>
          <cell r="I279" t="str">
            <v xml:space="preserve"> </v>
          </cell>
          <cell r="J279" t="str">
            <v xml:space="preserve"> </v>
          </cell>
          <cell r="K279" t="str">
            <v xml:space="preserve"> </v>
          </cell>
          <cell r="L279" t="str">
            <v xml:space="preserve"> </v>
          </cell>
          <cell r="M279" t="str">
            <v xml:space="preserve"> </v>
          </cell>
          <cell r="N279" t="str">
            <v>FL 3+</v>
          </cell>
          <cell r="O279" t="str">
            <v xml:space="preserve"> </v>
          </cell>
          <cell r="P279" t="str">
            <v xml:space="preserve"> </v>
          </cell>
          <cell r="Q279" t="str">
            <v>Please advise the patient of the likelihood that L5990 will be denied as "medically not necessary" and have them sign an ABN prior to delivery; use modifier GA to indicate you have the signed ABN on file. The ABN will allow you to bill the patient if Medicare upholds a medically necessity denial on appeal.</v>
          </cell>
          <cell r="R279" t="str">
            <v>X</v>
          </cell>
          <cell r="S279">
            <v>10</v>
          </cell>
          <cell r="T279" t="str">
            <v>No</v>
          </cell>
          <cell r="U279">
            <v>40909</v>
          </cell>
          <cell r="V279" t="str">
            <v>MODEL NOT IN SPS</v>
          </cell>
          <cell r="W279" t="e">
            <v>#N/A</v>
          </cell>
        </row>
        <row r="280">
          <cell r="C280" t="str">
            <v>Genesis 2</v>
          </cell>
          <cell r="D280" t="str">
            <v>L5979</v>
          </cell>
          <cell r="E280" t="str">
            <v>All lower extremity prostheses, multi-axial ankle/foot, dynamic response foot, one piece system</v>
          </cell>
          <cell r="F280" t="str">
            <v xml:space="preserve"> </v>
          </cell>
          <cell r="G280" t="str">
            <v xml:space="preserve"> </v>
          </cell>
          <cell r="H280" t="str">
            <v xml:space="preserve"> </v>
          </cell>
          <cell r="I280" t="str">
            <v xml:space="preserve"> </v>
          </cell>
          <cell r="J280" t="str">
            <v xml:space="preserve"> </v>
          </cell>
          <cell r="K280" t="str">
            <v xml:space="preserve"> </v>
          </cell>
          <cell r="L280" t="str">
            <v xml:space="preserve"> </v>
          </cell>
          <cell r="M280" t="str">
            <v xml:space="preserve"> </v>
          </cell>
          <cell r="N280" t="str">
            <v>FL 3+</v>
          </cell>
          <cell r="O280" t="str">
            <v xml:space="preserve"> </v>
          </cell>
          <cell r="P280" t="str">
            <v xml:space="preserve"> </v>
          </cell>
          <cell r="Q280" t="str">
            <v xml:space="preserve"> </v>
          </cell>
          <cell r="R280" t="str">
            <v>1527X</v>
          </cell>
          <cell r="S280">
            <v>10</v>
          </cell>
          <cell r="T280" t="str">
            <v>College Park Tribute is</v>
          </cell>
          <cell r="U280" t="str">
            <v>None</v>
          </cell>
          <cell r="V280" t="str">
            <v>MODEL NOT IN SPS</v>
          </cell>
          <cell r="W280" t="e">
            <v>#N/A</v>
          </cell>
        </row>
        <row r="281">
          <cell r="C281" t="str">
            <v>Tres</v>
          </cell>
          <cell r="D281" t="str">
            <v>L5979</v>
          </cell>
          <cell r="E281" t="str">
            <v>All lower extremity prostheses, multi-axial ankle/foot, dynamic response foot, one piece system</v>
          </cell>
          <cell r="F281" t="str">
            <v xml:space="preserve"> </v>
          </cell>
          <cell r="G281" t="str">
            <v xml:space="preserve"> </v>
          </cell>
          <cell r="H281" t="str">
            <v xml:space="preserve"> </v>
          </cell>
          <cell r="I281" t="str">
            <v xml:space="preserve"> </v>
          </cell>
          <cell r="J281" t="str">
            <v xml:space="preserve"> </v>
          </cell>
          <cell r="K281" t="str">
            <v xml:space="preserve"> </v>
          </cell>
          <cell r="L281" t="str">
            <v xml:space="preserve"> </v>
          </cell>
          <cell r="M281" t="str">
            <v xml:space="preserve"> </v>
          </cell>
          <cell r="N281" t="str">
            <v>FL 3+</v>
          </cell>
          <cell r="O281" t="str">
            <v xml:space="preserve"> </v>
          </cell>
          <cell r="P281" t="str">
            <v xml:space="preserve"> </v>
          </cell>
          <cell r="Q281" t="str">
            <v xml:space="preserve"> </v>
          </cell>
          <cell r="R281" t="str">
            <v>1527X</v>
          </cell>
          <cell r="S281">
            <v>10</v>
          </cell>
          <cell r="T281" t="str">
            <v>College Park Tribute is</v>
          </cell>
          <cell r="U281" t="str">
            <v>None</v>
          </cell>
          <cell r="V281" t="str">
            <v>MODEL NOT IN SPS</v>
          </cell>
          <cell r="W281" t="e">
            <v>#N/A</v>
          </cell>
        </row>
        <row r="282">
          <cell r="C282" t="str">
            <v>All Pro DS</v>
          </cell>
          <cell r="D282" t="str">
            <v>L5984</v>
          </cell>
          <cell r="E282" t="str">
            <v>All endoskeletal lower extremity prostheses, axial rotation unit</v>
          </cell>
          <cell r="F282" t="str">
            <v>L5987</v>
          </cell>
          <cell r="G282" t="str">
            <v>All lower extremity prosthesis, shank foot system with vertical loading pylon</v>
          </cell>
          <cell r="H282" t="str">
            <v xml:space="preserve"> </v>
          </cell>
          <cell r="I282" t="str">
            <v xml:space="preserve"> </v>
          </cell>
          <cell r="J282" t="str">
            <v xml:space="preserve"> </v>
          </cell>
          <cell r="K282" t="str">
            <v xml:space="preserve"> </v>
          </cell>
          <cell r="L282" t="str">
            <v xml:space="preserve"> </v>
          </cell>
          <cell r="M282" t="str">
            <v xml:space="preserve"> </v>
          </cell>
          <cell r="N282" t="str">
            <v>FL 3+</v>
          </cell>
          <cell r="P282" t="str">
            <v/>
          </cell>
          <cell r="R282" t="str">
            <v>1144X</v>
          </cell>
          <cell r="S282">
            <v>10</v>
          </cell>
          <cell r="T282" t="str">
            <v>RUSH Rogue</v>
          </cell>
          <cell r="U282">
            <v>44168</v>
          </cell>
          <cell r="V282" t="str">
            <v>MODEL NOT IN SPS</v>
          </cell>
          <cell r="W282" t="e">
            <v>#N/A</v>
          </cell>
        </row>
        <row r="283">
          <cell r="C283" t="str">
            <v>WAVE</v>
          </cell>
          <cell r="D283" t="str">
            <v>L5987</v>
          </cell>
          <cell r="E283" t="str">
            <v>All lower extremity prosthesis, shank foot system with vertical loading pylon</v>
          </cell>
          <cell r="F283" t="str">
            <v xml:space="preserve"> </v>
          </cell>
          <cell r="G283" t="str">
            <v xml:space="preserve"> </v>
          </cell>
          <cell r="H283" t="str">
            <v xml:space="preserve"> </v>
          </cell>
          <cell r="I283" t="str">
            <v xml:space="preserve"> </v>
          </cell>
          <cell r="J283" t="str">
            <v xml:space="preserve"> </v>
          </cell>
          <cell r="K283" t="str">
            <v xml:space="preserve"> </v>
          </cell>
          <cell r="L283" t="str">
            <v xml:space="preserve"> </v>
          </cell>
          <cell r="M283" t="str">
            <v xml:space="preserve"> </v>
          </cell>
          <cell r="N283" t="str">
            <v>FL 3+</v>
          </cell>
          <cell r="O283" t="str">
            <v xml:space="preserve"> </v>
          </cell>
          <cell r="P283" t="str">
            <v xml:space="preserve"> </v>
          </cell>
          <cell r="Q283" t="str">
            <v>*DO NOT DELIVER TO MEDICARE PATIENTS</v>
          </cell>
          <cell r="R283" t="str">
            <v>1143X</v>
          </cell>
          <cell r="S283">
            <v>10</v>
          </cell>
          <cell r="T283" t="str">
            <v>Freedom Renegade is</v>
          </cell>
          <cell r="U283" t="str">
            <v>None</v>
          </cell>
          <cell r="V283" t="str">
            <v>MODEL NOT IN SPS</v>
          </cell>
          <cell r="W283" t="e">
            <v>#N/A</v>
          </cell>
        </row>
        <row r="284">
          <cell r="C284" t="str">
            <v>Duroflex</v>
          </cell>
          <cell r="D284" t="str">
            <v>L5979</v>
          </cell>
          <cell r="E284" t="str">
            <v>All lower extremity prostheses, multi-axial ankle/foot, dynamic response foot, one piece system</v>
          </cell>
          <cell r="F284" t="str">
            <v xml:space="preserve"> </v>
          </cell>
          <cell r="G284" t="str">
            <v xml:space="preserve"> </v>
          </cell>
          <cell r="H284" t="str">
            <v xml:space="preserve"> </v>
          </cell>
          <cell r="I284" t="str">
            <v xml:space="preserve"> </v>
          </cell>
          <cell r="J284" t="str">
            <v xml:space="preserve"> </v>
          </cell>
          <cell r="K284" t="str">
            <v xml:space="preserve"> </v>
          </cell>
          <cell r="L284" t="str">
            <v xml:space="preserve"> </v>
          </cell>
          <cell r="M284" t="str">
            <v xml:space="preserve"> </v>
          </cell>
          <cell r="N284" t="str">
            <v>FL 3+</v>
          </cell>
          <cell r="O284" t="str">
            <v xml:space="preserve"> </v>
          </cell>
          <cell r="P284" t="str">
            <v xml:space="preserve"> </v>
          </cell>
          <cell r="Q284" t="str">
            <v xml:space="preserve"> </v>
          </cell>
          <cell r="R284" t="str">
            <v>1527X</v>
          </cell>
          <cell r="S284">
            <v>10</v>
          </cell>
          <cell r="T284" t="str">
            <v>College Park Tribute is</v>
          </cell>
          <cell r="U284" t="str">
            <v>None</v>
          </cell>
          <cell r="V284" t="str">
            <v>MODEL NOT IN SPS</v>
          </cell>
          <cell r="W284" t="e">
            <v>#N/A</v>
          </cell>
        </row>
        <row r="285">
          <cell r="C285" t="str">
            <v>620 6Way Foot /Ankle</v>
          </cell>
          <cell r="D285" t="str">
            <v>L5978</v>
          </cell>
          <cell r="E285" t="str">
            <v>All Lower Extremity Prostheses, Foot, Multi-Axial</v>
          </cell>
          <cell r="F285" t="str">
            <v xml:space="preserve"> </v>
          </cell>
          <cell r="G285" t="str">
            <v xml:space="preserve"> </v>
          </cell>
          <cell r="H285" t="str">
            <v xml:space="preserve"> </v>
          </cell>
          <cell r="I285" t="str">
            <v xml:space="preserve"> </v>
          </cell>
          <cell r="J285" t="str">
            <v xml:space="preserve"> </v>
          </cell>
          <cell r="K285" t="str">
            <v xml:space="preserve"> </v>
          </cell>
          <cell r="L285" t="str">
            <v xml:space="preserve"> </v>
          </cell>
          <cell r="M285" t="str">
            <v xml:space="preserve"> </v>
          </cell>
          <cell r="N285" t="str">
            <v>FL 2+</v>
          </cell>
          <cell r="O285" t="str">
            <v xml:space="preserve"> </v>
          </cell>
          <cell r="P285" t="str">
            <v xml:space="preserve"> </v>
          </cell>
          <cell r="Q285" t="str">
            <v xml:space="preserve"> </v>
          </cell>
          <cell r="R285" t="str">
            <v>X</v>
          </cell>
          <cell r="S285">
            <v>10</v>
          </cell>
          <cell r="T285" t="str">
            <v>No</v>
          </cell>
          <cell r="U285" t="str">
            <v>None</v>
          </cell>
          <cell r="V285" t="str">
            <v>MODEL NOT IN SPS</v>
          </cell>
          <cell r="W285" t="e">
            <v>#N/A</v>
          </cell>
        </row>
        <row r="286">
          <cell r="C286" t="str">
            <v>Assure</v>
          </cell>
          <cell r="D286" t="str">
            <v>L5981</v>
          </cell>
          <cell r="E286" t="str">
            <v>All lower extremity prostheses, flex foot system or equal</v>
          </cell>
          <cell r="F286" t="str">
            <v xml:space="preserve"> </v>
          </cell>
          <cell r="G286" t="str">
            <v xml:space="preserve"> </v>
          </cell>
          <cell r="H286" t="str">
            <v xml:space="preserve"> </v>
          </cell>
          <cell r="I286" t="str">
            <v xml:space="preserve"> </v>
          </cell>
          <cell r="J286" t="str">
            <v xml:space="preserve"> </v>
          </cell>
          <cell r="K286" t="str">
            <v xml:space="preserve"> </v>
          </cell>
          <cell r="L286" t="str">
            <v xml:space="preserve"> </v>
          </cell>
          <cell r="M286" t="str">
            <v xml:space="preserve"> </v>
          </cell>
          <cell r="N286" t="str">
            <v>FL 3+</v>
          </cell>
          <cell r="O286" t="str">
            <v xml:space="preserve"> </v>
          </cell>
          <cell r="P286" t="str">
            <v xml:space="preserve"> </v>
          </cell>
          <cell r="Q286" t="str">
            <v xml:space="preserve"> </v>
          </cell>
          <cell r="R286" t="str">
            <v>1140X</v>
          </cell>
          <cell r="S286">
            <v>10</v>
          </cell>
          <cell r="T286" t="str">
            <v>Freedom Highlander is</v>
          </cell>
          <cell r="U286" t="str">
            <v>None</v>
          </cell>
          <cell r="V286" t="str">
            <v>MODEL NOT IN SPS</v>
          </cell>
          <cell r="W286" t="e">
            <v>#N/A</v>
          </cell>
        </row>
        <row r="287">
          <cell r="C287" t="str">
            <v>SureFlex III</v>
          </cell>
          <cell r="D287" t="str">
            <v>L5976</v>
          </cell>
          <cell r="E287" t="str">
            <v>All lower extremity prostheses, energy storing foot (Seattle, Carbon Copy II, or equal)</v>
          </cell>
          <cell r="F287" t="str">
            <v xml:space="preserve"> </v>
          </cell>
          <cell r="G287" t="str">
            <v xml:space="preserve"> </v>
          </cell>
          <cell r="H287" t="str">
            <v xml:space="preserve"> </v>
          </cell>
          <cell r="I287" t="str">
            <v xml:space="preserve"> </v>
          </cell>
          <cell r="J287" t="str">
            <v xml:space="preserve"> </v>
          </cell>
          <cell r="K287" t="str">
            <v xml:space="preserve"> </v>
          </cell>
          <cell r="L287" t="str">
            <v xml:space="preserve"> </v>
          </cell>
          <cell r="M287" t="str">
            <v xml:space="preserve"> </v>
          </cell>
          <cell r="N287" t="str">
            <v>FL 3+</v>
          </cell>
          <cell r="O287" t="str">
            <v xml:space="preserve"> </v>
          </cell>
          <cell r="P287" t="str">
            <v xml:space="preserve"> </v>
          </cell>
          <cell r="Q287" t="str">
            <v xml:space="preserve"> </v>
          </cell>
          <cell r="R287" t="str">
            <v>1137X</v>
          </cell>
          <cell r="S287">
            <v>10</v>
          </cell>
          <cell r="T287" t="str">
            <v>Freedom Senator is</v>
          </cell>
          <cell r="U287" t="str">
            <v>None</v>
          </cell>
          <cell r="V287" t="str">
            <v>MODEL NOT IN SPS</v>
          </cell>
          <cell r="W287" t="e">
            <v>#N/A</v>
          </cell>
        </row>
        <row r="288">
          <cell r="C288" t="str">
            <v>Mark 1</v>
          </cell>
          <cell r="D288" t="str">
            <v>L5974</v>
          </cell>
          <cell r="E288" t="str">
            <v>All lower extremity prostheses, foot, single axis ankle/foot</v>
          </cell>
          <cell r="F288" t="str">
            <v xml:space="preserve"> </v>
          </cell>
          <cell r="G288" t="str">
            <v xml:space="preserve"> </v>
          </cell>
          <cell r="H288" t="str">
            <v xml:space="preserve"> </v>
          </cell>
          <cell r="I288" t="str">
            <v xml:space="preserve"> </v>
          </cell>
          <cell r="J288" t="str">
            <v xml:space="preserve"> </v>
          </cell>
          <cell r="K288" t="str">
            <v xml:space="preserve"> </v>
          </cell>
          <cell r="L288" t="str">
            <v xml:space="preserve"> </v>
          </cell>
          <cell r="M288" t="str">
            <v xml:space="preserve"> </v>
          </cell>
          <cell r="N288" t="str">
            <v>FL 1+</v>
          </cell>
          <cell r="O288" t="str">
            <v xml:space="preserve"> </v>
          </cell>
          <cell r="P288" t="str">
            <v xml:space="preserve"> </v>
          </cell>
          <cell r="Q288" t="str">
            <v xml:space="preserve"> </v>
          </cell>
          <cell r="R288" t="str">
            <v>1492X</v>
          </cell>
          <cell r="S288">
            <v>10</v>
          </cell>
          <cell r="T288" t="str">
            <v>WillowWood Single Axis Foot is</v>
          </cell>
          <cell r="U288" t="str">
            <v>None</v>
          </cell>
          <cell r="V288" t="str">
            <v>MODEL NOT IN SPS</v>
          </cell>
          <cell r="W288" t="e">
            <v>#N/A</v>
          </cell>
        </row>
        <row r="289">
          <cell r="C289" t="str">
            <v>Mark 2</v>
          </cell>
          <cell r="D289" t="str">
            <v>L5974</v>
          </cell>
          <cell r="E289" t="str">
            <v>All lower extremity prostheses, foot, single axis ankle/foot</v>
          </cell>
          <cell r="F289" t="str">
            <v xml:space="preserve"> </v>
          </cell>
          <cell r="G289" t="str">
            <v xml:space="preserve"> </v>
          </cell>
          <cell r="H289" t="str">
            <v xml:space="preserve"> </v>
          </cell>
          <cell r="I289" t="str">
            <v xml:space="preserve"> </v>
          </cell>
          <cell r="J289" t="str">
            <v xml:space="preserve"> </v>
          </cell>
          <cell r="K289" t="str">
            <v xml:space="preserve"> </v>
          </cell>
          <cell r="L289" t="str">
            <v xml:space="preserve"> </v>
          </cell>
          <cell r="M289" t="str">
            <v xml:space="preserve"> </v>
          </cell>
          <cell r="N289" t="str">
            <v>FL 1+</v>
          </cell>
          <cell r="O289" t="str">
            <v xml:space="preserve"> </v>
          </cell>
          <cell r="P289" t="str">
            <v xml:space="preserve"> </v>
          </cell>
          <cell r="Q289" t="str">
            <v xml:space="preserve"> </v>
          </cell>
          <cell r="R289" t="str">
            <v>1492X</v>
          </cell>
          <cell r="S289">
            <v>10</v>
          </cell>
          <cell r="T289" t="str">
            <v>WillowWood Single Axis Foot is</v>
          </cell>
          <cell r="U289" t="str">
            <v>None</v>
          </cell>
          <cell r="V289" t="str">
            <v>MODEL NOT IN SPS</v>
          </cell>
          <cell r="W289" t="e">
            <v>#N/A</v>
          </cell>
        </row>
        <row r="290">
          <cell r="C290" t="str">
            <v>T8</v>
          </cell>
          <cell r="D290" t="str">
            <v>See notes</v>
          </cell>
          <cell r="E290" t="str">
            <v xml:space="preserve"> </v>
          </cell>
          <cell r="F290" t="str">
            <v>L5999</v>
          </cell>
          <cell r="G290" t="str">
            <v>Addition for heavy duty feature</v>
          </cell>
          <cell r="H290" t="str">
            <v xml:space="preserve"> </v>
          </cell>
          <cell r="I290" t="str">
            <v xml:space="preserve"> </v>
          </cell>
          <cell r="J290" t="str">
            <v xml:space="preserve"> </v>
          </cell>
          <cell r="K290" t="str">
            <v xml:space="preserve"> </v>
          </cell>
          <cell r="L290" t="str">
            <v xml:space="preserve"> </v>
          </cell>
          <cell r="M290" t="str">
            <v xml:space="preserve"> </v>
          </cell>
          <cell r="N290" t="str">
            <v xml:space="preserve"> </v>
          </cell>
          <cell r="O290" t="str">
            <v xml:space="preserve"> </v>
          </cell>
          <cell r="P290" t="str">
            <v xml:space="preserve"> </v>
          </cell>
          <cell r="Q290" t="str">
            <v>Included in the base of a full prosthesis. Only code for replacement. Replacement: L5971 – All lower extremity, SACH foot, replacement only</v>
          </cell>
          <cell r="R290" t="str">
            <v>X</v>
          </cell>
          <cell r="S290">
            <v>10</v>
          </cell>
          <cell r="T290" t="str">
            <v>No</v>
          </cell>
          <cell r="U290" t="str">
            <v>None</v>
          </cell>
          <cell r="V290" t="str">
            <v>MODEL NOT IN SPS</v>
          </cell>
          <cell r="W290" t="e">
            <v>#N/A</v>
          </cell>
        </row>
        <row r="291">
          <cell r="C291" t="str">
            <v>ActiveStride (formerly Perfect Stride II)</v>
          </cell>
          <cell r="D291" t="str">
            <v>L5986</v>
          </cell>
          <cell r="E291" t="str">
            <v>All lower extremity prostheses, multi-axial rotation unit, (MCP or equal)</v>
          </cell>
          <cell r="F291" t="str">
            <v>L5987</v>
          </cell>
          <cell r="G291" t="str">
            <v>All lower extremity prosthesis, shank foot system with vertical loading pylon</v>
          </cell>
          <cell r="H291" t="str">
            <v xml:space="preserve"> </v>
          </cell>
          <cell r="I291" t="str">
            <v xml:space="preserve"> </v>
          </cell>
          <cell r="J291" t="str">
            <v xml:space="preserve"> </v>
          </cell>
          <cell r="K291" t="str">
            <v xml:space="preserve"> </v>
          </cell>
          <cell r="L291" t="str">
            <v xml:space="preserve"> </v>
          </cell>
          <cell r="M291" t="str">
            <v xml:space="preserve"> </v>
          </cell>
          <cell r="N291" t="str">
            <v>FL 3+</v>
          </cell>
          <cell r="O291" t="str">
            <v xml:space="preserve"> </v>
          </cell>
          <cell r="P291" t="str">
            <v xml:space="preserve"> </v>
          </cell>
          <cell r="Q291" t="str">
            <v xml:space="preserve"> </v>
          </cell>
          <cell r="R291" t="str">
            <v>1145X</v>
          </cell>
          <cell r="S291">
            <v>10</v>
          </cell>
          <cell r="T291" t="str">
            <v>Freedom Agilix is</v>
          </cell>
          <cell r="U291">
            <v>39234</v>
          </cell>
          <cell r="W291" t="e">
            <v>#N/A</v>
          </cell>
        </row>
        <row r="292">
          <cell r="C292" t="str">
            <v>Panthera</v>
          </cell>
          <cell r="D292" t="str">
            <v>L5981</v>
          </cell>
          <cell r="E292" t="str">
            <v>All lower extremity prostheses, flex foot system or equal</v>
          </cell>
          <cell r="F292" t="str">
            <v/>
          </cell>
          <cell r="G292" t="str">
            <v/>
          </cell>
          <cell r="H292" t="str">
            <v xml:space="preserve"> </v>
          </cell>
          <cell r="I292" t="str">
            <v xml:space="preserve"> </v>
          </cell>
          <cell r="J292" t="str">
            <v xml:space="preserve"> </v>
          </cell>
          <cell r="K292" t="str">
            <v xml:space="preserve"> </v>
          </cell>
          <cell r="L292" t="str">
            <v xml:space="preserve"> </v>
          </cell>
          <cell r="M292" t="str">
            <v xml:space="preserve"> </v>
          </cell>
          <cell r="N292" t="str">
            <v>FL 3+</v>
          </cell>
          <cell r="O292" t="str">
            <v xml:space="preserve"> </v>
          </cell>
          <cell r="P292" t="str">
            <v xml:space="preserve"> </v>
          </cell>
          <cell r="Q292" t="str">
            <v xml:space="preserve"> </v>
          </cell>
          <cell r="R292" t="str">
            <v>1140X</v>
          </cell>
          <cell r="S292">
            <v>10</v>
          </cell>
          <cell r="T292" t="str">
            <v>Freedom Highlander is</v>
          </cell>
          <cell r="U292" t="str">
            <v>None</v>
          </cell>
          <cell r="V292" t="str">
            <v>MODEL NOT IN SPS</v>
          </cell>
          <cell r="W292" t="e">
            <v>#N/A</v>
          </cell>
        </row>
        <row r="293">
          <cell r="C293" t="str">
            <v>Panthera CF II</v>
          </cell>
          <cell r="D293" t="str">
            <v>L5986</v>
          </cell>
          <cell r="E293" t="str">
            <v>All lower extremity prostheses, multi-axial rotation unit, (MCP or equal)</v>
          </cell>
          <cell r="F293" t="str">
            <v>L5987</v>
          </cell>
          <cell r="G293" t="str">
            <v>All lower extremity prosthesis, shank foot system with vertical loading pylon</v>
          </cell>
          <cell r="H293" t="str">
            <v xml:space="preserve"> </v>
          </cell>
          <cell r="I293" t="str">
            <v xml:space="preserve"> </v>
          </cell>
          <cell r="J293" t="str">
            <v xml:space="preserve"> </v>
          </cell>
          <cell r="K293" t="str">
            <v xml:space="preserve"> </v>
          </cell>
          <cell r="L293" t="str">
            <v xml:space="preserve"> </v>
          </cell>
          <cell r="M293" t="str">
            <v xml:space="preserve"> </v>
          </cell>
          <cell r="N293" t="str">
            <v>FL 3+</v>
          </cell>
          <cell r="O293" t="str">
            <v xml:space="preserve"> </v>
          </cell>
          <cell r="P293" t="str">
            <v xml:space="preserve"> </v>
          </cell>
          <cell r="Q293" t="str">
            <v>*DO NOT DELIVER TO MEDICARE PATIENTS</v>
          </cell>
          <cell r="R293" t="str">
            <v>1145X</v>
          </cell>
          <cell r="S293">
            <v>10</v>
          </cell>
          <cell r="T293" t="str">
            <v>Freedom Agilix is</v>
          </cell>
          <cell r="U293" t="str">
            <v>None</v>
          </cell>
          <cell r="V293" t="str">
            <v>MODEL NOT IN SPS</v>
          </cell>
          <cell r="W293" t="e">
            <v>#N/A</v>
          </cell>
        </row>
        <row r="294">
          <cell r="C294" t="str">
            <v>Renegade MX</v>
          </cell>
          <cell r="D294" t="str">
            <v>L5986</v>
          </cell>
          <cell r="E294" t="str">
            <v>All lower extremity prostheses, multi-axial rotation unit, (MCP or equal)</v>
          </cell>
          <cell r="F294" t="str">
            <v>L5987</v>
          </cell>
          <cell r="G294" t="str">
            <v>All lower extremity prosthesis, shank foot system with vertical loading pylon</v>
          </cell>
          <cell r="H294" t="str">
            <v xml:space="preserve"> </v>
          </cell>
          <cell r="I294" t="str">
            <v xml:space="preserve"> </v>
          </cell>
          <cell r="J294" t="str">
            <v xml:space="preserve"> </v>
          </cell>
          <cell r="K294" t="str">
            <v xml:space="preserve"> </v>
          </cell>
          <cell r="L294" t="str">
            <v xml:space="preserve"> </v>
          </cell>
          <cell r="M294" t="str">
            <v xml:space="preserve"> </v>
          </cell>
          <cell r="N294" t="str">
            <v>FL 3+</v>
          </cell>
          <cell r="O294" t="str">
            <v xml:space="preserve"> </v>
          </cell>
          <cell r="P294" t="str">
            <v xml:space="preserve"> </v>
          </cell>
          <cell r="Q294" t="str">
            <v>*DO NOT DELIVER TO MEDICARE PATIENTS</v>
          </cell>
          <cell r="R294" t="str">
            <v>1145X</v>
          </cell>
          <cell r="S294">
            <v>10</v>
          </cell>
          <cell r="T294" t="str">
            <v>Freedom Agilix is</v>
          </cell>
          <cell r="U294" t="str">
            <v>None</v>
          </cell>
          <cell r="V294" t="str">
            <v>MODEL NOT IN SPS</v>
          </cell>
          <cell r="W294" t="e">
            <v>#N/A</v>
          </cell>
        </row>
        <row r="295">
          <cell r="C295" t="str">
            <v>Renegade LP MX</v>
          </cell>
          <cell r="D295" t="str">
            <v>L5986</v>
          </cell>
          <cell r="E295" t="str">
            <v>All lower extremity prostheses, multi-axial rotation unit, (MCP or equal)</v>
          </cell>
          <cell r="F295" t="str">
            <v>L5987</v>
          </cell>
          <cell r="G295" t="str">
            <v>All lower extremity prosthesis, shank foot system with vertical loading pylon</v>
          </cell>
          <cell r="H295" t="str">
            <v xml:space="preserve"> </v>
          </cell>
          <cell r="I295" t="str">
            <v xml:space="preserve"> </v>
          </cell>
          <cell r="J295" t="str">
            <v xml:space="preserve"> </v>
          </cell>
          <cell r="K295" t="str">
            <v xml:space="preserve"> </v>
          </cell>
          <cell r="L295" t="str">
            <v xml:space="preserve"> </v>
          </cell>
          <cell r="M295" t="str">
            <v xml:space="preserve"> </v>
          </cell>
          <cell r="N295" t="str">
            <v>FL 3+</v>
          </cell>
          <cell r="O295" t="str">
            <v xml:space="preserve"> </v>
          </cell>
          <cell r="P295" t="str">
            <v xml:space="preserve"> </v>
          </cell>
          <cell r="Q295" t="str">
            <v>*DO NOT DELIVER TO MEDICARE PATIENTS</v>
          </cell>
          <cell r="R295" t="str">
            <v>1145X</v>
          </cell>
          <cell r="S295">
            <v>10</v>
          </cell>
          <cell r="T295" t="str">
            <v>Freedom Agilix is</v>
          </cell>
          <cell r="U295" t="str">
            <v>None</v>
          </cell>
          <cell r="V295" t="str">
            <v>MODEL NOT IN SPS</v>
          </cell>
          <cell r="W295" t="e">
            <v>#N/A</v>
          </cell>
        </row>
        <row r="296">
          <cell r="C296" t="str">
            <v>Renegade SX</v>
          </cell>
          <cell r="D296" t="str">
            <v>L5984</v>
          </cell>
          <cell r="E296" t="str">
            <v>All endoskeletal lower extremity prostheses, axial rotation unit</v>
          </cell>
          <cell r="F296" t="str">
            <v>L5987</v>
          </cell>
          <cell r="G296" t="str">
            <v>All lower extremity prosthesis, shank foot system with vertical loading pylon</v>
          </cell>
          <cell r="H296" t="str">
            <v xml:space="preserve"> </v>
          </cell>
          <cell r="I296" t="str">
            <v xml:space="preserve"> </v>
          </cell>
          <cell r="J296" t="str">
            <v xml:space="preserve"> </v>
          </cell>
          <cell r="K296" t="str">
            <v xml:space="preserve"> </v>
          </cell>
          <cell r="L296" t="str">
            <v xml:space="preserve"> </v>
          </cell>
          <cell r="M296" t="str">
            <v xml:space="preserve"> </v>
          </cell>
          <cell r="N296" t="str">
            <v>FL 3+</v>
          </cell>
          <cell r="O296" t="str">
            <v xml:space="preserve"> </v>
          </cell>
          <cell r="P296" t="str">
            <v xml:space="preserve"> </v>
          </cell>
          <cell r="Q296" t="str">
            <v>*DO NOT DELIVER TO MEDICARE PATIENTS</v>
          </cell>
          <cell r="R296" t="str">
            <v>1144X</v>
          </cell>
          <cell r="S296">
            <v>10</v>
          </cell>
          <cell r="T296" t="str">
            <v>RUSH Rogue is</v>
          </cell>
          <cell r="U296" t="str">
            <v>None</v>
          </cell>
          <cell r="V296" t="str">
            <v>MODEL NOT IN SPS</v>
          </cell>
          <cell r="W296" t="e">
            <v>#N/A</v>
          </cell>
        </row>
        <row r="297">
          <cell r="C297" t="str">
            <v>Blade</v>
          </cell>
          <cell r="D297" t="str">
            <v>L5980</v>
          </cell>
          <cell r="E297" t="str">
            <v>Flex foot system</v>
          </cell>
          <cell r="F297" t="str">
            <v xml:space="preserve"> </v>
          </cell>
          <cell r="G297" t="str">
            <v xml:space="preserve"> </v>
          </cell>
          <cell r="H297" t="str">
            <v xml:space="preserve"> </v>
          </cell>
          <cell r="I297" t="str">
            <v xml:space="preserve"> </v>
          </cell>
          <cell r="J297" t="str">
            <v xml:space="preserve"> </v>
          </cell>
          <cell r="K297" t="str">
            <v xml:space="preserve"> </v>
          </cell>
          <cell r="L297" t="str">
            <v xml:space="preserve"> </v>
          </cell>
          <cell r="M297" t="str">
            <v xml:space="preserve"> </v>
          </cell>
          <cell r="N297" t="str">
            <v>FL 3+</v>
          </cell>
          <cell r="O297" t="str">
            <v xml:space="preserve"> </v>
          </cell>
          <cell r="P297" t="str">
            <v xml:space="preserve"> </v>
          </cell>
          <cell r="Q297" t="str">
            <v>*DO NOT DELIVER TO MEDICARE PATIENTS</v>
          </cell>
          <cell r="R297" t="str">
            <v>1139X</v>
          </cell>
          <cell r="S297">
            <v>10</v>
          </cell>
          <cell r="T297" t="str">
            <v>Freedom DynAdapt is</v>
          </cell>
          <cell r="U297" t="str">
            <v>None</v>
          </cell>
          <cell r="V297" t="str">
            <v>MODEL NOT IN SPS</v>
          </cell>
          <cell r="W297" t="e">
            <v>#N/A</v>
          </cell>
        </row>
        <row r="298">
          <cell r="C298" t="str">
            <v>Blade LP</v>
          </cell>
          <cell r="D298" t="str">
            <v>L5981</v>
          </cell>
          <cell r="E298" t="str">
            <v>All lower extremity prostheses, flex foot system or equal</v>
          </cell>
          <cell r="F298" t="str">
            <v xml:space="preserve"> </v>
          </cell>
          <cell r="G298" t="str">
            <v xml:space="preserve"> </v>
          </cell>
          <cell r="H298" t="str">
            <v xml:space="preserve"> </v>
          </cell>
          <cell r="I298" t="str">
            <v xml:space="preserve"> </v>
          </cell>
          <cell r="J298" t="str">
            <v xml:space="preserve"> </v>
          </cell>
          <cell r="K298" t="str">
            <v xml:space="preserve"> </v>
          </cell>
          <cell r="L298" t="str">
            <v xml:space="preserve"> </v>
          </cell>
          <cell r="M298" t="str">
            <v xml:space="preserve"> </v>
          </cell>
          <cell r="N298" t="str">
            <v>FL 3+</v>
          </cell>
          <cell r="O298" t="str">
            <v xml:space="preserve"> </v>
          </cell>
          <cell r="P298" t="str">
            <v xml:space="preserve"> </v>
          </cell>
          <cell r="Q298" t="str">
            <v xml:space="preserve"> </v>
          </cell>
          <cell r="R298" t="str">
            <v>1140X</v>
          </cell>
          <cell r="S298">
            <v>10</v>
          </cell>
          <cell r="T298" t="str">
            <v>Freedom Highlander</v>
          </cell>
          <cell r="U298" t="str">
            <v>None</v>
          </cell>
          <cell r="V298" t="str">
            <v>MODEL NOT IN SPS</v>
          </cell>
          <cell r="W298" t="e">
            <v>#N/A</v>
          </cell>
        </row>
        <row r="299">
          <cell r="C299" t="str">
            <v>Blade VT LP</v>
          </cell>
          <cell r="D299" t="str">
            <v>L5986</v>
          </cell>
          <cell r="E299" t="str">
            <v>All lower extremity prostheses, multi-axial rotation unit, (MCP or equal)</v>
          </cell>
          <cell r="F299" t="str">
            <v>L5987</v>
          </cell>
          <cell r="G299" t="str">
            <v>All lower extremity prosthesis, shank foot system with vertical loading pylon</v>
          </cell>
          <cell r="H299" t="str">
            <v xml:space="preserve"> </v>
          </cell>
          <cell r="I299" t="str">
            <v xml:space="preserve"> </v>
          </cell>
          <cell r="J299" t="str">
            <v xml:space="preserve"> </v>
          </cell>
          <cell r="K299" t="str">
            <v xml:space="preserve"> </v>
          </cell>
          <cell r="L299" t="str">
            <v xml:space="preserve"> </v>
          </cell>
          <cell r="M299" t="str">
            <v xml:space="preserve"> </v>
          </cell>
          <cell r="N299" t="str">
            <v>FL 3+</v>
          </cell>
          <cell r="O299" t="str">
            <v xml:space="preserve"> </v>
          </cell>
          <cell r="P299" t="str">
            <v xml:space="preserve"> </v>
          </cell>
          <cell r="Q299" t="str">
            <v>*DO NOT DELIVER TO MEDICARE PATIENTS</v>
          </cell>
          <cell r="R299" t="str">
            <v>1145X</v>
          </cell>
          <cell r="S299">
            <v>10</v>
          </cell>
          <cell r="T299" t="str">
            <v>Freedom Agilix is</v>
          </cell>
          <cell r="U299" t="str">
            <v>None</v>
          </cell>
          <cell r="V299" t="str">
            <v>MODEL NOT IN SPS</v>
          </cell>
          <cell r="W299" t="e">
            <v>#N/A</v>
          </cell>
        </row>
        <row r="300">
          <cell r="C300" t="str">
            <v>DR2</v>
          </cell>
          <cell r="D300" t="str">
            <v>L5979</v>
          </cell>
          <cell r="E300" t="str">
            <v>All lower extremity prostheses, multi-axial ankle/foot, dynamic response foot, one piece system</v>
          </cell>
          <cell r="F300" t="str">
            <v xml:space="preserve"> </v>
          </cell>
          <cell r="G300" t="str">
            <v xml:space="preserve"> </v>
          </cell>
          <cell r="H300" t="str">
            <v xml:space="preserve"> </v>
          </cell>
          <cell r="I300" t="str">
            <v xml:space="preserve"> </v>
          </cell>
          <cell r="J300" t="str">
            <v xml:space="preserve"> </v>
          </cell>
          <cell r="K300" t="str">
            <v xml:space="preserve"> </v>
          </cell>
          <cell r="L300" t="str">
            <v xml:space="preserve"> </v>
          </cell>
          <cell r="M300" t="str">
            <v xml:space="preserve"> </v>
          </cell>
          <cell r="N300" t="str">
            <v>FL 3+</v>
          </cell>
          <cell r="O300" t="str">
            <v xml:space="preserve"> </v>
          </cell>
          <cell r="P300" t="str">
            <v xml:space="preserve"> </v>
          </cell>
          <cell r="Q300" t="str">
            <v xml:space="preserve"> </v>
          </cell>
          <cell r="R300" t="str">
            <v>1527X</v>
          </cell>
          <cell r="S300">
            <v>10</v>
          </cell>
          <cell r="T300" t="str">
            <v>College Park Tribute is</v>
          </cell>
          <cell r="U300" t="str">
            <v>None</v>
          </cell>
          <cell r="V300" t="str">
            <v>ONLY A LEFT SIZE 28 AVAILABLE?</v>
          </cell>
          <cell r="W300" t="e">
            <v>#N/A</v>
          </cell>
        </row>
        <row r="301">
          <cell r="C301" t="str">
            <v>DR2TT</v>
          </cell>
          <cell r="D301" t="str">
            <v>L5979</v>
          </cell>
          <cell r="E301" t="str">
            <v>All lower extremity prostheses, multi-axial ankle/foot, dynamic response foot, one piece system</v>
          </cell>
          <cell r="F301" t="str">
            <v>L5988</v>
          </cell>
          <cell r="G301" t="str">
            <v>Addition to lower limb prosthesis, vertical shock reducing feature</v>
          </cell>
          <cell r="H301" t="str">
            <v xml:space="preserve"> </v>
          </cell>
          <cell r="I301" t="str">
            <v xml:space="preserve"> </v>
          </cell>
          <cell r="J301" t="str">
            <v xml:space="preserve"> </v>
          </cell>
          <cell r="K301" t="str">
            <v xml:space="preserve"> </v>
          </cell>
          <cell r="L301" t="str">
            <v xml:space="preserve"> </v>
          </cell>
          <cell r="M301" t="str">
            <v xml:space="preserve"> </v>
          </cell>
          <cell r="N301" t="str">
            <v>FL 3+</v>
          </cell>
          <cell r="P301" t="str">
            <v xml:space="preserve"> </v>
          </cell>
          <cell r="Q301" t="str">
            <v xml:space="preserve"> </v>
          </cell>
          <cell r="R301" t="str">
            <v>1527X</v>
          </cell>
          <cell r="S301">
            <v>10</v>
          </cell>
          <cell r="T301" t="str">
            <v>College Park Tribute is</v>
          </cell>
          <cell r="U301" t="str">
            <v>None</v>
          </cell>
          <cell r="V301" t="str">
            <v>MODEL NOT IN SPS</v>
          </cell>
          <cell r="W301" t="e">
            <v>#N/A</v>
          </cell>
        </row>
        <row r="302">
          <cell r="C302" t="str">
            <v>Dynamic Foot with a Blatchford Ankle</v>
          </cell>
          <cell r="D302" t="str">
            <v>L5979</v>
          </cell>
          <cell r="E302" t="str">
            <v>All lower extremity prostheses, multi-axial ankle/foot, dynamic response foot, one piece system</v>
          </cell>
          <cell r="F302" t="str">
            <v xml:space="preserve"> </v>
          </cell>
          <cell r="G302" t="str">
            <v xml:space="preserve"> </v>
          </cell>
          <cell r="H302" t="str">
            <v xml:space="preserve"> </v>
          </cell>
          <cell r="I302" t="str">
            <v xml:space="preserve"> </v>
          </cell>
          <cell r="J302" t="str">
            <v xml:space="preserve"> </v>
          </cell>
          <cell r="K302" t="str">
            <v xml:space="preserve"> </v>
          </cell>
          <cell r="L302" t="str">
            <v xml:space="preserve"> </v>
          </cell>
          <cell r="M302" t="str">
            <v xml:space="preserve"> </v>
          </cell>
          <cell r="N302" t="str">
            <v>FL 3+</v>
          </cell>
          <cell r="O302" t="str">
            <v xml:space="preserve"> </v>
          </cell>
          <cell r="P302" t="str">
            <v xml:space="preserve"> </v>
          </cell>
          <cell r="Q302" t="str">
            <v xml:space="preserve"> </v>
          </cell>
          <cell r="R302" t="str">
            <v>1527X</v>
          </cell>
          <cell r="S302">
            <v>10</v>
          </cell>
          <cell r="T302" t="str">
            <v>College Park Tribute is</v>
          </cell>
          <cell r="U302" t="str">
            <v>None</v>
          </cell>
          <cell r="V302" t="str">
            <v>MODEL NOT IN SPS</v>
          </cell>
          <cell r="W302" t="e">
            <v>#N/A</v>
          </cell>
        </row>
        <row r="303">
          <cell r="C303" t="str">
            <v>Multiflex TT</v>
          </cell>
          <cell r="D303" t="str">
            <v>L5986</v>
          </cell>
          <cell r="E303" t="str">
            <v>All lower extremity prostheses, multi-axial rotation unit, (MCP or equal)</v>
          </cell>
          <cell r="F303" t="str">
            <v>L5988</v>
          </cell>
          <cell r="G303" t="str">
            <v>Addition to lower limb prosthesis, vertical shock reducing feature</v>
          </cell>
          <cell r="H303" t="str">
            <v xml:space="preserve"> </v>
          </cell>
          <cell r="I303" t="str">
            <v xml:space="preserve"> </v>
          </cell>
          <cell r="J303" t="str">
            <v xml:space="preserve"> </v>
          </cell>
          <cell r="K303" t="str">
            <v xml:space="preserve"> </v>
          </cell>
          <cell r="L303" t="str">
            <v xml:space="preserve"> </v>
          </cell>
          <cell r="M303" t="str">
            <v xml:space="preserve"> </v>
          </cell>
          <cell r="N303" t="str">
            <v>FL 2+</v>
          </cell>
          <cell r="O303" t="str">
            <v xml:space="preserve"> </v>
          </cell>
          <cell r="P303" t="str">
            <v xml:space="preserve"> </v>
          </cell>
          <cell r="Q303" t="str">
            <v xml:space="preserve"> </v>
          </cell>
          <cell r="R303" t="str">
            <v>X</v>
          </cell>
          <cell r="S303">
            <v>10</v>
          </cell>
          <cell r="T303" t="str">
            <v>No</v>
          </cell>
          <cell r="U303" t="str">
            <v>None</v>
          </cell>
          <cell r="V303" t="str">
            <v>IS THIS THE SLIM AS SHOWN IN SPS? NOT SURE WHAT TT STANDS FOR</v>
          </cell>
          <cell r="W303" t="e">
            <v>#N/A</v>
          </cell>
        </row>
        <row r="304">
          <cell r="C304" t="str">
            <v>Senior</v>
          </cell>
          <cell r="D304" t="str">
            <v>L5972</v>
          </cell>
          <cell r="E304" t="str">
            <v>All lower extremity prostheses, flexible keel foot (Safe, Sten, Bock Dynamic or equal)</v>
          </cell>
          <cell r="F304" t="str">
            <v xml:space="preserve"> </v>
          </cell>
          <cell r="G304" t="str">
            <v xml:space="preserve"> </v>
          </cell>
          <cell r="H304" t="str">
            <v xml:space="preserve"> </v>
          </cell>
          <cell r="I304" t="str">
            <v xml:space="preserve"> </v>
          </cell>
          <cell r="J304" t="str">
            <v xml:space="preserve"> </v>
          </cell>
          <cell r="K304" t="str">
            <v xml:space="preserve"> </v>
          </cell>
          <cell r="L304" t="str">
            <v xml:space="preserve"> </v>
          </cell>
          <cell r="M304" t="str">
            <v xml:space="preserve"> </v>
          </cell>
          <cell r="N304" t="str">
            <v>FL 2+</v>
          </cell>
          <cell r="O304" t="str">
            <v xml:space="preserve"> </v>
          </cell>
          <cell r="P304" t="str">
            <v xml:space="preserve"> </v>
          </cell>
          <cell r="Q304" t="str">
            <v xml:space="preserve"> </v>
          </cell>
          <cell r="R304" t="str">
            <v>1490X</v>
          </cell>
          <cell r="S304">
            <v>10</v>
          </cell>
          <cell r="T304" t="str">
            <v>Blatchford Stellar is</v>
          </cell>
          <cell r="U304" t="str">
            <v>None</v>
          </cell>
          <cell r="V304" t="str">
            <v>MODEL NOT IN SPS</v>
          </cell>
          <cell r="W304" t="e">
            <v>#N/A</v>
          </cell>
        </row>
        <row r="305">
          <cell r="C305" t="str">
            <v>Blade VT</v>
          </cell>
          <cell r="D305" t="str">
            <v>L5986</v>
          </cell>
          <cell r="E305" t="str">
            <v>All lower extremity prostheses, multi-axial rotation unit, (MCP or equal)</v>
          </cell>
          <cell r="F305" t="str">
            <v>L5987</v>
          </cell>
          <cell r="G305" t="str">
            <v>All lower extremity prosthesis, shank foot system with vertical loading pylon</v>
          </cell>
          <cell r="H305" t="str">
            <v xml:space="preserve"> </v>
          </cell>
          <cell r="I305" t="str">
            <v xml:space="preserve"> </v>
          </cell>
          <cell r="J305" t="str">
            <v xml:space="preserve"> </v>
          </cell>
          <cell r="K305" t="str">
            <v xml:space="preserve"> </v>
          </cell>
          <cell r="L305" t="str">
            <v xml:space="preserve"> </v>
          </cell>
          <cell r="M305" t="str">
            <v xml:space="preserve"> </v>
          </cell>
          <cell r="N305" t="str">
            <v>FL 3+</v>
          </cell>
          <cell r="P305" t="str">
            <v xml:space="preserve"> </v>
          </cell>
          <cell r="Q305" t="str">
            <v>*DO NOT DELIVER TO MEDICARE PATIENTS</v>
          </cell>
          <cell r="R305" t="str">
            <v>1145X</v>
          </cell>
          <cell r="S305">
            <v>10</v>
          </cell>
          <cell r="T305" t="str">
            <v>Freedom Agilix is</v>
          </cell>
          <cell r="U305" t="str">
            <v>None</v>
          </cell>
          <cell r="V305" t="str">
            <v>MODEL NOT IN SPS</v>
          </cell>
          <cell r="W305" t="e">
            <v>#N/A</v>
          </cell>
        </row>
        <row r="306">
          <cell r="C306" t="str">
            <v>Child’s SAFE</v>
          </cell>
          <cell r="D306" t="str">
            <v>L5972</v>
          </cell>
          <cell r="E306" t="str">
            <v>All lower extremity prostheses, flexible keel foot (Safe, Sten, Bock Dynamic or equal)</v>
          </cell>
          <cell r="F306" t="str">
            <v xml:space="preserve"> </v>
          </cell>
          <cell r="G306" t="str">
            <v xml:space="preserve"> </v>
          </cell>
          <cell r="H306" t="str">
            <v xml:space="preserve"> </v>
          </cell>
          <cell r="I306" t="str">
            <v xml:space="preserve"> </v>
          </cell>
          <cell r="J306" t="str">
            <v xml:space="preserve"> </v>
          </cell>
          <cell r="K306" t="str">
            <v xml:space="preserve"> </v>
          </cell>
          <cell r="L306" t="str">
            <v xml:space="preserve"> </v>
          </cell>
          <cell r="M306" t="str">
            <v xml:space="preserve"> </v>
          </cell>
          <cell r="N306" t="str">
            <v>FL 2+</v>
          </cell>
          <cell r="O306" t="str">
            <v xml:space="preserve"> </v>
          </cell>
          <cell r="P306" t="str">
            <v xml:space="preserve"> </v>
          </cell>
          <cell r="Q306" t="str">
            <v xml:space="preserve"> </v>
          </cell>
          <cell r="R306" t="str">
            <v>1490X</v>
          </cell>
          <cell r="S306">
            <v>10</v>
          </cell>
          <cell r="T306" t="str">
            <v>Blatchford Stellar is</v>
          </cell>
          <cell r="U306" t="str">
            <v>None</v>
          </cell>
          <cell r="V306" t="str">
            <v>MODEL NOT IN SPS</v>
          </cell>
          <cell r="W306" t="e">
            <v>#N/A</v>
          </cell>
        </row>
        <row r="307">
          <cell r="C307" t="str">
            <v>1E40 (Luxon Max)</v>
          </cell>
          <cell r="D307" t="str">
            <v>L5981</v>
          </cell>
          <cell r="E307" t="str">
            <v>All lower extremity prostheses, flex foot system or equal</v>
          </cell>
          <cell r="F307" t="str">
            <v>L5986</v>
          </cell>
          <cell r="G307" t="str">
            <v>All lower extremity prostheses, multi-axial rotation unit, (MCP or equal)</v>
          </cell>
          <cell r="H307" t="str">
            <v xml:space="preserve"> </v>
          </cell>
          <cell r="I307" t="str">
            <v xml:space="preserve"> </v>
          </cell>
          <cell r="J307" t="str">
            <v xml:space="preserve"> </v>
          </cell>
          <cell r="K307" t="str">
            <v xml:space="preserve"> </v>
          </cell>
          <cell r="L307" t="str">
            <v xml:space="preserve"> </v>
          </cell>
          <cell r="M307" t="str">
            <v xml:space="preserve"> </v>
          </cell>
          <cell r="N307" t="str">
            <v>FL 3+</v>
          </cell>
          <cell r="O307" t="str">
            <v xml:space="preserve"> </v>
          </cell>
          <cell r="P307" t="str">
            <v xml:space="preserve"> </v>
          </cell>
          <cell r="Q307" t="str">
            <v xml:space="preserve"> </v>
          </cell>
          <cell r="R307" t="str">
            <v>1141X</v>
          </cell>
          <cell r="S307">
            <v>10</v>
          </cell>
          <cell r="T307" t="str">
            <v>Otto Bock Trias is</v>
          </cell>
          <cell r="U307" t="str">
            <v>None</v>
          </cell>
          <cell r="V307" t="str">
            <v>MODEL NOT IN SPS</v>
          </cell>
          <cell r="W307" t="e">
            <v>#N/A</v>
          </cell>
        </row>
        <row r="308">
          <cell r="C308" t="str">
            <v>1E42 Luxon Max DP</v>
          </cell>
          <cell r="D308" t="str">
            <v>L5980</v>
          </cell>
          <cell r="E308" t="str">
            <v>Flex foot system</v>
          </cell>
          <cell r="F308" t="str">
            <v>L5986</v>
          </cell>
          <cell r="G308" t="str">
            <v>All lower extremity prostheses, multi-axial rotation unit, (MCP or equal)</v>
          </cell>
          <cell r="H308" t="str">
            <v xml:space="preserve"> </v>
          </cell>
          <cell r="I308" t="str">
            <v xml:space="preserve"> </v>
          </cell>
          <cell r="J308" t="str">
            <v xml:space="preserve"> </v>
          </cell>
          <cell r="K308" t="str">
            <v xml:space="preserve"> </v>
          </cell>
          <cell r="L308" t="str">
            <v xml:space="preserve"> </v>
          </cell>
          <cell r="M308" t="str">
            <v xml:space="preserve"> </v>
          </cell>
          <cell r="N308" t="str">
            <v>FL 3+</v>
          </cell>
          <cell r="O308" t="str">
            <v xml:space="preserve"> </v>
          </cell>
          <cell r="P308" t="str">
            <v xml:space="preserve"> </v>
          </cell>
          <cell r="Q308" t="str">
            <v>*DO NOT DELIVER TO MEDICARE PATIENTS</v>
          </cell>
          <cell r="R308" t="str">
            <v>1139X</v>
          </cell>
          <cell r="S308">
            <v>10</v>
          </cell>
          <cell r="T308" t="str">
            <v>Freedom DynAdapt is</v>
          </cell>
          <cell r="U308" t="str">
            <v>None</v>
          </cell>
          <cell r="V308" t="str">
            <v>MODEL NOT IN SPS</v>
          </cell>
          <cell r="W308" t="e">
            <v>#N/A</v>
          </cell>
        </row>
        <row r="309">
          <cell r="C309" t="str">
            <v>1E44 Luxon Journey</v>
          </cell>
          <cell r="D309" t="str">
            <v>L5979</v>
          </cell>
          <cell r="E309" t="str">
            <v>All lower extremity prostheses, multi-axial ankle/foot, dynamic response foot, one piece system</v>
          </cell>
          <cell r="F309" t="str">
            <v xml:space="preserve"> </v>
          </cell>
          <cell r="G309" t="str">
            <v xml:space="preserve"> </v>
          </cell>
          <cell r="H309" t="str">
            <v xml:space="preserve"> </v>
          </cell>
          <cell r="I309" t="str">
            <v xml:space="preserve"> </v>
          </cell>
          <cell r="J309" t="str">
            <v xml:space="preserve"> </v>
          </cell>
          <cell r="K309" t="str">
            <v xml:space="preserve"> </v>
          </cell>
          <cell r="L309" t="str">
            <v xml:space="preserve"> </v>
          </cell>
          <cell r="M309" t="str">
            <v xml:space="preserve"> </v>
          </cell>
          <cell r="N309" t="str">
            <v>FL 3+</v>
          </cell>
          <cell r="O309" t="str">
            <v xml:space="preserve"> </v>
          </cell>
          <cell r="P309" t="str">
            <v xml:space="preserve"> </v>
          </cell>
          <cell r="Q309" t="str">
            <v xml:space="preserve"> </v>
          </cell>
          <cell r="R309" t="str">
            <v>1527X</v>
          </cell>
          <cell r="S309">
            <v>10</v>
          </cell>
          <cell r="T309" t="str">
            <v>College Park Tribute is</v>
          </cell>
          <cell r="U309">
            <v>40920</v>
          </cell>
          <cell r="V309" t="str">
            <v>MODEL NOT IN SPS</v>
          </cell>
          <cell r="W309" t="e">
            <v>#N/A</v>
          </cell>
        </row>
        <row r="310">
          <cell r="C310" t="str">
            <v>1A13 Greissenger w/ Blatchford 2R35 Ankle Joint</v>
          </cell>
          <cell r="D310" t="str">
            <v>L5978</v>
          </cell>
          <cell r="E310" t="str">
            <v>All Lower Extremity Prostheses, Foot, Multi-Axial</v>
          </cell>
          <cell r="F310" t="str">
            <v xml:space="preserve"> </v>
          </cell>
          <cell r="G310" t="str">
            <v xml:space="preserve"> </v>
          </cell>
          <cell r="H310" t="str">
            <v xml:space="preserve"> </v>
          </cell>
          <cell r="I310" t="str">
            <v xml:space="preserve"> </v>
          </cell>
          <cell r="J310" t="str">
            <v xml:space="preserve"> </v>
          </cell>
          <cell r="K310" t="str">
            <v xml:space="preserve"> </v>
          </cell>
          <cell r="L310" t="str">
            <v xml:space="preserve"> </v>
          </cell>
          <cell r="M310" t="str">
            <v xml:space="preserve"> </v>
          </cell>
          <cell r="N310" t="str">
            <v>FL 2+</v>
          </cell>
          <cell r="O310" t="str">
            <v xml:space="preserve"> </v>
          </cell>
          <cell r="P310" t="str">
            <v xml:space="preserve"> </v>
          </cell>
          <cell r="Q310" t="str">
            <v xml:space="preserve"> </v>
          </cell>
          <cell r="R310" t="str">
            <v>X</v>
          </cell>
          <cell r="S310">
            <v>10</v>
          </cell>
          <cell r="T310" t="str">
            <v>No</v>
          </cell>
          <cell r="U310" t="str">
            <v>None</v>
          </cell>
          <cell r="V310" t="str">
            <v>MODEL NOT IN SPS (NEITHER FOOT OR ANKLE)</v>
          </cell>
          <cell r="W310" t="e">
            <v>#N/A</v>
          </cell>
        </row>
        <row r="311">
          <cell r="C311" t="str">
            <v>1C66 Triton Smart Ankle MPF</v>
          </cell>
          <cell r="D311" t="str">
            <v>L5973</v>
          </cell>
          <cell r="E311" t="str">
            <v>ENDOSKELETAL ANKLE FOOT SYSTEM, MICROPROCESSOR CONTROLLED FEATURE, DORSIFLEXION AND/OR PLANTAR FLEXION CONTROL, INCLUDES POWER SOURCE</v>
          </cell>
          <cell r="F311" t="str">
            <v xml:space="preserve"> </v>
          </cell>
          <cell r="G311" t="str">
            <v xml:space="preserve"> </v>
          </cell>
          <cell r="H311" t="str">
            <v xml:space="preserve"> </v>
          </cell>
          <cell r="I311" t="str">
            <v xml:space="preserve"> </v>
          </cell>
          <cell r="J311" t="str">
            <v xml:space="preserve"> </v>
          </cell>
          <cell r="K311" t="str">
            <v xml:space="preserve"> </v>
          </cell>
          <cell r="L311" t="str">
            <v xml:space="preserve"> </v>
          </cell>
          <cell r="M311" t="str">
            <v xml:space="preserve"> </v>
          </cell>
          <cell r="N311" t="str">
            <v>FL 3+</v>
          </cell>
          <cell r="O311" t="str">
            <v/>
          </cell>
          <cell r="P311" t="str">
            <v/>
          </cell>
          <cell r="Q311" t="str">
            <v/>
          </cell>
          <cell r="R311" t="str">
            <v>1147X</v>
          </cell>
          <cell r="S311">
            <v>10</v>
          </cell>
          <cell r="T311" t="str">
            <v>Blatchford Elan MPF is</v>
          </cell>
          <cell r="U311" t="str">
            <v>None</v>
          </cell>
          <cell r="V311" t="str">
            <v>MODEL NOT IN SPS</v>
          </cell>
          <cell r="W311" t="e">
            <v>#N/A</v>
          </cell>
        </row>
        <row r="312">
          <cell r="C312" t="str">
            <v>1D25</v>
          </cell>
          <cell r="D312" t="str">
            <v>L5979</v>
          </cell>
          <cell r="E312" t="str">
            <v>All lower extremity prostheses, multi-axial ankle/foot, dynamic response foot, one piece system</v>
          </cell>
          <cell r="F312" t="str">
            <v xml:space="preserve"> </v>
          </cell>
          <cell r="G312" t="str">
            <v xml:space="preserve"> </v>
          </cell>
          <cell r="H312" t="str">
            <v xml:space="preserve"> </v>
          </cell>
          <cell r="I312" t="str">
            <v xml:space="preserve"> </v>
          </cell>
          <cell r="J312" t="str">
            <v xml:space="preserve"> </v>
          </cell>
          <cell r="K312" t="str">
            <v xml:space="preserve"> </v>
          </cell>
          <cell r="L312" t="str">
            <v xml:space="preserve"> </v>
          </cell>
          <cell r="M312" t="str">
            <v xml:space="preserve"> </v>
          </cell>
          <cell r="N312" t="str">
            <v>FL 3+</v>
          </cell>
          <cell r="O312" t="str">
            <v xml:space="preserve"> </v>
          </cell>
          <cell r="P312" t="str">
            <v xml:space="preserve"> </v>
          </cell>
          <cell r="Q312" t="str">
            <v xml:space="preserve"> </v>
          </cell>
          <cell r="R312" t="str">
            <v>1527X</v>
          </cell>
          <cell r="S312">
            <v>10</v>
          </cell>
          <cell r="T312" t="str">
            <v>College Park Tribute is</v>
          </cell>
          <cell r="U312" t="str">
            <v>None</v>
          </cell>
          <cell r="V312" t="str">
            <v>MODEL NOT IN SPS</v>
          </cell>
          <cell r="W312" t="e">
            <v>#N/A</v>
          </cell>
        </row>
        <row r="313">
          <cell r="C313" t="str">
            <v>1E50 Advantage DP</v>
          </cell>
          <cell r="D313" t="str">
            <v>L5980</v>
          </cell>
          <cell r="E313" t="str">
            <v>Flex foot system</v>
          </cell>
          <cell r="F313" t="str">
            <v>L5986</v>
          </cell>
          <cell r="G313" t="str">
            <v>All lower extremity prostheses, multi-axial rotation unit, (MCP or equal)</v>
          </cell>
          <cell r="H313" t="str">
            <v xml:space="preserve"> </v>
          </cell>
          <cell r="I313" t="str">
            <v xml:space="preserve"> </v>
          </cell>
          <cell r="J313" t="str">
            <v xml:space="preserve"> </v>
          </cell>
          <cell r="K313" t="str">
            <v xml:space="preserve"> </v>
          </cell>
          <cell r="L313" t="str">
            <v xml:space="preserve"> </v>
          </cell>
          <cell r="M313" t="str">
            <v xml:space="preserve"> </v>
          </cell>
          <cell r="N313" t="str">
            <v>FL 3+</v>
          </cell>
          <cell r="O313" t="str">
            <v xml:space="preserve"> </v>
          </cell>
          <cell r="P313" t="str">
            <v xml:space="preserve"> </v>
          </cell>
          <cell r="Q313" t="str">
            <v>*DO NOT DELIVER TO MEDICARE PATIENTS</v>
          </cell>
          <cell r="R313" t="str">
            <v>1139X</v>
          </cell>
          <cell r="S313">
            <v>10</v>
          </cell>
          <cell r="T313" t="str">
            <v>Freedom DynAdapt is</v>
          </cell>
          <cell r="U313" t="str">
            <v>None</v>
          </cell>
          <cell r="V313" t="str">
            <v>MODEL NOT IN SPS</v>
          </cell>
          <cell r="W313" t="e">
            <v>#N/A</v>
          </cell>
        </row>
        <row r="314">
          <cell r="C314" t="str">
            <v>1T01 TaiLor Made</v>
          </cell>
          <cell r="D314" t="str">
            <v>L5987</v>
          </cell>
          <cell r="E314" t="str">
            <v>All lower extremity prosthesis, shank foot system with vertical loading pylon</v>
          </cell>
          <cell r="F314" t="str">
            <v xml:space="preserve"> </v>
          </cell>
          <cell r="G314" t="str">
            <v xml:space="preserve"> </v>
          </cell>
          <cell r="H314" t="str">
            <v xml:space="preserve"> </v>
          </cell>
          <cell r="I314" t="str">
            <v xml:space="preserve"> </v>
          </cell>
          <cell r="J314" t="str">
            <v xml:space="preserve"> </v>
          </cell>
          <cell r="K314" t="str">
            <v xml:space="preserve"> </v>
          </cell>
          <cell r="L314" t="str">
            <v xml:space="preserve"> </v>
          </cell>
          <cell r="M314" t="str">
            <v xml:space="preserve"> </v>
          </cell>
          <cell r="N314" t="str">
            <v>FL 3+</v>
          </cell>
          <cell r="P314" t="str">
            <v/>
          </cell>
          <cell r="R314" t="str">
            <v>1143X</v>
          </cell>
          <cell r="S314">
            <v>10</v>
          </cell>
          <cell r="T314" t="str">
            <v>Freedom Renegade is</v>
          </cell>
          <cell r="U314">
            <v>42919</v>
          </cell>
          <cell r="V314" t="str">
            <v>MODEL NOT IN SPS</v>
          </cell>
          <cell r="W314" t="e">
            <v>#N/A</v>
          </cell>
        </row>
        <row r="315">
          <cell r="C315" t="str">
            <v>Elation</v>
          </cell>
          <cell r="D315" t="str">
            <v>L5976</v>
          </cell>
          <cell r="E315" t="str">
            <v>All lower extremity prostheses, energy storing foot (Seattle, Carbon Copy II, or equal)</v>
          </cell>
          <cell r="F315" t="str">
            <v>L5990**</v>
          </cell>
          <cell r="G315" t="str">
            <v>Addition to lower extremity prosthesis, user adjustable heel height</v>
          </cell>
          <cell r="H315" t="str">
            <v xml:space="preserve"> </v>
          </cell>
          <cell r="I315" t="str">
            <v xml:space="preserve"> </v>
          </cell>
          <cell r="J315" t="str">
            <v xml:space="preserve"> </v>
          </cell>
          <cell r="K315" t="str">
            <v xml:space="preserve"> </v>
          </cell>
          <cell r="L315" t="str">
            <v xml:space="preserve"> </v>
          </cell>
          <cell r="M315" t="str">
            <v xml:space="preserve"> </v>
          </cell>
          <cell r="N315" t="str">
            <v>FL 3+</v>
          </cell>
          <cell r="O315" t="str">
            <v xml:space="preserve"> </v>
          </cell>
          <cell r="P315" t="str">
            <v xml:space="preserve"> </v>
          </cell>
          <cell r="Q315" t="str">
            <v>Please advise the patient of the likelihood that L5990 will be denied as "medically not necessary" and have them sign an ABN prior to delivery; use modifier GA to indicate you have the signed ABN on file. The ABN will allow you to bill the patient if Medicare upholds a medically necessity denial on appeal.</v>
          </cell>
          <cell r="R315" t="str">
            <v>1137X</v>
          </cell>
          <cell r="S315">
            <v>10</v>
          </cell>
          <cell r="T315" t="str">
            <v>Freedom Senator is</v>
          </cell>
          <cell r="U315" t="str">
            <v>None</v>
          </cell>
          <cell r="V315" t="str">
            <v>MODEL NOT IN SPS</v>
          </cell>
          <cell r="W315" t="e">
            <v>#N/A</v>
          </cell>
        </row>
        <row r="316">
          <cell r="C316" t="str">
            <v>LP Ceterus (Renamed LP ReFlex Rotate)</v>
          </cell>
          <cell r="D316" t="str">
            <v>L5981</v>
          </cell>
          <cell r="E316" t="str">
            <v>All lower extremity prostheses, flex foot system or equal</v>
          </cell>
          <cell r="F316" t="str">
            <v>L5984</v>
          </cell>
          <cell r="G316" t="str">
            <v>All endoskeletal lower extremity prostheses, axial rotation unit</v>
          </cell>
          <cell r="H316" t="str">
            <v>L5988</v>
          </cell>
          <cell r="I316" t="str">
            <v>Addition to lower limb prosthesis, vertical shock reducing feature</v>
          </cell>
          <cell r="J316" t="str">
            <v xml:space="preserve"> </v>
          </cell>
          <cell r="K316" t="str">
            <v xml:space="preserve"> </v>
          </cell>
          <cell r="L316" t="str">
            <v xml:space="preserve"> </v>
          </cell>
          <cell r="M316" t="str">
            <v xml:space="preserve"> </v>
          </cell>
          <cell r="N316" t="str">
            <v>FL 3+</v>
          </cell>
          <cell r="O316" t="str">
            <v xml:space="preserve"> </v>
          </cell>
          <cell r="P316" t="str">
            <v xml:space="preserve"> </v>
          </cell>
          <cell r="Q316" t="str">
            <v xml:space="preserve"> </v>
          </cell>
          <cell r="R316" t="str">
            <v>X</v>
          </cell>
          <cell r="S316">
            <v>10</v>
          </cell>
          <cell r="T316" t="str">
            <v>No</v>
          </cell>
          <cell r="U316" t="str">
            <v>None</v>
          </cell>
          <cell r="V316" t="str">
            <v>MODEL NOT IN SPS</v>
          </cell>
          <cell r="W316" t="e">
            <v>#N/A</v>
          </cell>
        </row>
        <row r="317">
          <cell r="C317" t="str">
            <v>Sprinter Running</v>
          </cell>
          <cell r="D317" t="str">
            <v>L5999</v>
          </cell>
          <cell r="E317" t="str">
            <v>FlexFoot system, with no active heel and designed to compress and return energy exclusively for running</v>
          </cell>
          <cell r="F317" t="str">
            <v xml:space="preserve"> </v>
          </cell>
          <cell r="G317" t="str">
            <v xml:space="preserve"> </v>
          </cell>
          <cell r="H317" t="str">
            <v xml:space="preserve"> </v>
          </cell>
          <cell r="I317" t="str">
            <v xml:space="preserve"> </v>
          </cell>
          <cell r="J317" t="str">
            <v xml:space="preserve"> </v>
          </cell>
          <cell r="K317" t="str">
            <v xml:space="preserve"> </v>
          </cell>
          <cell r="L317" t="str">
            <v xml:space="preserve"> </v>
          </cell>
          <cell r="M317" t="str">
            <v xml:space="preserve"> </v>
          </cell>
          <cell r="N317" t="str">
            <v>FL 4</v>
          </cell>
          <cell r="O317" t="str">
            <v xml:space="preserve"> </v>
          </cell>
          <cell r="P317" t="str">
            <v xml:space="preserve"> </v>
          </cell>
          <cell r="Q317" t="str">
            <v xml:space="preserve"> </v>
          </cell>
          <cell r="R317" t="str">
            <v>X</v>
          </cell>
          <cell r="S317">
            <v>10</v>
          </cell>
          <cell r="T317" t="str">
            <v>No</v>
          </cell>
          <cell r="U317" t="str">
            <v>None</v>
          </cell>
          <cell r="V317" t="str">
            <v>MODEL NOT IN SPS</v>
          </cell>
          <cell r="W317" t="e">
            <v>#N/A</v>
          </cell>
        </row>
        <row r="318">
          <cell r="C318" t="str">
            <v>Low Profile Rotate with EVO</v>
          </cell>
          <cell r="D318" t="str">
            <v>L5984</v>
          </cell>
          <cell r="E318" t="str">
            <v>All endoskeletal lower extremity prostheses, axial rotation unit</v>
          </cell>
          <cell r="F318" t="str">
            <v>L5987</v>
          </cell>
          <cell r="G318" t="str">
            <v>All lower extremity prosthesis, shank foot system with vertical loading pylon</v>
          </cell>
          <cell r="H318" t="str">
            <v xml:space="preserve"> </v>
          </cell>
          <cell r="I318" t="str">
            <v xml:space="preserve"> </v>
          </cell>
          <cell r="J318" t="str">
            <v xml:space="preserve"> </v>
          </cell>
          <cell r="K318" t="str">
            <v xml:space="preserve"> </v>
          </cell>
          <cell r="L318" t="str">
            <v xml:space="preserve"> </v>
          </cell>
          <cell r="M318" t="str">
            <v xml:space="preserve"> </v>
          </cell>
          <cell r="N318" t="str">
            <v>FL 3+</v>
          </cell>
          <cell r="O318" t="str">
            <v xml:space="preserve"> </v>
          </cell>
          <cell r="P318" t="str">
            <v xml:space="preserve"> </v>
          </cell>
          <cell r="Q318" t="str">
            <v>*DO NOT DELIVER TO MEDICARE PATIENTS</v>
          </cell>
          <cell r="R318" t="str">
            <v>1144X</v>
          </cell>
          <cell r="S318">
            <v>10</v>
          </cell>
          <cell r="T318" t="str">
            <v>RUSH Rogue is</v>
          </cell>
          <cell r="U318" t="str">
            <v>None</v>
          </cell>
          <cell r="V318" t="str">
            <v>QUESTION ON WHICH SPS MODEL</v>
          </cell>
          <cell r="W318" t="e">
            <v>#N/A</v>
          </cell>
        </row>
        <row r="319">
          <cell r="C319" t="str">
            <v>Low Profile Vari-flex</v>
          </cell>
          <cell r="D319" t="str">
            <v>L5981</v>
          </cell>
          <cell r="E319" t="str">
            <v>All lower extremity prostheses, flex foot system or equal</v>
          </cell>
          <cell r="F319" t="str">
            <v xml:space="preserve"> </v>
          </cell>
          <cell r="G319" t="str">
            <v xml:space="preserve"> </v>
          </cell>
          <cell r="H319" t="str">
            <v xml:space="preserve"> </v>
          </cell>
          <cell r="I319" t="str">
            <v xml:space="preserve"> </v>
          </cell>
          <cell r="J319" t="str">
            <v xml:space="preserve"> </v>
          </cell>
          <cell r="K319" t="str">
            <v xml:space="preserve"> </v>
          </cell>
          <cell r="L319" t="str">
            <v xml:space="preserve"> </v>
          </cell>
          <cell r="M319" t="str">
            <v xml:space="preserve"> </v>
          </cell>
          <cell r="N319" t="str">
            <v>FL 3+</v>
          </cell>
          <cell r="O319" t="str">
            <v/>
          </cell>
          <cell r="P319" t="str">
            <v/>
          </cell>
          <cell r="Q319" t="str">
            <v xml:space="preserve"> </v>
          </cell>
          <cell r="R319" t="str">
            <v>1140X</v>
          </cell>
          <cell r="S319">
            <v>10</v>
          </cell>
          <cell r="T319" t="str">
            <v>Freedom Highlander is</v>
          </cell>
          <cell r="U319" t="str">
            <v>None</v>
          </cell>
          <cell r="V319" t="str">
            <v>QUESTION ON WHICH SPS MODEL</v>
          </cell>
          <cell r="W319" t="e">
            <v>#N/A</v>
          </cell>
        </row>
        <row r="320">
          <cell r="C320" t="str">
            <v>Vari-Flex XC Rotate</v>
          </cell>
          <cell r="D320" t="str">
            <v>L5986</v>
          </cell>
          <cell r="E320" t="str">
            <v>All lower extremity prostheses, multi-axial rotation unit, (MCP or equal)</v>
          </cell>
          <cell r="F320" t="str">
            <v>L5987</v>
          </cell>
          <cell r="G320" t="str">
            <v>All lower extremity prosthesis, shank foot system with vertical loading pylon</v>
          </cell>
          <cell r="H320" t="str">
            <v xml:space="preserve"> </v>
          </cell>
          <cell r="I320" t="str">
            <v xml:space="preserve"> </v>
          </cell>
          <cell r="J320" t="str">
            <v xml:space="preserve"> </v>
          </cell>
          <cell r="K320" t="str">
            <v xml:space="preserve"> </v>
          </cell>
          <cell r="L320" t="str">
            <v xml:space="preserve"> </v>
          </cell>
          <cell r="M320" t="str">
            <v xml:space="preserve"> </v>
          </cell>
          <cell r="N320" t="str">
            <v>FL 3+</v>
          </cell>
          <cell r="O320" t="str">
            <v xml:space="preserve"> </v>
          </cell>
          <cell r="P320" t="str">
            <v xml:space="preserve"> </v>
          </cell>
          <cell r="Q320" t="str">
            <v>*DO NOT DELIVER TO MEDICARE PATIENTS</v>
          </cell>
          <cell r="R320" t="str">
            <v>1145X</v>
          </cell>
          <cell r="S320">
            <v>10</v>
          </cell>
          <cell r="T320" t="str">
            <v>Freedom Agilix is</v>
          </cell>
          <cell r="U320" t="str">
            <v>None</v>
          </cell>
          <cell r="V320" t="str">
            <v>MODEL NOT IN SPS</v>
          </cell>
          <cell r="W320" t="e">
            <v>#N/A</v>
          </cell>
        </row>
        <row r="321">
          <cell r="C321" t="str">
            <v>ReFlex Rotate with EVO  includes LP version</v>
          </cell>
          <cell r="D321" t="str">
            <v>L5984</v>
          </cell>
          <cell r="E321" t="str">
            <v>All endoskeletal lower extremity prostheses, axial rotation unit</v>
          </cell>
          <cell r="F321" t="str">
            <v>L5987</v>
          </cell>
          <cell r="G321" t="str">
            <v>All lower extremity prosthesis, shank foot system with vertical loading pylon</v>
          </cell>
          <cell r="H321" t="str">
            <v xml:space="preserve"> </v>
          </cell>
          <cell r="I321" t="str">
            <v xml:space="preserve"> </v>
          </cell>
          <cell r="J321" t="str">
            <v xml:space="preserve"> </v>
          </cell>
          <cell r="K321" t="str">
            <v xml:space="preserve"> </v>
          </cell>
          <cell r="L321" t="str">
            <v xml:space="preserve"> </v>
          </cell>
          <cell r="M321" t="str">
            <v xml:space="preserve"> </v>
          </cell>
          <cell r="N321" t="str">
            <v>FL 3+</v>
          </cell>
          <cell r="O321" t="str">
            <v xml:space="preserve"> </v>
          </cell>
          <cell r="P321" t="str">
            <v xml:space="preserve"> </v>
          </cell>
          <cell r="Q321" t="str">
            <v xml:space="preserve"> </v>
          </cell>
          <cell r="R321" t="str">
            <v>1144X</v>
          </cell>
          <cell r="S321">
            <v>10</v>
          </cell>
          <cell r="T321" t="str">
            <v>RUSH Rogue is</v>
          </cell>
          <cell r="U321">
            <v>40731</v>
          </cell>
          <cell r="V321" t="str">
            <v>QUESTION ON WHICH SPS MODEL</v>
          </cell>
          <cell r="W321" t="e">
            <v>#N/A</v>
          </cell>
        </row>
        <row r="322">
          <cell r="C322" t="str">
            <v>ReFlex Shock with EVO</v>
          </cell>
          <cell r="D322" t="str">
            <v>L5987</v>
          </cell>
          <cell r="E322" t="str">
            <v>All lower extremity prosthesis, shank foot system with vertical loading pylon</v>
          </cell>
          <cell r="F322" t="str">
            <v xml:space="preserve"> </v>
          </cell>
          <cell r="G322" t="str">
            <v xml:space="preserve"> </v>
          </cell>
          <cell r="H322" t="str">
            <v xml:space="preserve"> </v>
          </cell>
          <cell r="I322" t="str">
            <v xml:space="preserve"> </v>
          </cell>
          <cell r="J322" t="str">
            <v xml:space="preserve"> </v>
          </cell>
          <cell r="K322" t="str">
            <v xml:space="preserve"> </v>
          </cell>
          <cell r="L322" t="str">
            <v xml:space="preserve"> </v>
          </cell>
          <cell r="M322" t="str">
            <v xml:space="preserve"> </v>
          </cell>
          <cell r="N322" t="str">
            <v>FL 3+</v>
          </cell>
          <cell r="O322" t="str">
            <v xml:space="preserve"> </v>
          </cell>
          <cell r="P322" t="str">
            <v xml:space="preserve"> </v>
          </cell>
          <cell r="Q322" t="str">
            <v xml:space="preserve"> </v>
          </cell>
          <cell r="R322" t="str">
            <v>1143X</v>
          </cell>
          <cell r="S322">
            <v>10</v>
          </cell>
          <cell r="T322" t="str">
            <v>Freedom Renegade is</v>
          </cell>
          <cell r="U322">
            <v>40731</v>
          </cell>
          <cell r="V322" t="str">
            <v>QUESTION ON WHICH SPS MODEL</v>
          </cell>
          <cell r="W322" t="e">
            <v>#N/A</v>
          </cell>
        </row>
        <row r="323">
          <cell r="C323" t="str">
            <v>Onyx</v>
          </cell>
          <cell r="D323" t="str">
            <v>L5979</v>
          </cell>
          <cell r="E323" t="str">
            <v>All lower extremity prostheses, multi-axial ankle/foot, dynamic response foot, one piece system</v>
          </cell>
          <cell r="F323" t="str">
            <v xml:space="preserve"> </v>
          </cell>
          <cell r="G323" t="str">
            <v xml:space="preserve"> </v>
          </cell>
          <cell r="H323" t="str">
            <v xml:space="preserve"> </v>
          </cell>
          <cell r="I323" t="str">
            <v xml:space="preserve"> </v>
          </cell>
          <cell r="J323" t="str">
            <v xml:space="preserve"> </v>
          </cell>
          <cell r="K323" t="str">
            <v xml:space="preserve"> </v>
          </cell>
          <cell r="L323" t="str">
            <v xml:space="preserve"> </v>
          </cell>
          <cell r="M323" t="str">
            <v xml:space="preserve"> </v>
          </cell>
          <cell r="N323" t="str">
            <v>FL 3+</v>
          </cell>
          <cell r="O323" t="str">
            <v>WL N/A</v>
          </cell>
          <cell r="P323" t="str">
            <v/>
          </cell>
          <cell r="Q323" t="str">
            <v xml:space="preserve"> </v>
          </cell>
          <cell r="R323" t="str">
            <v>1527X</v>
          </cell>
          <cell r="S323" t="e">
            <v>#N/A</v>
          </cell>
          <cell r="T323" t="e">
            <v>#N/A</v>
          </cell>
          <cell r="U323">
            <v>41548</v>
          </cell>
          <cell r="W323" t="e">
            <v>#N/A</v>
          </cell>
        </row>
        <row r="324">
          <cell r="C324" t="str">
            <v>Zero Puck</v>
          </cell>
          <cell r="D324" t="str">
            <v>L5781</v>
          </cell>
          <cell r="E324" t="str">
            <v>Addition to lower limb prosthesis, vacuum pump, residual limb volume management and moisture evacuation system</v>
          </cell>
          <cell r="F324" t="str">
            <v xml:space="preserve"> </v>
          </cell>
          <cell r="G324" t="str">
            <v xml:space="preserve"> </v>
          </cell>
          <cell r="H324" t="str">
            <v xml:space="preserve"> </v>
          </cell>
          <cell r="I324" t="str">
            <v xml:space="preserve"> </v>
          </cell>
          <cell r="J324" t="str">
            <v xml:space="preserve"> </v>
          </cell>
          <cell r="K324" t="str">
            <v xml:space="preserve"> </v>
          </cell>
          <cell r="L324" t="str">
            <v xml:space="preserve"> </v>
          </cell>
          <cell r="M324" t="str">
            <v xml:space="preserve"> </v>
          </cell>
          <cell r="N324" t="str">
            <v>N/A</v>
          </cell>
          <cell r="O324" t="str">
            <v>N/A</v>
          </cell>
          <cell r="P324" t="str">
            <v/>
          </cell>
          <cell r="Q324" t="str">
            <v xml:space="preserve"> </v>
          </cell>
          <cell r="R324" t="str">
            <v>X</v>
          </cell>
          <cell r="S324" t="e">
            <v>#N/A</v>
          </cell>
          <cell r="T324" t="e">
            <v>#N/A</v>
          </cell>
          <cell r="U324" t="str">
            <v/>
          </cell>
          <cell r="V324" t="str">
            <v>NOT IN SPS</v>
          </cell>
          <cell r="W324" t="e">
            <v>#N/A</v>
          </cell>
        </row>
        <row r="325">
          <cell r="C325" t="str">
            <v>WalkTek VS3</v>
          </cell>
          <cell r="D325" t="str">
            <v>L5972</v>
          </cell>
          <cell r="E325" t="str">
            <v>All lower extremity prostheses, flexible keel foot (Safe, Sten, Bock Dynamic or equal)</v>
          </cell>
          <cell r="F325" t="str">
            <v>L5986</v>
          </cell>
          <cell r="G325" t="str">
            <v>All lower extremity prostheses, multi-axial rotation unit, (MCP or equal)</v>
          </cell>
          <cell r="H325" t="str">
            <v xml:space="preserve"> </v>
          </cell>
          <cell r="I325" t="str">
            <v xml:space="preserve"> </v>
          </cell>
          <cell r="J325" t="str">
            <v xml:space="preserve"> </v>
          </cell>
          <cell r="K325" t="str">
            <v xml:space="preserve"> </v>
          </cell>
          <cell r="L325" t="str">
            <v xml:space="preserve"> </v>
          </cell>
          <cell r="M325" t="str">
            <v xml:space="preserve"> </v>
          </cell>
          <cell r="N325" t="str">
            <v>FL 2+</v>
          </cell>
          <cell r="O325">
            <v>300</v>
          </cell>
          <cell r="P325" t="str">
            <v>VS3-KIT</v>
          </cell>
          <cell r="Q325" t="str">
            <v xml:space="preserve"> </v>
          </cell>
          <cell r="R325" t="str">
            <v>1491BV</v>
          </cell>
          <cell r="S325" t="e">
            <v>#N/A</v>
          </cell>
          <cell r="T325" t="e">
            <v>#N/A</v>
          </cell>
          <cell r="U325" t="str">
            <v>NO PDAC APPROVAL</v>
          </cell>
          <cell r="W325">
            <v>278.57</v>
          </cell>
        </row>
        <row r="326">
          <cell r="C326" t="str">
            <v>Steplite Wayfarer</v>
          </cell>
          <cell r="D326" t="str">
            <v>L5976</v>
          </cell>
          <cell r="E326" t="str">
            <v>All lower extremity prostheses, energy storing foot (Seattle, Carbon Copy II, or equal)</v>
          </cell>
          <cell r="F326" t="str">
            <v xml:space="preserve"> </v>
          </cell>
          <cell r="G326" t="str">
            <v xml:space="preserve"> </v>
          </cell>
          <cell r="H326" t="str">
            <v xml:space="preserve"> </v>
          </cell>
          <cell r="I326" t="str">
            <v xml:space="preserve"> </v>
          </cell>
          <cell r="J326" t="str">
            <v xml:space="preserve"> </v>
          </cell>
          <cell r="K326" t="str">
            <v xml:space="preserve"> </v>
          </cell>
          <cell r="L326" t="str">
            <v xml:space="preserve"> </v>
          </cell>
          <cell r="M326" t="str">
            <v xml:space="preserve"> </v>
          </cell>
          <cell r="N326" t="str">
            <v>FL 3+</v>
          </cell>
          <cell r="O326" t="str">
            <v xml:space="preserve"> </v>
          </cell>
          <cell r="P326" t="str">
            <v>K0910</v>
          </cell>
          <cell r="Q326" t="str">
            <v xml:space="preserve"> </v>
          </cell>
          <cell r="R326" t="str">
            <v>1137X</v>
          </cell>
          <cell r="S326" t="e">
            <v>#N/A</v>
          </cell>
          <cell r="T326" t="e">
            <v>#N/A</v>
          </cell>
          <cell r="U326" t="str">
            <v>NO PDAC APPROVAL</v>
          </cell>
          <cell r="W326">
            <v>72.349999999999994</v>
          </cell>
        </row>
        <row r="327">
          <cell r="C327" t="str">
            <v>Seattle LP</v>
          </cell>
          <cell r="D327" t="str">
            <v>L5981</v>
          </cell>
          <cell r="E327" t="str">
            <v>All lower extremity prostheses, flex foot system or equal</v>
          </cell>
          <cell r="F327" t="str">
            <v xml:space="preserve"> </v>
          </cell>
          <cell r="G327" t="str">
            <v xml:space="preserve"> </v>
          </cell>
          <cell r="H327" t="str">
            <v xml:space="preserve"> </v>
          </cell>
          <cell r="I327" t="str">
            <v xml:space="preserve"> </v>
          </cell>
          <cell r="J327" t="str">
            <v xml:space="preserve"> </v>
          </cell>
          <cell r="K327" t="str">
            <v xml:space="preserve"> </v>
          </cell>
          <cell r="L327" t="str">
            <v xml:space="preserve"> </v>
          </cell>
          <cell r="M327" t="str">
            <v xml:space="preserve"> </v>
          </cell>
          <cell r="N327" t="str">
            <v>FL 3+</v>
          </cell>
          <cell r="O327">
            <v>300</v>
          </cell>
          <cell r="P327" t="str">
            <v>SLP35x-FOOT</v>
          </cell>
          <cell r="Q327" t="str">
            <v xml:space="preserve"> </v>
          </cell>
          <cell r="R327" t="str">
            <v>1140X</v>
          </cell>
          <cell r="S327" t="e">
            <v>#N/A</v>
          </cell>
          <cell r="T327" t="e">
            <v>#N/A</v>
          </cell>
          <cell r="U327" t="str">
            <v>NO PDAC APPROVAL</v>
          </cell>
          <cell r="W327">
            <v>738.82</v>
          </cell>
        </row>
        <row r="328">
          <cell r="C328" t="str">
            <v>Silhouette_LP</v>
          </cell>
          <cell r="D328" t="str">
            <v>L5981</v>
          </cell>
          <cell r="E328" t="str">
            <v>All lower extremity prostheses, flex foot system or equal</v>
          </cell>
          <cell r="F328" t="str">
            <v xml:space="preserve"> </v>
          </cell>
          <cell r="G328" t="str">
            <v xml:space="preserve"> </v>
          </cell>
          <cell r="H328" t="str">
            <v xml:space="preserve"> </v>
          </cell>
          <cell r="I328" t="str">
            <v xml:space="preserve"> </v>
          </cell>
          <cell r="J328" t="str">
            <v xml:space="preserve"> </v>
          </cell>
          <cell r="K328" t="str">
            <v xml:space="preserve"> </v>
          </cell>
          <cell r="L328" t="str">
            <v xml:space="preserve"> </v>
          </cell>
          <cell r="M328" t="str">
            <v xml:space="preserve"> </v>
          </cell>
          <cell r="N328" t="str">
            <v>FL 3+</v>
          </cell>
          <cell r="O328">
            <v>365</v>
          </cell>
          <cell r="P328" t="str">
            <v>RS5</v>
          </cell>
          <cell r="Q328" t="str">
            <v>Select kit on order page.</v>
          </cell>
          <cell r="R328" t="str">
            <v>1140NBV</v>
          </cell>
          <cell r="S328" t="e">
            <v>#N/A</v>
          </cell>
          <cell r="T328" t="e">
            <v>#N/A</v>
          </cell>
          <cell r="U328" t="str">
            <v>NO PDAC APPROVAL</v>
          </cell>
          <cell r="W328">
            <v>968.47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A4FE8-F6DF-4E0D-A0D1-A5CD13B5C7C4}">
  <dimension ref="A1:M217"/>
  <sheetViews>
    <sheetView tabSelected="1" topLeftCell="A179" workbookViewId="0">
      <selection sqref="A1:L217"/>
    </sheetView>
  </sheetViews>
  <sheetFormatPr defaultRowHeight="14.25" x14ac:dyDescent="0.45"/>
  <cols>
    <col min="11" max="11" width="19.19921875" bestFit="1" customWidth="1"/>
    <col min="12" max="12" width="5.796875" bestFit="1" customWidth="1"/>
    <col min="13" max="13" width="37.53125" bestFit="1" customWidth="1"/>
  </cols>
  <sheetData>
    <row r="1" spans="1:12" ht="28.5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  <c r="L1" s="2"/>
    </row>
    <row r="2" spans="1:12" ht="15.75" x14ac:dyDescent="0.5">
      <c r="A2" s="5" t="s">
        <v>1</v>
      </c>
      <c r="B2" s="5" t="s">
        <v>2</v>
      </c>
      <c r="C2" s="5" t="s">
        <v>3</v>
      </c>
      <c r="D2" s="5" t="s">
        <v>3</v>
      </c>
      <c r="E2" s="5" t="s">
        <v>3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6" t="s">
        <v>8</v>
      </c>
      <c r="L2" s="7" t="s">
        <v>9</v>
      </c>
    </row>
    <row r="3" spans="1:12" x14ac:dyDescent="0.45">
      <c r="A3" s="8" t="s">
        <v>10</v>
      </c>
      <c r="B3" s="8"/>
      <c r="C3" s="8"/>
      <c r="D3" s="8"/>
      <c r="E3" s="8"/>
      <c r="F3" s="8"/>
      <c r="G3" s="8"/>
      <c r="H3" s="8"/>
      <c r="I3" s="9">
        <v>4046.01</v>
      </c>
      <c r="J3" s="10"/>
      <c r="K3" s="11"/>
      <c r="L3" s="8"/>
    </row>
    <row r="4" spans="1:12" ht="15.75" x14ac:dyDescent="0.5">
      <c r="A4" s="12" t="s">
        <v>11</v>
      </c>
      <c r="B4" s="12" t="s">
        <v>12</v>
      </c>
      <c r="C4" s="12" t="s">
        <v>13</v>
      </c>
      <c r="D4" s="12" t="s">
        <v>14</v>
      </c>
      <c r="E4" s="13" t="s">
        <v>15</v>
      </c>
      <c r="F4" s="13" t="s">
        <v>15</v>
      </c>
      <c r="G4" s="13" t="str">
        <f>VLOOKUP(B4,'[1]Foot Mapping'!C:P,14,0)</f>
        <v>AV-FOOT</v>
      </c>
      <c r="H4" s="12">
        <f>VLOOKUP(B4,'[1]Foot Mapping'!C:W,21,0)</f>
        <v>1353.19</v>
      </c>
      <c r="I4" s="14">
        <v>4046.01</v>
      </c>
      <c r="J4" s="15">
        <f>H4/I4</f>
        <v>0.33445048331566157</v>
      </c>
      <c r="K4" s="16" t="str">
        <f>VLOOKUP(B4,'[1]Foot Mapping'!C:U,19,0)</f>
        <v>NO PDAC APPROVAL</v>
      </c>
      <c r="L4" s="12">
        <v>75</v>
      </c>
    </row>
    <row r="5" spans="1:12" x14ac:dyDescent="0.45">
      <c r="A5" s="17" t="s">
        <v>16</v>
      </c>
      <c r="B5" s="17" t="s">
        <v>17</v>
      </c>
      <c r="C5" s="17" t="s">
        <v>13</v>
      </c>
      <c r="D5" s="18" t="s">
        <v>14</v>
      </c>
      <c r="E5" s="18" t="s">
        <v>15</v>
      </c>
      <c r="F5" s="18" t="s">
        <v>15</v>
      </c>
      <c r="G5" s="18" t="str">
        <f>VLOOKUP(B5,'[1]Foot Mapping'!C:P,14,0)</f>
        <v>OK2-KIT</v>
      </c>
      <c r="H5" s="17">
        <f>VLOOKUP(B5,'[1]Foot Mapping'!C:W,21,0)</f>
        <v>1113</v>
      </c>
      <c r="I5" s="19">
        <v>4046.01</v>
      </c>
      <c r="J5" s="20">
        <f>H5/I5</f>
        <v>0.27508582529454945</v>
      </c>
      <c r="K5" s="21" t="str">
        <f>VLOOKUP(B5,'[1]Foot Mapping'!C:U,19,0)</f>
        <v>NO PDAC APPROVAL</v>
      </c>
      <c r="L5" s="17">
        <v>35</v>
      </c>
    </row>
    <row r="6" spans="1:12" x14ac:dyDescent="0.45">
      <c r="A6" s="17" t="s">
        <v>18</v>
      </c>
      <c r="B6" s="17" t="s">
        <v>19</v>
      </c>
      <c r="C6" s="17" t="s">
        <v>13</v>
      </c>
      <c r="D6" s="17" t="s">
        <v>14</v>
      </c>
      <c r="E6" s="18" t="s">
        <v>15</v>
      </c>
      <c r="F6" s="18" t="s">
        <v>15</v>
      </c>
      <c r="G6" s="18" t="str">
        <f>VLOOKUP(B6,'[1]Foot Mapping'!C:P,14,0)</f>
        <v>K2D-FOOT</v>
      </c>
      <c r="H6" s="17">
        <f>VLOOKUP(B6,'[1]Foot Mapping'!C:W,21,0)</f>
        <v>1232.57</v>
      </c>
      <c r="I6" s="19">
        <v>4046.01</v>
      </c>
      <c r="J6" s="20">
        <f>H6/I6</f>
        <v>0.30463839684034394</v>
      </c>
      <c r="K6" s="21" t="str">
        <f>VLOOKUP(B6,'[1]Foot Mapping'!C:U,19,0)</f>
        <v>NO PDAC APPROVAL</v>
      </c>
      <c r="L6" s="17">
        <v>35</v>
      </c>
    </row>
    <row r="7" spans="1:12" x14ac:dyDescent="0.45">
      <c r="A7" s="22" t="s">
        <v>20</v>
      </c>
      <c r="B7" s="22" t="s">
        <v>21</v>
      </c>
      <c r="C7" s="22" t="s">
        <v>13</v>
      </c>
      <c r="D7" s="23" t="s">
        <v>14</v>
      </c>
      <c r="E7" s="23" t="s">
        <v>15</v>
      </c>
      <c r="F7" s="23" t="s">
        <v>15</v>
      </c>
      <c r="G7" s="23" t="str">
        <f>VLOOKUP(B7,'[1]Foot Mapping'!C:P,14,0)</f>
        <v>VS4-KIT</v>
      </c>
      <c r="H7" s="22">
        <f>VLOOKUP(B7,'[1]Foot Mapping'!C:W,21,0)</f>
        <v>1272</v>
      </c>
      <c r="I7" s="24">
        <v>4046.01</v>
      </c>
      <c r="J7" s="25">
        <f>H7/I7</f>
        <v>0.31438380033662794</v>
      </c>
      <c r="K7" s="26" t="str">
        <f>VLOOKUP(B7,'[1]Foot Mapping'!C:U,19,0)</f>
        <v>NO PDAC APPROVAL</v>
      </c>
      <c r="L7" s="22">
        <v>10</v>
      </c>
    </row>
    <row r="8" spans="1:12" x14ac:dyDescent="0.45">
      <c r="A8" s="8" t="s">
        <v>22</v>
      </c>
      <c r="B8" s="8"/>
      <c r="C8" s="8"/>
      <c r="D8" s="8"/>
      <c r="E8" s="8"/>
      <c r="F8" s="8"/>
      <c r="G8" s="8"/>
      <c r="H8" s="8"/>
      <c r="I8" s="9">
        <v>6656.69</v>
      </c>
      <c r="J8" s="10"/>
      <c r="K8" s="11"/>
      <c r="L8" s="8"/>
    </row>
    <row r="9" spans="1:12" ht="15.75" x14ac:dyDescent="0.5">
      <c r="A9" s="12" t="s">
        <v>11</v>
      </c>
      <c r="B9" s="12" t="s">
        <v>23</v>
      </c>
      <c r="C9" s="12" t="s">
        <v>13</v>
      </c>
      <c r="D9" s="12" t="s">
        <v>24</v>
      </c>
      <c r="E9" s="13" t="s">
        <v>15</v>
      </c>
      <c r="F9" s="13" t="s">
        <v>15</v>
      </c>
      <c r="G9" s="13" t="str">
        <f>VLOOKUP(B9,'[1]Foot Mapping'!C:P,14,0)</f>
        <v>EC-ST-KIT</v>
      </c>
      <c r="H9" s="12">
        <f>VLOOKUP(B9,'[1]Foot Mapping'!C:W,21,0)</f>
        <v>1883.36</v>
      </c>
      <c r="I9" s="14">
        <v>6656.6900000000005</v>
      </c>
      <c r="J9" s="15">
        <f>H9/I9</f>
        <v>0.28292740085538004</v>
      </c>
      <c r="K9" s="16">
        <f>VLOOKUP(B9,'[1]Foot Mapping'!C:U,19,0)</f>
        <v>40544</v>
      </c>
      <c r="L9" s="12">
        <v>75</v>
      </c>
    </row>
    <row r="10" spans="1:12" x14ac:dyDescent="0.45">
      <c r="A10" s="27" t="s">
        <v>16</v>
      </c>
      <c r="B10" s="27" t="s">
        <v>25</v>
      </c>
      <c r="C10" s="27" t="s">
        <v>13</v>
      </c>
      <c r="D10" s="27" t="s">
        <v>24</v>
      </c>
      <c r="E10" s="28" t="s">
        <v>15</v>
      </c>
      <c r="F10" s="28" t="s">
        <v>15</v>
      </c>
      <c r="G10" s="28" t="str">
        <f>VLOOKUP(B10,'[1]Foot Mapping'!C:P,14,0)</f>
        <v>ODK3-KIT</v>
      </c>
      <c r="H10" s="27">
        <f>VLOOKUP(B10,'[1]Foot Mapping'!C:W,21,0)</f>
        <v>1589.99</v>
      </c>
      <c r="I10" s="29">
        <v>6656.6900000000005</v>
      </c>
      <c r="J10" s="30">
        <f>H10/I10</f>
        <v>0.23885594792607134</v>
      </c>
      <c r="K10" s="31" t="str">
        <f>VLOOKUP(B10,'[1]Foot Mapping'!C:U,19,0)</f>
        <v>NO PDAC APPROVAL</v>
      </c>
      <c r="L10" s="27">
        <v>75</v>
      </c>
    </row>
    <row r="11" spans="1:12" x14ac:dyDescent="0.45">
      <c r="A11" s="27" t="s">
        <v>26</v>
      </c>
      <c r="B11" s="27" t="s">
        <v>27</v>
      </c>
      <c r="C11" s="27" t="s">
        <v>13</v>
      </c>
      <c r="D11" s="28" t="s">
        <v>24</v>
      </c>
      <c r="E11" s="28" t="s">
        <v>15</v>
      </c>
      <c r="F11" s="28" t="s">
        <v>15</v>
      </c>
      <c r="G11" s="28" t="str">
        <f>VLOOKUP(B11,'[1]Foot Mapping'!C:P,14,0)</f>
        <v>ROM-KIT</v>
      </c>
      <c r="H11" s="27">
        <f>VLOOKUP(B11,'[1]Foot Mapping'!C:W,21,0)</f>
        <v>1861.36</v>
      </c>
      <c r="I11" s="29">
        <v>6656.6900000000005</v>
      </c>
      <c r="J11" s="32">
        <f>H11/I11</f>
        <v>0.27962245500391331</v>
      </c>
      <c r="K11" s="31" t="str">
        <f>VLOOKUP(B11,'[1]Foot Mapping'!C:U,19,0)</f>
        <v>NO PDAC APPROVAL</v>
      </c>
      <c r="L11" s="27">
        <v>75</v>
      </c>
    </row>
    <row r="12" spans="1:12" x14ac:dyDescent="0.45">
      <c r="A12" s="17" t="s">
        <v>11</v>
      </c>
      <c r="B12" s="17" t="s">
        <v>28</v>
      </c>
      <c r="C12" s="17" t="s">
        <v>13</v>
      </c>
      <c r="D12" s="17" t="s">
        <v>24</v>
      </c>
      <c r="E12" s="18" t="s">
        <v>15</v>
      </c>
      <c r="F12" s="18" t="s">
        <v>15</v>
      </c>
      <c r="G12" s="18" t="str">
        <f>VLOOKUP(B12,'[1]Foot Mapping'!C:P,14,0)</f>
        <v>ECER-FOOT</v>
      </c>
      <c r="H12" s="17">
        <f>VLOOKUP(B12,'[1]Foot Mapping'!C:W,21,0)</f>
        <v>2169.7199999999998</v>
      </c>
      <c r="I12" s="19">
        <v>6656.6900000000005</v>
      </c>
      <c r="J12" s="20">
        <f>H12/I12</f>
        <v>0.32594577785656231</v>
      </c>
      <c r="K12" s="21">
        <f>VLOOKUP(B12,'[1]Foot Mapping'!C:U,19,0)</f>
        <v>40544</v>
      </c>
      <c r="L12" s="17">
        <v>35</v>
      </c>
    </row>
    <row r="13" spans="1:12" x14ac:dyDescent="0.45">
      <c r="A13" s="8" t="s">
        <v>29</v>
      </c>
      <c r="B13" s="8"/>
      <c r="C13" s="8"/>
      <c r="D13" s="8"/>
      <c r="E13" s="8"/>
      <c r="F13" s="8"/>
      <c r="G13" s="8"/>
      <c r="H13" s="8"/>
      <c r="I13" s="9">
        <v>8487.6200000000008</v>
      </c>
      <c r="J13" s="10"/>
      <c r="K13" s="11"/>
      <c r="L13" s="8"/>
    </row>
    <row r="14" spans="1:12" x14ac:dyDescent="0.45">
      <c r="A14" s="33" t="s">
        <v>30</v>
      </c>
      <c r="B14" s="33" t="s">
        <v>31</v>
      </c>
      <c r="C14" s="33" t="s">
        <v>13</v>
      </c>
      <c r="D14" s="34" t="s">
        <v>24</v>
      </c>
      <c r="E14" s="34" t="s">
        <v>32</v>
      </c>
      <c r="F14" s="34" t="s">
        <v>15</v>
      </c>
      <c r="G14" s="34" t="str">
        <f>VLOOKUP(B14,'[1]Foot Mapping'!C:P,14,0)</f>
        <v>50200-KIT</v>
      </c>
      <c r="H14" s="33">
        <f>VLOOKUP(B14,'[1]Foot Mapping'!C:W,21,0)</f>
        <v>5271.21</v>
      </c>
      <c r="I14" s="35">
        <v>8487.6200000000008</v>
      </c>
      <c r="J14" s="36">
        <f>H14/I14</f>
        <v>0.62104688946960396</v>
      </c>
      <c r="K14" s="37" t="str">
        <f>VLOOKUP(B14,'[1]Foot Mapping'!C:U,19,0)</f>
        <v>NO PDAC APPROVAL</v>
      </c>
      <c r="L14" s="33">
        <v>10</v>
      </c>
    </row>
    <row r="15" spans="1:12" x14ac:dyDescent="0.45">
      <c r="A15" s="8" t="s">
        <v>33</v>
      </c>
      <c r="B15" s="8"/>
      <c r="C15" s="8"/>
      <c r="D15" s="8"/>
      <c r="E15" s="8"/>
      <c r="F15" s="8"/>
      <c r="G15" s="8"/>
      <c r="H15" s="8"/>
      <c r="I15" s="9">
        <v>8672.7900000000009</v>
      </c>
      <c r="J15" s="10"/>
      <c r="K15" s="11"/>
      <c r="L15" s="8"/>
    </row>
    <row r="16" spans="1:12" x14ac:dyDescent="0.45">
      <c r="A16" s="38" t="s">
        <v>11</v>
      </c>
      <c r="B16" s="38" t="s">
        <v>34</v>
      </c>
      <c r="C16" s="38" t="s">
        <v>13</v>
      </c>
      <c r="D16" s="38" t="s">
        <v>24</v>
      </c>
      <c r="E16" s="38" t="s">
        <v>35</v>
      </c>
      <c r="F16" s="39" t="s">
        <v>15</v>
      </c>
      <c r="G16" s="39" t="str">
        <f>VLOOKUP(B16,'[1]Foot Mapping'!C:P,14,0)</f>
        <v>ECVT-L-KIT</v>
      </c>
      <c r="H16" s="38">
        <f>VLOOKUP(B16,'[1]Foot Mapping'!C:W,21,0)</f>
        <v>3216.57</v>
      </c>
      <c r="I16" s="40">
        <v>8672.7900000000009</v>
      </c>
      <c r="J16" s="41">
        <f>H16/I16</f>
        <v>0.37088065086321703</v>
      </c>
      <c r="K16" s="42" t="str">
        <f>VLOOKUP(B16,'[1]Foot Mapping'!C:U,19,0)</f>
        <v>NO PDAC APPROVAL</v>
      </c>
      <c r="L16" s="38">
        <v>75</v>
      </c>
    </row>
    <row r="17" spans="1:12" x14ac:dyDescent="0.45">
      <c r="A17" s="8" t="s">
        <v>36</v>
      </c>
      <c r="B17" s="8"/>
      <c r="C17" s="8"/>
      <c r="D17" s="8"/>
      <c r="E17" s="8"/>
      <c r="F17" s="8"/>
      <c r="G17" s="8"/>
      <c r="H17" s="8"/>
      <c r="I17" s="9">
        <v>202.68</v>
      </c>
      <c r="J17" s="10"/>
      <c r="K17" s="11"/>
      <c r="L17" s="8"/>
    </row>
    <row r="18" spans="1:12" ht="15.75" x14ac:dyDescent="0.5">
      <c r="A18" s="12" t="s">
        <v>37</v>
      </c>
      <c r="B18" s="12" t="s">
        <v>38</v>
      </c>
      <c r="C18" s="12" t="s">
        <v>39</v>
      </c>
      <c r="D18" s="13" t="s">
        <v>40</v>
      </c>
      <c r="E18" s="13" t="s">
        <v>40</v>
      </c>
      <c r="F18" s="13" t="s">
        <v>40</v>
      </c>
      <c r="G18" s="13" t="str">
        <f>VLOOKUP(B18,'[1]Foot Mapping'!C:P,14,0)</f>
        <v>SCH11x-FOOT</v>
      </c>
      <c r="H18" s="12">
        <f>VLOOKUP(B18,'[1]Foot Mapping'!C:W,21,0)</f>
        <v>82.04</v>
      </c>
      <c r="I18" s="14">
        <v>202.68</v>
      </c>
      <c r="J18" s="15">
        <f>H18/I18</f>
        <v>0.40477600157884353</v>
      </c>
      <c r="K18" s="16" t="str">
        <f>VLOOKUP(B18,'[1]Foot Mapping'!C:U,19,0)</f>
        <v>NO PDAC APPROVAL</v>
      </c>
      <c r="L18" s="12">
        <v>75</v>
      </c>
    </row>
    <row r="19" spans="1:12" x14ac:dyDescent="0.45">
      <c r="A19" s="17" t="s">
        <v>41</v>
      </c>
      <c r="B19" s="17" t="s">
        <v>42</v>
      </c>
      <c r="C19" s="17" t="s">
        <v>39</v>
      </c>
      <c r="D19" s="18" t="s">
        <v>40</v>
      </c>
      <c r="E19" s="18" t="s">
        <v>40</v>
      </c>
      <c r="F19" s="18" t="s">
        <v>40</v>
      </c>
      <c r="G19" s="18" t="str">
        <f>VLOOKUP(B19,'[1]Foot Mapping'!C:P,14,0)</f>
        <v>SFP-FOOT</v>
      </c>
      <c r="H19" s="17">
        <f>VLOOKUP(B19,'[1]Foot Mapping'!C:W,21,0)</f>
        <v>88.99</v>
      </c>
      <c r="I19" s="19">
        <v>202.68</v>
      </c>
      <c r="J19" s="20">
        <f>H19/I19</f>
        <v>0.4390665087823169</v>
      </c>
      <c r="K19" s="21" t="str">
        <f>VLOOKUP(B19,'[1]Foot Mapping'!C:U,19,0)</f>
        <v>NO PDAC APPROVAL</v>
      </c>
      <c r="L19" s="17">
        <v>35</v>
      </c>
    </row>
    <row r="20" spans="1:12" x14ac:dyDescent="0.45">
      <c r="A20" s="8" t="s">
        <v>43</v>
      </c>
      <c r="B20" s="8"/>
      <c r="C20" s="8"/>
      <c r="D20" s="8"/>
      <c r="E20" s="8"/>
      <c r="F20" s="8"/>
      <c r="G20" s="8"/>
      <c r="H20" s="8"/>
      <c r="I20" s="9">
        <v>378.59</v>
      </c>
      <c r="J20" s="10"/>
      <c r="K20" s="11"/>
      <c r="L20" s="8"/>
    </row>
    <row r="21" spans="1:12" x14ac:dyDescent="0.45">
      <c r="A21" s="38" t="s">
        <v>37</v>
      </c>
      <c r="B21" s="38" t="s">
        <v>44</v>
      </c>
      <c r="C21" s="38" t="s">
        <v>14</v>
      </c>
      <c r="D21" s="39" t="s">
        <v>15</v>
      </c>
      <c r="E21" s="39" t="s">
        <v>15</v>
      </c>
      <c r="F21" s="39" t="s">
        <v>15</v>
      </c>
      <c r="G21" s="39" t="str">
        <f>VLOOKUP(B21,'[1]Foot Mapping'!C:P,14,0)</f>
        <v>SNF16x-FOOT</v>
      </c>
      <c r="H21" s="38">
        <f>VLOOKUP(B21,'[1]Foot Mapping'!C:W,21,0)</f>
        <v>113.84</v>
      </c>
      <c r="I21" s="40">
        <v>378.59</v>
      </c>
      <c r="J21" s="41">
        <f t="shared" ref="J21:J37" si="0">H21/I21</f>
        <v>0.30069468290234824</v>
      </c>
      <c r="K21" s="42" t="str">
        <f>VLOOKUP(B21,'[1]Foot Mapping'!C:U,19,0)</f>
        <v>NO PDAC APPROVAL</v>
      </c>
      <c r="L21" s="38">
        <v>75</v>
      </c>
    </row>
    <row r="22" spans="1:12" x14ac:dyDescent="0.45">
      <c r="A22" s="27" t="s">
        <v>16</v>
      </c>
      <c r="B22" s="27" t="s">
        <v>45</v>
      </c>
      <c r="C22" s="27" t="s">
        <v>14</v>
      </c>
      <c r="D22" s="28" t="s">
        <v>15</v>
      </c>
      <c r="E22" s="28" t="s">
        <v>15</v>
      </c>
      <c r="F22" s="28" t="s">
        <v>15</v>
      </c>
      <c r="G22" s="28" t="str">
        <f>VLOOKUP(B22,'[1]Foot Mapping'!C:P,14,0)</f>
        <v>BE-KIT</v>
      </c>
      <c r="H22" s="27">
        <f>VLOOKUP(B22,'[1]Foot Mapping'!C:W,21,0)</f>
        <v>100.16999999999999</v>
      </c>
      <c r="I22" s="29">
        <v>378.59</v>
      </c>
      <c r="J22" s="32">
        <f t="shared" si="0"/>
        <v>0.26458702025938347</v>
      </c>
      <c r="K22" s="31" t="str">
        <f>VLOOKUP(B22,'[1]Foot Mapping'!C:U,19,0)</f>
        <v>NO PDAC APPROVAL</v>
      </c>
      <c r="L22" s="27">
        <v>75</v>
      </c>
    </row>
    <row r="23" spans="1:12" x14ac:dyDescent="0.45">
      <c r="A23" s="27" t="s">
        <v>11</v>
      </c>
      <c r="B23" s="27" t="s">
        <v>46</v>
      </c>
      <c r="C23" s="27" t="s">
        <v>14</v>
      </c>
      <c r="D23" s="28" t="s">
        <v>15</v>
      </c>
      <c r="E23" s="28" t="s">
        <v>15</v>
      </c>
      <c r="F23" s="28" t="s">
        <v>15</v>
      </c>
      <c r="G23" s="28" t="str">
        <f>VLOOKUP(B23,'[1]Foot Mapping'!C:P,14,0)</f>
        <v>STELLAR-KIT</v>
      </c>
      <c r="H23" s="27">
        <f>VLOOKUP(B23,'[1]Foot Mapping'!C:W,21,0)</f>
        <v>117.62</v>
      </c>
      <c r="I23" s="29">
        <v>378.59</v>
      </c>
      <c r="J23" s="32">
        <f t="shared" si="0"/>
        <v>0.31067909876119287</v>
      </c>
      <c r="K23" s="31" t="str">
        <f>VLOOKUP(B23,'[1]Foot Mapping'!C:U,19,0)</f>
        <v>NO PDAC APPROVAL</v>
      </c>
      <c r="L23" s="27">
        <v>75</v>
      </c>
    </row>
    <row r="24" spans="1:12" x14ac:dyDescent="0.45">
      <c r="A24" s="17" t="s">
        <v>16</v>
      </c>
      <c r="B24" s="17" t="s">
        <v>47</v>
      </c>
      <c r="C24" s="17" t="s">
        <v>14</v>
      </c>
      <c r="D24" s="18" t="s">
        <v>15</v>
      </c>
      <c r="E24" s="18" t="s">
        <v>15</v>
      </c>
      <c r="F24" s="18" t="s">
        <v>15</v>
      </c>
      <c r="G24" s="18" t="str">
        <f>VLOOKUP(B24,'[1]Foot Mapping'!C:P,14,0)</f>
        <v>TO-KIT</v>
      </c>
      <c r="H24" s="17">
        <f>VLOOKUP(B24,'[1]Foot Mapping'!C:W,21,0)</f>
        <v>137.27000000000001</v>
      </c>
      <c r="I24" s="19">
        <v>378.59</v>
      </c>
      <c r="J24" s="20">
        <f t="shared" si="0"/>
        <v>0.3625822129480441</v>
      </c>
      <c r="K24" s="21" t="str">
        <f>VLOOKUP(B24,'[1]Foot Mapping'!C:U,19,0)</f>
        <v>NO PDAC APPROVAL</v>
      </c>
      <c r="L24" s="17">
        <v>35</v>
      </c>
    </row>
    <row r="25" spans="1:12" x14ac:dyDescent="0.45">
      <c r="A25" s="22" t="s">
        <v>26</v>
      </c>
      <c r="B25" s="22" t="s">
        <v>48</v>
      </c>
      <c r="C25" s="43" t="s">
        <v>14</v>
      </c>
      <c r="D25" s="23" t="s">
        <v>40</v>
      </c>
      <c r="E25" s="23" t="s">
        <v>15</v>
      </c>
      <c r="F25" s="23" t="s">
        <v>15</v>
      </c>
      <c r="G25" s="23" t="str">
        <f>VLOOKUP(B25,'[1]Foot Mapping'!C:P,14,0)</f>
        <v>1A200-FOOT-KIT</v>
      </c>
      <c r="H25" s="22">
        <f>VLOOKUP(B25,'[1]Foot Mapping'!C:W,21,0)</f>
        <v>162.11000000000001</v>
      </c>
      <c r="I25" s="44">
        <v>378.59</v>
      </c>
      <c r="J25" s="25">
        <f t="shared" si="0"/>
        <v>0.42819408859188046</v>
      </c>
      <c r="K25" s="26" t="str">
        <f>VLOOKUP(B25,'[1]Foot Mapping'!C:U,19,0)</f>
        <v>NO PDAC APPROVAL</v>
      </c>
      <c r="L25" s="22">
        <v>10</v>
      </c>
    </row>
    <row r="26" spans="1:12" x14ac:dyDescent="0.45">
      <c r="A26" s="22" t="s">
        <v>49</v>
      </c>
      <c r="B26" s="22" t="s">
        <v>50</v>
      </c>
      <c r="C26" s="43" t="s">
        <v>14</v>
      </c>
      <c r="D26" s="23" t="s">
        <v>15</v>
      </c>
      <c r="E26" s="23" t="s">
        <v>15</v>
      </c>
      <c r="F26" s="23" t="s">
        <v>15</v>
      </c>
      <c r="G26" s="23" t="s">
        <v>50</v>
      </c>
      <c r="H26" s="22">
        <f>VLOOKUP(B26,'[1]Foot Mapping'!C:W,21,0)</f>
        <v>167.48</v>
      </c>
      <c r="I26" s="44">
        <v>378.59</v>
      </c>
      <c r="J26" s="25">
        <f t="shared" si="0"/>
        <v>0.44237829842309623</v>
      </c>
      <c r="K26" s="26" t="str">
        <f>VLOOKUP(B26,'[1]Foot Mapping'!C:U,19,0)</f>
        <v>NO PDAC APPROVAL</v>
      </c>
      <c r="L26" s="22">
        <v>10</v>
      </c>
    </row>
    <row r="27" spans="1:12" x14ac:dyDescent="0.45">
      <c r="A27" s="22" t="s">
        <v>49</v>
      </c>
      <c r="B27" s="22" t="s">
        <v>51</v>
      </c>
      <c r="C27" s="43" t="s">
        <v>14</v>
      </c>
      <c r="D27" s="23" t="s">
        <v>15</v>
      </c>
      <c r="E27" s="23" t="s">
        <v>15</v>
      </c>
      <c r="F27" s="23" t="s">
        <v>15</v>
      </c>
      <c r="G27" s="23" t="str">
        <f>VLOOKUP(B27,'[1]Foot Mapping'!C:P,14,0)</f>
        <v>K3U</v>
      </c>
      <c r="H27" s="22">
        <f>VLOOKUP(B27,'[1]Foot Mapping'!C:W,21,0)</f>
        <v>167.48</v>
      </c>
      <c r="I27" s="44">
        <v>378.59</v>
      </c>
      <c r="J27" s="25">
        <f t="shared" si="0"/>
        <v>0.44237829842309623</v>
      </c>
      <c r="K27" s="26" t="str">
        <f>VLOOKUP(B27,'[1]Foot Mapping'!C:U,19,0)</f>
        <v>NO PDAC APPROVAL</v>
      </c>
      <c r="L27" s="22">
        <v>10</v>
      </c>
    </row>
    <row r="28" spans="1:12" x14ac:dyDescent="0.45">
      <c r="A28" s="22" t="s">
        <v>18</v>
      </c>
      <c r="B28" s="22" t="s">
        <v>52</v>
      </c>
      <c r="C28" s="43" t="s">
        <v>14</v>
      </c>
      <c r="D28" s="23"/>
      <c r="E28" s="23" t="s">
        <v>15</v>
      </c>
      <c r="F28" s="23" t="s">
        <v>15</v>
      </c>
      <c r="G28" s="23" t="str">
        <f>VLOOKUP(B28,'[1]Foot Mapping'!C:P,14,0)</f>
        <v>K2P-FOOT</v>
      </c>
      <c r="H28" s="22">
        <f>VLOOKUP(B28,'[1]Foot Mapping'!C:W,21,0)</f>
        <v>206.17</v>
      </c>
      <c r="I28" s="44">
        <v>378.59</v>
      </c>
      <c r="J28" s="25">
        <f t="shared" si="0"/>
        <v>0.54457328508412794</v>
      </c>
      <c r="K28" s="26" t="str">
        <f>VLOOKUP(B28,'[1]Foot Mapping'!C:U,19,0)</f>
        <v>NO PDAC APPROVAL</v>
      </c>
      <c r="L28" s="22">
        <v>10</v>
      </c>
    </row>
    <row r="29" spans="1:12" x14ac:dyDescent="0.45">
      <c r="A29" s="43" t="s">
        <v>20</v>
      </c>
      <c r="B29" s="43" t="s">
        <v>53</v>
      </c>
      <c r="C29" s="43" t="s">
        <v>14</v>
      </c>
      <c r="D29" s="45" t="s">
        <v>40</v>
      </c>
      <c r="E29" s="45" t="s">
        <v>15</v>
      </c>
      <c r="F29" s="45" t="s">
        <v>15</v>
      </c>
      <c r="G29" s="45" t="str">
        <f>VLOOKUP(B29,'[1]Foot Mapping'!C:P,14,0)</f>
        <v>VS5-FOOT</v>
      </c>
      <c r="H29" s="43">
        <f>VLOOKUP(B29,'[1]Foot Mapping'!C:W,21,0)</f>
        <v>215.57</v>
      </c>
      <c r="I29" s="44">
        <v>378.59</v>
      </c>
      <c r="J29" s="46">
        <f t="shared" si="0"/>
        <v>0.56940225573839776</v>
      </c>
      <c r="K29" s="47" t="str">
        <f>VLOOKUP(B29,'[1]Foot Mapping'!C:U,19,0)</f>
        <v>NO PDAC APPROVAL</v>
      </c>
      <c r="L29" s="22">
        <v>10</v>
      </c>
    </row>
    <row r="30" spans="1:12" x14ac:dyDescent="0.45">
      <c r="A30" s="43" t="s">
        <v>20</v>
      </c>
      <c r="B30" s="43" t="s">
        <v>54</v>
      </c>
      <c r="C30" s="43" t="s">
        <v>14</v>
      </c>
      <c r="D30" s="45" t="s">
        <v>15</v>
      </c>
      <c r="E30" s="45" t="s">
        <v>15</v>
      </c>
      <c r="F30" s="45" t="s">
        <v>15</v>
      </c>
      <c r="G30" s="45" t="str">
        <f>VLOOKUP(B30,'[1]Foot Mapping'!C:P,14,0)</f>
        <v>1D10</v>
      </c>
      <c r="H30" s="43">
        <f>VLOOKUP(B30,'[1]Foot Mapping'!C:W,21,0)</f>
        <v>221.38000000000002</v>
      </c>
      <c r="I30" s="44">
        <v>378.59</v>
      </c>
      <c r="J30" s="46">
        <f>H30/I30</f>
        <v>0.58474867270662201</v>
      </c>
      <c r="K30" s="47" t="str">
        <f>VLOOKUP(B30,'[1]Foot Mapping'!C:U,19,0)</f>
        <v>NO PDAC APPROVAL</v>
      </c>
      <c r="L30" s="22">
        <v>10</v>
      </c>
    </row>
    <row r="31" spans="1:12" x14ac:dyDescent="0.45">
      <c r="A31" s="43" t="s">
        <v>41</v>
      </c>
      <c r="B31" s="43" t="s">
        <v>55</v>
      </c>
      <c r="C31" s="43" t="s">
        <v>14</v>
      </c>
      <c r="D31" s="45" t="s">
        <v>15</v>
      </c>
      <c r="E31" s="45" t="s">
        <v>15</v>
      </c>
      <c r="F31" s="45" t="s">
        <v>15</v>
      </c>
      <c r="G31" s="45" t="str">
        <f>VLOOKUP(B31,'[1]Foot Mapping'!C:P,14,0)</f>
        <v>DWF</v>
      </c>
      <c r="H31" s="43">
        <f>VLOOKUP(B31,'[1]Foot Mapping'!C:W,21,0)</f>
        <v>251.91</v>
      </c>
      <c r="I31" s="44">
        <v>378.59</v>
      </c>
      <c r="J31" s="46">
        <f t="shared" si="0"/>
        <v>0.6653899997358621</v>
      </c>
      <c r="K31" s="47" t="str">
        <f>VLOOKUP(B31,'[1]Foot Mapping'!C:U,19,0)</f>
        <v>NO PDAC APPROVAL</v>
      </c>
      <c r="L31" s="22">
        <v>10</v>
      </c>
    </row>
    <row r="32" spans="1:12" x14ac:dyDescent="0.45">
      <c r="A32" s="22" t="s">
        <v>20</v>
      </c>
      <c r="B32" s="22" t="s">
        <v>56</v>
      </c>
      <c r="C32" s="22" t="s">
        <v>14</v>
      </c>
      <c r="D32" s="23" t="s">
        <v>15</v>
      </c>
      <c r="E32" s="23" t="s">
        <v>15</v>
      </c>
      <c r="F32" s="23" t="s">
        <v>15</v>
      </c>
      <c r="G32" s="23" t="str">
        <f>VLOOKUP(B32,'[1]Foot Mapping'!C:P,14,0)</f>
        <v>1WR95</v>
      </c>
      <c r="H32" s="22">
        <f>VLOOKUP(B32,'[1]Foot Mapping'!C:W,21,0)</f>
        <v>281.29000000000002</v>
      </c>
      <c r="I32" s="24">
        <v>378.59</v>
      </c>
      <c r="J32" s="25">
        <f t="shared" si="0"/>
        <v>0.74299373992973938</v>
      </c>
      <c r="K32" s="26" t="str">
        <f>VLOOKUP(B32,'[1]Foot Mapping'!C:U,19,0)</f>
        <v>NO PDAC APPROVAL</v>
      </c>
      <c r="L32" s="22">
        <v>10</v>
      </c>
    </row>
    <row r="33" spans="1:12" x14ac:dyDescent="0.45">
      <c r="A33" s="22" t="s">
        <v>57</v>
      </c>
      <c r="B33" s="22" t="s">
        <v>58</v>
      </c>
      <c r="C33" s="22" t="s">
        <v>14</v>
      </c>
      <c r="D33" s="23" t="s">
        <v>40</v>
      </c>
      <c r="E33" s="23" t="s">
        <v>40</v>
      </c>
      <c r="F33" s="23" t="s">
        <v>15</v>
      </c>
      <c r="G33" s="23" t="str">
        <f>VLOOKUP(B33,'[1]Foot Mapping'!C:P,14,0)</f>
        <v>134-KIT</v>
      </c>
      <c r="H33" s="22">
        <f>VLOOKUP(B33,'[1]Foot Mapping'!C:W,21,0)</f>
        <v>307.67</v>
      </c>
      <c r="I33" s="24">
        <v>378.59</v>
      </c>
      <c r="J33" s="25">
        <f>H33/I33</f>
        <v>0.81267334055310503</v>
      </c>
      <c r="K33" s="26" t="str">
        <f>VLOOKUP(B33,'[1]Foot Mapping'!C:U,19,0)</f>
        <v>NO PDAC APPROVAL</v>
      </c>
      <c r="L33" s="22">
        <v>10</v>
      </c>
    </row>
    <row r="34" spans="1:12" x14ac:dyDescent="0.45">
      <c r="A34" s="22" t="s">
        <v>20</v>
      </c>
      <c r="B34" s="22" t="s">
        <v>59</v>
      </c>
      <c r="C34" s="22" t="s">
        <v>14</v>
      </c>
      <c r="D34" s="23" t="s">
        <v>40</v>
      </c>
      <c r="E34" s="23" t="s">
        <v>15</v>
      </c>
      <c r="F34" s="23" t="s">
        <v>15</v>
      </c>
      <c r="G34" s="23" t="str">
        <f>VLOOKUP(B34,'[1]Foot Mapping'!C:P,14,0)</f>
        <v>1C11</v>
      </c>
      <c r="H34" s="22">
        <f>VLOOKUP(B34,'[1]Foot Mapping'!C:W,21,0)</f>
        <v>307.98</v>
      </c>
      <c r="I34" s="24">
        <v>378.59</v>
      </c>
      <c r="J34" s="25">
        <f t="shared" si="0"/>
        <v>0.81349216830872462</v>
      </c>
      <c r="K34" s="26" t="str">
        <f>VLOOKUP(B34,'[1]Foot Mapping'!C:U,19,0)</f>
        <v>NO PDAC APPROVAL</v>
      </c>
      <c r="L34" s="22">
        <v>10</v>
      </c>
    </row>
    <row r="35" spans="1:12" x14ac:dyDescent="0.45">
      <c r="A35" s="22" t="s">
        <v>26</v>
      </c>
      <c r="B35" s="22" t="s">
        <v>60</v>
      </c>
      <c r="C35" s="22" t="s">
        <v>14</v>
      </c>
      <c r="D35" s="23" t="s">
        <v>15</v>
      </c>
      <c r="E35" s="23" t="s">
        <v>15</v>
      </c>
      <c r="F35" s="23" t="s">
        <v>15</v>
      </c>
      <c r="G35" s="23" t="str">
        <f>VLOOKUP(B35,'[1]Foot Mapping'!C:P,14,0)</f>
        <v>1A101-FOOT</v>
      </c>
      <c r="H35" s="22">
        <f>VLOOKUP(B35,'[1]Foot Mapping'!C:W,21,0)</f>
        <v>318.89</v>
      </c>
      <c r="I35" s="24">
        <v>378.59</v>
      </c>
      <c r="J35" s="25">
        <f t="shared" si="0"/>
        <v>0.84230962254681851</v>
      </c>
      <c r="K35" s="26" t="str">
        <f>VLOOKUP(B35,'[1]Foot Mapping'!C:U,19,0)</f>
        <v>NO PDAC APPROVAL</v>
      </c>
      <c r="L35" s="22">
        <v>10</v>
      </c>
    </row>
    <row r="36" spans="1:12" x14ac:dyDescent="0.45">
      <c r="A36" s="22" t="s">
        <v>20</v>
      </c>
      <c r="B36" s="22" t="s">
        <v>61</v>
      </c>
      <c r="C36" s="22" t="s">
        <v>14</v>
      </c>
      <c r="D36" s="23" t="s">
        <v>40</v>
      </c>
      <c r="E36" s="23" t="s">
        <v>15</v>
      </c>
      <c r="F36" s="23" t="s">
        <v>15</v>
      </c>
      <c r="G36" s="23" t="str">
        <f>VLOOKUP(B36,'[1]Foot Mapping'!C:P,14,0)</f>
        <v>1M10</v>
      </c>
      <c r="H36" s="22">
        <f>VLOOKUP(B36,'[1]Foot Mapping'!C:W,21,0)</f>
        <v>340.58</v>
      </c>
      <c r="I36" s="24">
        <v>378.59</v>
      </c>
      <c r="J36" s="25">
        <f t="shared" si="0"/>
        <v>0.89960115164161758</v>
      </c>
      <c r="K36" s="26" t="str">
        <f>VLOOKUP(B36,'[1]Foot Mapping'!C:U,19,0)</f>
        <v>NO PDAC APPROVAL</v>
      </c>
      <c r="L36" s="22">
        <v>10</v>
      </c>
    </row>
    <row r="37" spans="1:12" x14ac:dyDescent="0.45">
      <c r="A37" s="22" t="s">
        <v>18</v>
      </c>
      <c r="B37" s="22" t="s">
        <v>62</v>
      </c>
      <c r="C37" s="22" t="s">
        <v>14</v>
      </c>
      <c r="D37" s="23"/>
      <c r="E37" s="23" t="s">
        <v>15</v>
      </c>
      <c r="F37" s="23" t="s">
        <v>15</v>
      </c>
      <c r="G37" s="23" t="str">
        <f>VLOOKUP(B37,'[1]Foot Mapping'!C:P,14,0)</f>
        <v>BSP0-FOOT</v>
      </c>
      <c r="H37" s="22">
        <f>VLOOKUP(B37,'[1]Foot Mapping'!C:W,21,0)</f>
        <v>356.96</v>
      </c>
      <c r="I37" s="24">
        <v>378.59</v>
      </c>
      <c r="J37" s="25">
        <f t="shared" si="0"/>
        <v>0.94286695369661111</v>
      </c>
      <c r="K37" s="26" t="str">
        <f>VLOOKUP(B37,'[1]Foot Mapping'!C:U,19,0)</f>
        <v>NO PDAC APPROVAL</v>
      </c>
      <c r="L37" s="22">
        <v>10</v>
      </c>
    </row>
    <row r="38" spans="1:12" x14ac:dyDescent="0.45">
      <c r="A38" s="8" t="s">
        <v>63</v>
      </c>
      <c r="B38" s="8"/>
      <c r="C38" s="8"/>
      <c r="D38" s="8"/>
      <c r="E38" s="8"/>
      <c r="F38" s="8"/>
      <c r="G38" s="8"/>
      <c r="H38" s="8"/>
      <c r="I38" s="9">
        <v>1010.99</v>
      </c>
      <c r="J38" s="10"/>
      <c r="K38" s="11"/>
      <c r="L38" s="8"/>
    </row>
    <row r="39" spans="1:12" ht="15.75" x14ac:dyDescent="0.5">
      <c r="A39" s="12" t="s">
        <v>37</v>
      </c>
      <c r="B39" s="12" t="s">
        <v>64</v>
      </c>
      <c r="C39" s="12" t="s">
        <v>14</v>
      </c>
      <c r="D39" s="13" t="s">
        <v>65</v>
      </c>
      <c r="E39" s="13" t="s">
        <v>15</v>
      </c>
      <c r="F39" s="13" t="s">
        <v>15</v>
      </c>
      <c r="G39" s="13" t="str">
        <f>VLOOKUP(B39,'[1]Foot Mapping'!C:P,14,0)</f>
        <v>SKF20x-FOOT</v>
      </c>
      <c r="H39" s="12">
        <f>VLOOKUP(B39,'[1]Foot Mapping'!C:W,21,0)</f>
        <v>291.92</v>
      </c>
      <c r="I39" s="14">
        <v>1010.99</v>
      </c>
      <c r="J39" s="15">
        <f t="shared" ref="J39:J47" si="1">H39/I39</f>
        <v>0.2887466740521667</v>
      </c>
      <c r="K39" s="16" t="str">
        <f>VLOOKUP(B39,'[1]Foot Mapping'!C:U,19,0)</f>
        <v>NO PDAC APPROVAL</v>
      </c>
      <c r="L39" s="12">
        <v>75</v>
      </c>
    </row>
    <row r="40" spans="1:12" x14ac:dyDescent="0.45">
      <c r="A40" s="27" t="s">
        <v>16</v>
      </c>
      <c r="B40" s="27" t="s">
        <v>66</v>
      </c>
      <c r="C40" s="27" t="s">
        <v>14</v>
      </c>
      <c r="D40" s="27" t="s">
        <v>65</v>
      </c>
      <c r="E40" s="28" t="s">
        <v>15</v>
      </c>
      <c r="F40" s="28" t="s">
        <v>15</v>
      </c>
      <c r="G40" s="28" t="str">
        <f>VLOOKUP(B40,'[1]Foot Mapping'!C:P,14,0)</f>
        <v>CSX-KIT</v>
      </c>
      <c r="H40" s="27">
        <f>VLOOKUP(B40,'[1]Foot Mapping'!C:W,21,0)</f>
        <v>261.13</v>
      </c>
      <c r="I40" s="29">
        <v>1010.99</v>
      </c>
      <c r="J40" s="32">
        <f>H40/I40</f>
        <v>0.2582913777584348</v>
      </c>
      <c r="K40" s="31" t="str">
        <f>VLOOKUP(B40,'[1]Foot Mapping'!C:U,19,0)</f>
        <v>NO PDAC APPROVAL</v>
      </c>
      <c r="L40" s="27">
        <v>75</v>
      </c>
    </row>
    <row r="41" spans="1:12" x14ac:dyDescent="0.45">
      <c r="A41" s="27" t="s">
        <v>37</v>
      </c>
      <c r="B41" s="27" t="s">
        <v>67</v>
      </c>
      <c r="C41" s="27" t="s">
        <v>14</v>
      </c>
      <c r="D41" s="27" t="s">
        <v>65</v>
      </c>
      <c r="E41" s="28" t="s">
        <v>40</v>
      </c>
      <c r="F41" s="28" t="s">
        <v>40</v>
      </c>
      <c r="G41" s="28" t="str">
        <f>VLOOKUP(B41,'[1]Foot Mapping'!C:P,14,0)</f>
        <v>SKF10x-FOOT</v>
      </c>
      <c r="H41" s="27">
        <f>VLOOKUP(B41,'[1]Foot Mapping'!C:W,21,0)</f>
        <v>291.92</v>
      </c>
      <c r="I41" s="29">
        <v>1010.99</v>
      </c>
      <c r="J41" s="30">
        <f>H41/I41</f>
        <v>0.2887466740521667</v>
      </c>
      <c r="K41" s="31" t="str">
        <f>VLOOKUP(B41,'[1]Foot Mapping'!C:U,19,0)</f>
        <v>NO PDAC APPROVAL</v>
      </c>
      <c r="L41" s="27">
        <v>75</v>
      </c>
    </row>
    <row r="42" spans="1:12" x14ac:dyDescent="0.45">
      <c r="A42" s="27" t="s">
        <v>11</v>
      </c>
      <c r="B42" s="27" t="s">
        <v>68</v>
      </c>
      <c r="C42" s="27" t="s">
        <v>14</v>
      </c>
      <c r="D42" s="27" t="s">
        <v>65</v>
      </c>
      <c r="E42" s="28" t="s">
        <v>15</v>
      </c>
      <c r="F42" s="28" t="s">
        <v>15</v>
      </c>
      <c r="G42" s="28" t="str">
        <f>VLOOKUP(B42,'[1]Foot Mapping'!C:P,14,0)</f>
        <v>NAV-FOOT</v>
      </c>
      <c r="H42" s="27">
        <f>VLOOKUP(B42,'[1]Foot Mapping'!C:W,21,0)</f>
        <v>303.17</v>
      </c>
      <c r="I42" s="29">
        <v>1010.99</v>
      </c>
      <c r="J42" s="32">
        <f t="shared" si="1"/>
        <v>0.29987438055767118</v>
      </c>
      <c r="K42" s="31">
        <f>VLOOKUP(B42,'[1]Foot Mapping'!C:U,19,0)</f>
        <v>44294</v>
      </c>
      <c r="L42" s="27">
        <v>75</v>
      </c>
    </row>
    <row r="43" spans="1:12" x14ac:dyDescent="0.45">
      <c r="A43" s="17" t="s">
        <v>37</v>
      </c>
      <c r="B43" s="17" t="s">
        <v>69</v>
      </c>
      <c r="C43" s="17" t="s">
        <v>14</v>
      </c>
      <c r="D43" s="18" t="s">
        <v>65</v>
      </c>
      <c r="E43" s="18" t="s">
        <v>15</v>
      </c>
      <c r="F43" s="18" t="s">
        <v>15</v>
      </c>
      <c r="G43" s="18" t="str">
        <f>VLOOKUP(B43,'[1]Foot Mapping'!C:P,14,0)</f>
        <v>SKF30x-FOOT</v>
      </c>
      <c r="H43" s="17">
        <f>VLOOKUP(B43,'[1]Foot Mapping'!C:W,21,0)</f>
        <v>291.92</v>
      </c>
      <c r="I43" s="19">
        <v>1010.99</v>
      </c>
      <c r="J43" s="20">
        <f>H43/I43</f>
        <v>0.2887466740521667</v>
      </c>
      <c r="K43" s="21" t="str">
        <f>VLOOKUP(B43,'[1]Foot Mapping'!C:U,19,0)</f>
        <v>NO PDAC APPROVAL</v>
      </c>
      <c r="L43" s="17">
        <v>35</v>
      </c>
    </row>
    <row r="44" spans="1:12" x14ac:dyDescent="0.45">
      <c r="A44" s="43" t="s">
        <v>11</v>
      </c>
      <c r="B44" s="43" t="s">
        <v>70</v>
      </c>
      <c r="C44" s="22" t="s">
        <v>14</v>
      </c>
      <c r="D44" s="23" t="s">
        <v>65</v>
      </c>
      <c r="E44" s="45"/>
      <c r="F44" s="45"/>
      <c r="G44" s="23" t="str">
        <f>VLOOKUP(B44,'[1]Foot Mapping'!C:P,14,0)</f>
        <v>5191-FOOT</v>
      </c>
      <c r="H44" s="22">
        <f>VLOOKUP(B44,'[1]Foot Mapping'!C:W,21,0)</f>
        <v>240.7</v>
      </c>
      <c r="I44" s="24">
        <v>1010.99</v>
      </c>
      <c r="J44" s="25">
        <f>H44/I44</f>
        <v>0.23808346274443862</v>
      </c>
      <c r="K44" s="26">
        <f>VLOOKUP(B44,'[1]Foot Mapping'!C:U,19,0)</f>
        <v>44307</v>
      </c>
      <c r="L44" s="22">
        <v>10</v>
      </c>
    </row>
    <row r="45" spans="1:12" x14ac:dyDescent="0.45">
      <c r="A45" s="22" t="s">
        <v>49</v>
      </c>
      <c r="B45" s="22" t="s">
        <v>71</v>
      </c>
      <c r="C45" s="22" t="s">
        <v>14</v>
      </c>
      <c r="D45" s="22" t="s">
        <v>65</v>
      </c>
      <c r="E45" s="23" t="s">
        <v>15</v>
      </c>
      <c r="F45" s="23" t="s">
        <v>15</v>
      </c>
      <c r="G45" s="23" t="str">
        <f>VLOOKUP(B45,'[1]Foot Mapping'!C:P,14,0)</f>
        <v>AGM-FOOT</v>
      </c>
      <c r="H45" s="22">
        <f>VLOOKUP(B45,'[1]Foot Mapping'!C:W,21,0)</f>
        <v>381.05</v>
      </c>
      <c r="I45" s="24">
        <v>1010.99</v>
      </c>
      <c r="J45" s="25">
        <f t="shared" si="1"/>
        <v>0.37690778345977705</v>
      </c>
      <c r="K45" s="26" t="str">
        <f>VLOOKUP(B45,'[1]Foot Mapping'!C:U,19,0)</f>
        <v>NO PDAC APPROVAL</v>
      </c>
      <c r="L45" s="22">
        <v>10</v>
      </c>
    </row>
    <row r="46" spans="1:12" x14ac:dyDescent="0.45">
      <c r="A46" s="22" t="s">
        <v>49</v>
      </c>
      <c r="B46" s="22" t="s">
        <v>72</v>
      </c>
      <c r="C46" s="22" t="s">
        <v>14</v>
      </c>
      <c r="D46" s="22" t="s">
        <v>65</v>
      </c>
      <c r="E46" s="23" t="s">
        <v>15</v>
      </c>
      <c r="F46" s="23" t="s">
        <v>15</v>
      </c>
      <c r="G46" s="23" t="str">
        <f>VLOOKUP(B46,'[1]Foot Mapping'!C:P,14,0)</f>
        <v>STM-FOOT</v>
      </c>
      <c r="H46" s="22">
        <f>VLOOKUP(B46,'[1]Foot Mapping'!C:W,21,0)</f>
        <v>381.05</v>
      </c>
      <c r="I46" s="24">
        <v>1010.99</v>
      </c>
      <c r="J46" s="25">
        <f t="shared" si="1"/>
        <v>0.37690778345977705</v>
      </c>
      <c r="K46" s="26" t="str">
        <f>VLOOKUP(B46,'[1]Foot Mapping'!C:U,19,0)</f>
        <v>NO PDAC APPROVAL</v>
      </c>
      <c r="L46" s="22">
        <v>10</v>
      </c>
    </row>
    <row r="47" spans="1:12" x14ac:dyDescent="0.45">
      <c r="A47" s="22" t="s">
        <v>20</v>
      </c>
      <c r="B47" s="22" t="s">
        <v>73</v>
      </c>
      <c r="C47" s="22" t="s">
        <v>14</v>
      </c>
      <c r="D47" s="22" t="s">
        <v>65</v>
      </c>
      <c r="E47" s="23" t="s">
        <v>15</v>
      </c>
      <c r="F47" s="23" t="s">
        <v>15</v>
      </c>
      <c r="G47" s="23" t="str">
        <f>VLOOKUP(B47,'[1]Foot Mapping'!C:P,14,0)</f>
        <v>1A30</v>
      </c>
      <c r="H47" s="22">
        <f>VLOOKUP(B47,'[1]Foot Mapping'!C:W,21,0)</f>
        <v>408.99</v>
      </c>
      <c r="I47" s="24">
        <v>1010.99</v>
      </c>
      <c r="J47" s="25">
        <f t="shared" si="1"/>
        <v>0.40454406077211447</v>
      </c>
      <c r="K47" s="26" t="str">
        <f>VLOOKUP(B47,'[1]Foot Mapping'!C:U,19,0)</f>
        <v>NO PDAC APPROVAL</v>
      </c>
      <c r="L47" s="22">
        <v>10</v>
      </c>
    </row>
    <row r="48" spans="1:12" x14ac:dyDescent="0.45">
      <c r="A48" s="8" t="s">
        <v>74</v>
      </c>
      <c r="B48" s="8"/>
      <c r="C48" s="8"/>
      <c r="D48" s="8"/>
      <c r="E48" s="8"/>
      <c r="F48" s="8"/>
      <c r="G48" s="8"/>
      <c r="H48" s="8"/>
      <c r="I48" s="9">
        <v>2972.21</v>
      </c>
      <c r="J48" s="10"/>
      <c r="K48" s="11"/>
      <c r="L48" s="8"/>
    </row>
    <row r="49" spans="1:12" x14ac:dyDescent="0.45">
      <c r="A49" s="48" t="s">
        <v>18</v>
      </c>
      <c r="B49" s="48" t="s">
        <v>75</v>
      </c>
      <c r="C49" s="48" t="s">
        <v>14</v>
      </c>
      <c r="D49" s="49" t="s">
        <v>76</v>
      </c>
      <c r="E49" s="49" t="s">
        <v>35</v>
      </c>
      <c r="F49" s="49" t="s">
        <v>15</v>
      </c>
      <c r="G49" s="49" t="str">
        <f>VLOOKUP(B49,'[1]Foot Mapping'!C:P,14,0)</f>
        <v>BST0-FOOT</v>
      </c>
      <c r="H49" s="48">
        <f>VLOOKUP(B49,'[1]Foot Mapping'!C:W,21,0)</f>
        <v>1550.25</v>
      </c>
      <c r="I49" s="50">
        <f>387.59+568.52+2016.1</f>
        <v>2972.21</v>
      </c>
      <c r="J49" s="51">
        <f>H49/I49</f>
        <v>0.52158158407380362</v>
      </c>
      <c r="K49" s="52" t="str">
        <f>VLOOKUP(B49,'[1]Foot Mapping'!C:U,19,0)</f>
        <v>NO PDAC APPROVAL</v>
      </c>
      <c r="L49" s="48">
        <v>35</v>
      </c>
    </row>
    <row r="50" spans="1:12" x14ac:dyDescent="0.45">
      <c r="A50" s="8" t="s">
        <v>77</v>
      </c>
      <c r="B50" s="8"/>
      <c r="C50" s="8"/>
      <c r="D50" s="8"/>
      <c r="E50" s="8"/>
      <c r="F50" s="8"/>
      <c r="G50" s="8"/>
      <c r="H50" s="8"/>
      <c r="I50" s="9">
        <v>17363.23</v>
      </c>
      <c r="J50" s="10"/>
      <c r="K50" s="11"/>
      <c r="L50" s="8"/>
    </row>
    <row r="51" spans="1:12" ht="15.75" x14ac:dyDescent="0.5">
      <c r="A51" s="12" t="s">
        <v>11</v>
      </c>
      <c r="B51" s="12" t="s">
        <v>78</v>
      </c>
      <c r="C51" s="12" t="s">
        <v>79</v>
      </c>
      <c r="D51" s="13" t="s">
        <v>15</v>
      </c>
      <c r="E51" s="13" t="s">
        <v>15</v>
      </c>
      <c r="F51" s="13" t="s">
        <v>15</v>
      </c>
      <c r="G51" s="13" t="str">
        <f>VLOOKUP(B51,'[1]Foot Mapping'!C:P,14,0)</f>
        <v>ELANIC-FOOT</v>
      </c>
      <c r="H51" s="12">
        <f>VLOOKUP(B51,'[1]Foot Mapping'!C:W,21,0)</f>
        <v>7648.51</v>
      </c>
      <c r="I51" s="14">
        <v>17363.23</v>
      </c>
      <c r="J51" s="15">
        <f>H51/I51</f>
        <v>0.44050041380549587</v>
      </c>
      <c r="K51" s="16">
        <f>VLOOKUP(B51,'[1]Foot Mapping'!C:U,19,0)</f>
        <v>44092</v>
      </c>
      <c r="L51" s="12">
        <v>75</v>
      </c>
    </row>
    <row r="52" spans="1:12" x14ac:dyDescent="0.45">
      <c r="A52" s="27" t="s">
        <v>11</v>
      </c>
      <c r="B52" s="27" t="s">
        <v>80</v>
      </c>
      <c r="C52" s="27" t="s">
        <v>79</v>
      </c>
      <c r="D52" s="28" t="s">
        <v>15</v>
      </c>
      <c r="E52" s="28" t="s">
        <v>15</v>
      </c>
      <c r="F52" s="28" t="s">
        <v>15</v>
      </c>
      <c r="G52" s="28" t="str">
        <f>VLOOKUP(B52,'[1]Foot Mapping'!C:P,14,0)</f>
        <v>ELAN-FOOT</v>
      </c>
      <c r="H52" s="27">
        <f>VLOOKUP(B52,'[1]Foot Mapping'!C:W,21,0)</f>
        <v>7298.1</v>
      </c>
      <c r="I52" s="29">
        <v>17363.23</v>
      </c>
      <c r="J52" s="30">
        <f>H52/I52</f>
        <v>0.42031926087484878</v>
      </c>
      <c r="K52" s="31">
        <f>VLOOKUP(B52,'[1]Foot Mapping'!C:U,19,0)</f>
        <v>42005</v>
      </c>
      <c r="L52" s="27">
        <v>75</v>
      </c>
    </row>
    <row r="53" spans="1:12" x14ac:dyDescent="0.45">
      <c r="A53" s="17" t="s">
        <v>18</v>
      </c>
      <c r="B53" s="17" t="s">
        <v>81</v>
      </c>
      <c r="C53" s="17" t="s">
        <v>79</v>
      </c>
      <c r="D53" s="18" t="s">
        <v>15</v>
      </c>
      <c r="E53" s="18" t="s">
        <v>15</v>
      </c>
      <c r="F53" s="18" t="s">
        <v>15</v>
      </c>
      <c r="G53" s="18" t="str">
        <f>VLOOKUP(B53,'[1]Foot Mapping'!C:P,14,0)</f>
        <v>PSX0-FOOT</v>
      </c>
      <c r="H53" s="17">
        <f>VLOOKUP(B53,'[1]Foot Mapping'!C:W,21,0)</f>
        <v>7758.83</v>
      </c>
      <c r="I53" s="19">
        <v>17363.23</v>
      </c>
      <c r="J53" s="20">
        <f>H53/I53</f>
        <v>0.44685407035442137</v>
      </c>
      <c r="K53" s="21">
        <f>VLOOKUP(B53,'[1]Foot Mapping'!C:U,19,0)</f>
        <v>40179</v>
      </c>
      <c r="L53" s="17">
        <v>35</v>
      </c>
    </row>
    <row r="54" spans="1:12" x14ac:dyDescent="0.45">
      <c r="A54" s="22" t="s">
        <v>26</v>
      </c>
      <c r="B54" s="22" t="s">
        <v>82</v>
      </c>
      <c r="C54" s="22" t="s">
        <v>79</v>
      </c>
      <c r="D54" s="23" t="s">
        <v>15</v>
      </c>
      <c r="E54" s="23" t="s">
        <v>15</v>
      </c>
      <c r="F54" s="23" t="s">
        <v>15</v>
      </c>
      <c r="G54" s="23" t="str">
        <f>VLOOKUP(B54,'[1]Foot Mapping'!C:P,14,0)</f>
        <v>F14-N2-KIT</v>
      </c>
      <c r="H54" s="22">
        <f>VLOOKUP(B54,'[1]Foot Mapping'!C:W,21,0)</f>
        <v>8013.23</v>
      </c>
      <c r="I54" s="24">
        <v>17363.23</v>
      </c>
      <c r="J54" s="25">
        <f>H54/I54</f>
        <v>0.46150572214962304</v>
      </c>
      <c r="K54" s="26">
        <f>VLOOKUP(B54,'[1]Foot Mapping'!C:U,19,0)</f>
        <v>44154</v>
      </c>
      <c r="L54" s="22">
        <v>10</v>
      </c>
    </row>
    <row r="55" spans="1:12" x14ac:dyDescent="0.45">
      <c r="A55" s="22" t="s">
        <v>20</v>
      </c>
      <c r="B55" s="22" t="s">
        <v>83</v>
      </c>
      <c r="C55" s="22" t="s">
        <v>79</v>
      </c>
      <c r="D55" s="23" t="s">
        <v>15</v>
      </c>
      <c r="E55" s="23" t="s">
        <v>15</v>
      </c>
      <c r="F55" s="23" t="s">
        <v>15</v>
      </c>
      <c r="G55" s="23" t="str">
        <f>VLOOKUP(B55,'[1]Foot Mapping'!C:P,14,0)</f>
        <v>1B1</v>
      </c>
      <c r="H55" s="22">
        <f>VLOOKUP(B55,'[1]Foot Mapping'!C:W,21,0)</f>
        <v>9010</v>
      </c>
      <c r="I55" s="24">
        <v>17363.23</v>
      </c>
      <c r="J55" s="25">
        <f>H55/I55</f>
        <v>0.51891266774672684</v>
      </c>
      <c r="K55" s="26">
        <f>VLOOKUP(B55,'[1]Foot Mapping'!C:U,19,0)</f>
        <v>44148</v>
      </c>
      <c r="L55" s="22">
        <v>10</v>
      </c>
    </row>
    <row r="56" spans="1:12" x14ac:dyDescent="0.45">
      <c r="A56" s="8" t="s">
        <v>84</v>
      </c>
      <c r="B56" s="8"/>
      <c r="C56" s="8"/>
      <c r="D56" s="8"/>
      <c r="E56" s="8"/>
      <c r="F56" s="8"/>
      <c r="G56" s="8"/>
      <c r="H56" s="8"/>
      <c r="I56" s="9">
        <v>232.56</v>
      </c>
      <c r="J56" s="10"/>
      <c r="K56" s="11"/>
      <c r="L56" s="8"/>
    </row>
    <row r="57" spans="1:12" x14ac:dyDescent="0.45">
      <c r="A57" s="38" t="s">
        <v>41</v>
      </c>
      <c r="B57" s="38" t="s">
        <v>85</v>
      </c>
      <c r="C57" s="38" t="s">
        <v>86</v>
      </c>
      <c r="D57" s="39" t="s">
        <v>15</v>
      </c>
      <c r="E57" s="39" t="s">
        <v>15</v>
      </c>
      <c r="F57" s="39" t="s">
        <v>15</v>
      </c>
      <c r="G57" s="39" t="str">
        <f>VLOOKUP(B57,'[1]Foot Mapping'!C:P,14,0)</f>
        <v>SAF-FOOT</v>
      </c>
      <c r="H57" s="38">
        <f>VLOOKUP(B57,'[1]Foot Mapping'!C:W,21,0)</f>
        <v>140.09</v>
      </c>
      <c r="I57" s="40">
        <v>232.56</v>
      </c>
      <c r="J57" s="41">
        <f>H57/I57</f>
        <v>0.60238218094255247</v>
      </c>
      <c r="K57" s="42" t="str">
        <f>VLOOKUP(B57,'[1]Foot Mapping'!C:U,19,0)</f>
        <v>NO PDAC APPROVAL</v>
      </c>
      <c r="L57" s="38">
        <v>75</v>
      </c>
    </row>
    <row r="58" spans="1:12" x14ac:dyDescent="0.45">
      <c r="A58" s="22" t="s">
        <v>20</v>
      </c>
      <c r="B58" s="22" t="s">
        <v>87</v>
      </c>
      <c r="C58" s="22" t="s">
        <v>86</v>
      </c>
      <c r="D58" s="23" t="s">
        <v>15</v>
      </c>
      <c r="E58" s="23" t="s">
        <v>15</v>
      </c>
      <c r="F58" s="23" t="s">
        <v>15</v>
      </c>
      <c r="G58" s="23" t="str">
        <f>VLOOKUP(B58,'[1]Foot Mapping'!C:P,14,0)</f>
        <v>1H38</v>
      </c>
      <c r="H58" s="22">
        <f>VLOOKUP(B58,'[1]Foot Mapping'!C:W,21,0)</f>
        <v>251.35999999999999</v>
      </c>
      <c r="I58" s="24">
        <v>232.56</v>
      </c>
      <c r="J58" s="25">
        <f>H58/I58</f>
        <v>1.0808393532851737</v>
      </c>
      <c r="K58" s="26" t="str">
        <f>VLOOKUP(B58,'[1]Foot Mapping'!C:U,19,0)</f>
        <v>NO PDAC APPROVAL</v>
      </c>
      <c r="L58" s="22">
        <v>10</v>
      </c>
    </row>
    <row r="59" spans="1:12" x14ac:dyDescent="0.45">
      <c r="A59" s="8" t="s">
        <v>88</v>
      </c>
      <c r="B59" s="8"/>
      <c r="C59" s="8"/>
      <c r="D59" s="8"/>
      <c r="E59" s="8"/>
      <c r="F59" s="8"/>
      <c r="G59" s="8"/>
      <c r="H59" s="8"/>
      <c r="I59" s="9">
        <v>558.89</v>
      </c>
      <c r="J59" s="10"/>
      <c r="K59" s="11"/>
      <c r="L59" s="8"/>
    </row>
    <row r="60" spans="1:12" x14ac:dyDescent="0.45">
      <c r="A60" s="38" t="s">
        <v>37</v>
      </c>
      <c r="B60" s="38" t="s">
        <v>89</v>
      </c>
      <c r="C60" s="38" t="s">
        <v>90</v>
      </c>
      <c r="D60" s="39" t="s">
        <v>15</v>
      </c>
      <c r="E60" s="39" t="s">
        <v>15</v>
      </c>
      <c r="F60" s="39" t="s">
        <v>15</v>
      </c>
      <c r="G60" s="39" t="str">
        <f>VLOOKUP(B60,'[1]Foot Mapping'!C:P,14,0)</f>
        <v>SLF19x-FOOT</v>
      </c>
      <c r="H60" s="38">
        <f>VLOOKUP(B60,'[1]Foot Mapping'!C:W,21,0)</f>
        <v>279.2</v>
      </c>
      <c r="I60" s="40">
        <v>558.89</v>
      </c>
      <c r="J60" s="41">
        <f t="shared" ref="J60:J71" si="2">H60/I60</f>
        <v>0.49956163109019663</v>
      </c>
      <c r="K60" s="42" t="str">
        <f>VLOOKUP(B60,'[1]Foot Mapping'!C:U,19,0)</f>
        <v>NO PDAC APPROVAL</v>
      </c>
      <c r="L60" s="38">
        <v>75</v>
      </c>
    </row>
    <row r="61" spans="1:12" x14ac:dyDescent="0.45">
      <c r="A61" s="27" t="s">
        <v>49</v>
      </c>
      <c r="B61" s="27" t="s">
        <v>91</v>
      </c>
      <c r="C61" s="28" t="s">
        <v>90</v>
      </c>
      <c r="D61" s="28" t="s">
        <v>15</v>
      </c>
      <c r="E61" s="28" t="s">
        <v>15</v>
      </c>
      <c r="F61" s="28" t="s">
        <v>15</v>
      </c>
      <c r="G61" s="28" t="str">
        <f>VLOOKUP(B61,'[1]Foot Mapping'!C:P,14,0)</f>
        <v>LCE-FOOT</v>
      </c>
      <c r="H61" s="27">
        <f>VLOOKUP(B61,'[1]Foot Mapping'!C:W,21,0)</f>
        <v>152.63999999999999</v>
      </c>
      <c r="I61" s="29">
        <v>558.89</v>
      </c>
      <c r="J61" s="32">
        <f>H61/I61</f>
        <v>0.27311277711177512</v>
      </c>
      <c r="K61" s="31" t="str">
        <f>VLOOKUP(B61,'[1]Foot Mapping'!C:U,19,0)</f>
        <v>NO PDAC APPROVAL</v>
      </c>
      <c r="L61" s="27">
        <v>75</v>
      </c>
    </row>
    <row r="62" spans="1:12" x14ac:dyDescent="0.45">
      <c r="A62" s="27" t="s">
        <v>41</v>
      </c>
      <c r="B62" s="27" t="s">
        <v>92</v>
      </c>
      <c r="C62" s="27" t="s">
        <v>90</v>
      </c>
      <c r="D62" s="28" t="s">
        <v>15</v>
      </c>
      <c r="E62" s="28" t="s">
        <v>15</v>
      </c>
      <c r="F62" s="28" t="s">
        <v>15</v>
      </c>
      <c r="G62" s="28" t="str">
        <f>VLOOKUP(B62,'[1]Foot Mapping'!C:P,14,0)</f>
        <v>IMPM-MLH-FOOT</v>
      </c>
      <c r="H62" s="27">
        <f>VLOOKUP(B62,'[1]Foot Mapping'!C:W,21,0)</f>
        <v>201.09</v>
      </c>
      <c r="I62" s="29">
        <v>558.89</v>
      </c>
      <c r="J62" s="32">
        <f t="shared" si="2"/>
        <v>0.35980246560146006</v>
      </c>
      <c r="K62" s="31" t="str">
        <f>VLOOKUP(B62,'[1]Foot Mapping'!C:U,19,0)</f>
        <v>NO PDAC APPROVAL</v>
      </c>
      <c r="L62" s="27">
        <v>75</v>
      </c>
    </row>
    <row r="63" spans="1:12" x14ac:dyDescent="0.45">
      <c r="A63" s="17" t="s">
        <v>18</v>
      </c>
      <c r="B63" s="17" t="s">
        <v>93</v>
      </c>
      <c r="C63" s="17" t="s">
        <v>90</v>
      </c>
      <c r="D63" s="18" t="s">
        <v>15</v>
      </c>
      <c r="E63" s="18" t="s">
        <v>15</v>
      </c>
      <c r="F63" s="18" t="s">
        <v>15</v>
      </c>
      <c r="G63" s="18" t="str">
        <f>VLOOKUP(B63,'[1]Foot Mapping'!C:P,14,0)</f>
        <v>JBPE-FOOT</v>
      </c>
      <c r="H63" s="53">
        <f>VLOOKUP(B63,'[1]Foot Mapping'!C:W,21,0)</f>
        <v>266.48</v>
      </c>
      <c r="I63" s="19">
        <v>558.89</v>
      </c>
      <c r="J63" s="20">
        <f>H63/I63</f>
        <v>0.47680223299754876</v>
      </c>
      <c r="K63" s="21" t="str">
        <f>VLOOKUP(B63,'[1]Foot Mapping'!C:U,19,0)</f>
        <v>NO PDAC APPROVAL</v>
      </c>
      <c r="L63" s="17">
        <v>35</v>
      </c>
    </row>
    <row r="64" spans="1:12" x14ac:dyDescent="0.45">
      <c r="A64" s="17" t="s">
        <v>37</v>
      </c>
      <c r="B64" s="17" t="s">
        <v>94</v>
      </c>
      <c r="C64" s="17" t="s">
        <v>90</v>
      </c>
      <c r="D64" s="18" t="s">
        <v>15</v>
      </c>
      <c r="E64" s="18" t="s">
        <v>15</v>
      </c>
      <c r="F64" s="18" t="s">
        <v>15</v>
      </c>
      <c r="G64" s="18" t="str">
        <f>VLOOKUP(B64,'[1]Foot Mapping'!C:P,14,0)</f>
        <v>SEF19x-FOOT</v>
      </c>
      <c r="H64" s="17">
        <f>VLOOKUP(B64,'[1]Foot Mapping'!C:W,21,0)</f>
        <v>279.2</v>
      </c>
      <c r="I64" s="19">
        <v>558.89</v>
      </c>
      <c r="J64" s="54">
        <f>H64/I64</f>
        <v>0.49956163109019663</v>
      </c>
      <c r="K64" s="21" t="str">
        <f>VLOOKUP(B64,'[1]Foot Mapping'!C:U,19,0)</f>
        <v>NO PDAC APPROVAL</v>
      </c>
      <c r="L64" s="17">
        <v>35</v>
      </c>
    </row>
    <row r="65" spans="1:12" x14ac:dyDescent="0.45">
      <c r="A65" s="17" t="s">
        <v>37</v>
      </c>
      <c r="B65" s="17" t="s">
        <v>95</v>
      </c>
      <c r="C65" s="17" t="s">
        <v>90</v>
      </c>
      <c r="D65" s="18" t="s">
        <v>96</v>
      </c>
      <c r="E65" s="18" t="s">
        <v>15</v>
      </c>
      <c r="F65" s="18" t="s">
        <v>15</v>
      </c>
      <c r="G65" s="18" t="str">
        <f>VLOOKUP(B65,'[1]Foot Mapping'!C:P,14,0)</f>
        <v>SZM45x-FOOT</v>
      </c>
      <c r="H65" s="17">
        <f>VLOOKUP(B65,'[1]Foot Mapping'!C:W,21,0)</f>
        <v>279.2</v>
      </c>
      <c r="I65" s="19">
        <v>558.89</v>
      </c>
      <c r="J65" s="20">
        <f>H65/I65</f>
        <v>0.49956163109019663</v>
      </c>
      <c r="K65" s="21" t="str">
        <f>VLOOKUP(B65,'[1]Foot Mapping'!C:U,19,0)</f>
        <v>NO PDAC APPROVAL</v>
      </c>
      <c r="L65" s="17">
        <v>35</v>
      </c>
    </row>
    <row r="66" spans="1:12" x14ac:dyDescent="0.45">
      <c r="A66" s="17" t="s">
        <v>37</v>
      </c>
      <c r="B66" s="17" t="s">
        <v>97</v>
      </c>
      <c r="C66" s="17" t="s">
        <v>90</v>
      </c>
      <c r="D66" s="18" t="s">
        <v>15</v>
      </c>
      <c r="E66" s="18" t="s">
        <v>15</v>
      </c>
      <c r="F66" s="18" t="s">
        <v>15</v>
      </c>
      <c r="G66" s="18" t="str">
        <f>VLOOKUP(B66,'[1]Foot Mapping'!C:P,14,0)</f>
        <v>SEF1x</v>
      </c>
      <c r="H66" s="17">
        <f>VLOOKUP(B66,'[1]Foot Mapping'!C:W,21,0)</f>
        <v>287.49</v>
      </c>
      <c r="I66" s="19">
        <v>558.89</v>
      </c>
      <c r="J66" s="20">
        <f>H66/I66</f>
        <v>0.51439460358925726</v>
      </c>
      <c r="K66" s="21" t="str">
        <f>VLOOKUP(B66,'[1]Foot Mapping'!C:U,19,0)</f>
        <v>NO PDAC APPROVAL</v>
      </c>
      <c r="L66" s="17">
        <v>35</v>
      </c>
    </row>
    <row r="67" spans="1:12" x14ac:dyDescent="0.45">
      <c r="A67" s="22" t="s">
        <v>20</v>
      </c>
      <c r="B67" s="22" t="s">
        <v>98</v>
      </c>
      <c r="C67" s="22" t="s">
        <v>90</v>
      </c>
      <c r="D67" s="23" t="s">
        <v>15</v>
      </c>
      <c r="E67" s="23" t="s">
        <v>15</v>
      </c>
      <c r="F67" s="23" t="s">
        <v>15</v>
      </c>
      <c r="G67" s="23" t="str">
        <f>VLOOKUP(B67,'[1]Foot Mapping'!C:P,14,0)</f>
        <v>VS1-KIT</v>
      </c>
      <c r="H67" s="22">
        <f>VLOOKUP(B67,'[1]Foot Mapping'!C:W,21,0)</f>
        <v>369.57</v>
      </c>
      <c r="I67" s="24">
        <v>558.89</v>
      </c>
      <c r="J67" s="55">
        <f t="shared" si="2"/>
        <v>0.66125713467766467</v>
      </c>
      <c r="K67" s="26" t="str">
        <f>VLOOKUP(B67,'[1]Foot Mapping'!C:U,19,0)</f>
        <v>NO PDAC APPROVAL</v>
      </c>
      <c r="L67" s="22">
        <v>10</v>
      </c>
    </row>
    <row r="68" spans="1:12" x14ac:dyDescent="0.45">
      <c r="A68" s="22" t="s">
        <v>20</v>
      </c>
      <c r="B68" s="22" t="s">
        <v>99</v>
      </c>
      <c r="C68" s="22" t="s">
        <v>90</v>
      </c>
      <c r="D68" s="23" t="s">
        <v>15</v>
      </c>
      <c r="E68" s="23" t="s">
        <v>15</v>
      </c>
      <c r="F68" s="23" t="s">
        <v>15</v>
      </c>
      <c r="G68" s="23" t="str">
        <f>VLOOKUP(B68,'[1]Foot Mapping'!C:P,14,0)</f>
        <v>1E80-FOOTPLATE</v>
      </c>
      <c r="H68" s="22">
        <f>VLOOKUP(B68,'[1]Foot Mapping'!C:W,21,0)</f>
        <v>527.88</v>
      </c>
      <c r="I68" s="24">
        <v>558.89</v>
      </c>
      <c r="J68" s="25">
        <f t="shared" si="2"/>
        <v>0.94451502084488903</v>
      </c>
      <c r="K68" s="26" t="str">
        <f>VLOOKUP(B68,'[1]Foot Mapping'!C:U,19,0)</f>
        <v>NO PDAC APPROVAL</v>
      </c>
      <c r="L68" s="22">
        <v>10</v>
      </c>
    </row>
    <row r="69" spans="1:12" x14ac:dyDescent="0.45">
      <c r="A69" s="22" t="s">
        <v>26</v>
      </c>
      <c r="B69" s="22" t="s">
        <v>100</v>
      </c>
      <c r="C69" s="22" t="s">
        <v>90</v>
      </c>
      <c r="D69" s="23" t="s">
        <v>15</v>
      </c>
      <c r="E69" s="23" t="s">
        <v>15</v>
      </c>
      <c r="F69" s="23" t="s">
        <v>15</v>
      </c>
      <c r="G69" s="23" t="str">
        <f>VLOOKUP(B69,'[1]Foot Mapping'!C:P,14,0)</f>
        <v>RUSH CHOPART</v>
      </c>
      <c r="H69" s="22">
        <f>VLOOKUP(B69,'[1]Foot Mapping'!C:W,21,0)</f>
        <v>580.83000000000004</v>
      </c>
      <c r="I69" s="24">
        <v>558.89</v>
      </c>
      <c r="J69" s="25">
        <f t="shared" si="2"/>
        <v>1.039256383188105</v>
      </c>
      <c r="K69" s="26">
        <f>VLOOKUP(B69,'[1]Foot Mapping'!C:U,19,0)</f>
        <v>42736</v>
      </c>
      <c r="L69" s="22">
        <v>10</v>
      </c>
    </row>
    <row r="70" spans="1:12" x14ac:dyDescent="0.45">
      <c r="A70" s="22" t="s">
        <v>18</v>
      </c>
      <c r="B70" s="22" t="s">
        <v>101</v>
      </c>
      <c r="C70" s="22" t="s">
        <v>90</v>
      </c>
      <c r="D70" s="23" t="s">
        <v>15</v>
      </c>
      <c r="E70" s="23" t="s">
        <v>15</v>
      </c>
      <c r="F70" s="23" t="s">
        <v>15</v>
      </c>
      <c r="G70" s="23" t="str">
        <f>VLOOKUP(B70,'[1]Foot Mapping'!C:P,14,0)</f>
        <v>CHP-KIT</v>
      </c>
      <c r="H70" s="22">
        <f>VLOOKUP(B70,'[1]Foot Mapping'!C:W,21,0)</f>
        <v>598.47</v>
      </c>
      <c r="I70" s="24">
        <v>558.89</v>
      </c>
      <c r="J70" s="25">
        <f t="shared" si="2"/>
        <v>1.0708189446939469</v>
      </c>
      <c r="K70" s="26" t="str">
        <f>VLOOKUP(B70,'[1]Foot Mapping'!C:U,19,0)</f>
        <v>NO PDAC APPROVAL</v>
      </c>
      <c r="L70" s="22">
        <v>10</v>
      </c>
    </row>
    <row r="71" spans="1:12" x14ac:dyDescent="0.45">
      <c r="A71" s="22" t="s">
        <v>41</v>
      </c>
      <c r="B71" s="22" t="s">
        <v>102</v>
      </c>
      <c r="C71" s="22" t="s">
        <v>90</v>
      </c>
      <c r="D71" s="23" t="s">
        <v>15</v>
      </c>
      <c r="E71" s="23" t="s">
        <v>15</v>
      </c>
      <c r="F71" s="23" t="s">
        <v>15</v>
      </c>
      <c r="G71" s="23" t="str">
        <f>VLOOKUP(B71,'[1]Foot Mapping'!C:P,14,0)</f>
        <v>MHD-300-KIT</v>
      </c>
      <c r="H71" s="22">
        <f>VLOOKUP(B71,'[1]Foot Mapping'!C:W,21,0)</f>
        <v>630.70000000000005</v>
      </c>
      <c r="I71" s="24">
        <v>558.89</v>
      </c>
      <c r="J71" s="25">
        <f t="shared" si="2"/>
        <v>1.1284868220937931</v>
      </c>
      <c r="K71" s="26" t="str">
        <f>VLOOKUP(B71,'[1]Foot Mapping'!C:U,19,0)</f>
        <v>NO PDAC APPROVAL</v>
      </c>
      <c r="L71" s="22">
        <v>10</v>
      </c>
    </row>
    <row r="72" spans="1:12" x14ac:dyDescent="0.45">
      <c r="A72" s="8" t="s">
        <v>103</v>
      </c>
      <c r="B72" s="8"/>
      <c r="C72" s="8"/>
      <c r="D72" s="8"/>
      <c r="E72" s="8"/>
      <c r="F72" s="8"/>
      <c r="G72" s="8"/>
      <c r="H72" s="8"/>
      <c r="I72" s="9">
        <v>2277.15</v>
      </c>
      <c r="J72" s="10"/>
      <c r="K72" s="11"/>
      <c r="L72" s="8"/>
    </row>
    <row r="73" spans="1:12" ht="15.75" x14ac:dyDescent="0.5">
      <c r="A73" s="12" t="s">
        <v>16</v>
      </c>
      <c r="B73" s="12" t="s">
        <v>104</v>
      </c>
      <c r="C73" s="12" t="s">
        <v>105</v>
      </c>
      <c r="D73" s="13" t="s">
        <v>15</v>
      </c>
      <c r="E73" s="13" t="s">
        <v>15</v>
      </c>
      <c r="F73" s="13" t="s">
        <v>15</v>
      </c>
      <c r="G73" s="13" t="str">
        <f>VLOOKUP(B73,'[1]Foot Mapping'!C:P,14,0)</f>
        <v>TRIB-KIT</v>
      </c>
      <c r="H73" s="12">
        <f>VLOOKUP(B73,'[1]Foot Mapping'!C:W,21,0)</f>
        <v>317.99</v>
      </c>
      <c r="I73" s="14">
        <v>2277.15</v>
      </c>
      <c r="J73" s="15">
        <f t="shared" ref="J73:J79" si="3">H73/I73</f>
        <v>0.13964385306194146</v>
      </c>
      <c r="K73" s="16">
        <f>VLOOKUP(B73,'[1]Foot Mapping'!C:U,19,0)</f>
        <v>44271</v>
      </c>
      <c r="L73" s="12">
        <v>75</v>
      </c>
    </row>
    <row r="74" spans="1:12" x14ac:dyDescent="0.45">
      <c r="A74" s="27" t="s">
        <v>18</v>
      </c>
      <c r="B74" s="27" t="s">
        <v>106</v>
      </c>
      <c r="C74" s="27" t="s">
        <v>105</v>
      </c>
      <c r="D74" s="28" t="s">
        <v>15</v>
      </c>
      <c r="E74" s="28" t="s">
        <v>15</v>
      </c>
      <c r="F74" s="28" t="s">
        <v>15</v>
      </c>
      <c r="G74" s="28" t="str">
        <f>VLOOKUP(B74,'[1]Foot Mapping'!C:P,14,0)</f>
        <v>FBP-FOOT</v>
      </c>
      <c r="H74" s="27">
        <f>VLOOKUP(B74,'[1]Foot Mapping'!C:W,21,0)</f>
        <v>247.4</v>
      </c>
      <c r="I74" s="29">
        <v>2277.15</v>
      </c>
      <c r="J74" s="32">
        <f t="shared" si="3"/>
        <v>0.10864457765188942</v>
      </c>
      <c r="K74" s="31">
        <f>VLOOKUP(B74,'[1]Foot Mapping'!C:U,19,0)</f>
        <v>41383</v>
      </c>
      <c r="L74" s="27">
        <v>75</v>
      </c>
    </row>
    <row r="75" spans="1:12" x14ac:dyDescent="0.45">
      <c r="A75" s="17" t="s">
        <v>16</v>
      </c>
      <c r="B75" s="17" t="s">
        <v>107</v>
      </c>
      <c r="C75" s="17" t="s">
        <v>105</v>
      </c>
      <c r="D75" s="18" t="s">
        <v>15</v>
      </c>
      <c r="E75" s="18" t="s">
        <v>15</v>
      </c>
      <c r="F75" s="18" t="s">
        <v>15</v>
      </c>
      <c r="G75" s="18" t="str">
        <f>VLOOKUP(B75,'[1]Foot Mapping'!C:P,14,0)</f>
        <v>TP-KIT</v>
      </c>
      <c r="H75" s="17">
        <f>VLOOKUP(B75,'[1]Foot Mapping'!C:W,21,0)</f>
        <v>409.96</v>
      </c>
      <c r="I75" s="19">
        <v>2277.15</v>
      </c>
      <c r="J75" s="20">
        <f>H75/I75</f>
        <v>0.18003205761587948</v>
      </c>
      <c r="K75" s="21" t="str">
        <f>VLOOKUP(B75,'[1]Foot Mapping'!C:U,19,0)</f>
        <v>NO PDAC APPROVAL</v>
      </c>
      <c r="L75" s="17">
        <v>35</v>
      </c>
    </row>
    <row r="76" spans="1:12" x14ac:dyDescent="0.45">
      <c r="A76" s="17" t="s">
        <v>20</v>
      </c>
      <c r="B76" s="17" t="s">
        <v>108</v>
      </c>
      <c r="C76" s="17" t="s">
        <v>105</v>
      </c>
      <c r="D76" s="18" t="s">
        <v>15</v>
      </c>
      <c r="E76" s="18" t="s">
        <v>15</v>
      </c>
      <c r="F76" s="18" t="s">
        <v>15</v>
      </c>
      <c r="G76" s="18" t="str">
        <f>VLOOKUP(B76,'[1]Foot Mapping'!C:P,14,0)</f>
        <v>1D35</v>
      </c>
      <c r="H76" s="17">
        <f>VLOOKUP(B76,'[1]Foot Mapping'!C:W,21,0)</f>
        <v>553.80999999999995</v>
      </c>
      <c r="I76" s="19">
        <v>2277.15</v>
      </c>
      <c r="J76" s="20">
        <f>H76/I76</f>
        <v>0.24320312671541178</v>
      </c>
      <c r="K76" s="21" t="str">
        <f>VLOOKUP(B76,'[1]Foot Mapping'!C:U,19,0)</f>
        <v>NO PDAC APPROVAL</v>
      </c>
      <c r="L76" s="17">
        <v>35</v>
      </c>
    </row>
    <row r="77" spans="1:12" x14ac:dyDescent="0.45">
      <c r="A77" s="22" t="s">
        <v>49</v>
      </c>
      <c r="B77" s="22" t="s">
        <v>109</v>
      </c>
      <c r="C77" s="22" t="s">
        <v>105</v>
      </c>
      <c r="D77" s="23" t="s">
        <v>15</v>
      </c>
      <c r="E77" s="23" t="s">
        <v>15</v>
      </c>
      <c r="F77" s="23" t="s">
        <v>15</v>
      </c>
      <c r="G77" s="23" t="str">
        <f>VLOOKUP(B77,'[1]Foot Mapping'!C:P,14,0)</f>
        <v>DR</v>
      </c>
      <c r="H77" s="22">
        <f>VLOOKUP(B77,'[1]Foot Mapping'!C:W,21,0)</f>
        <v>572.4</v>
      </c>
      <c r="I77" s="24">
        <v>2277.15</v>
      </c>
      <c r="J77" s="25">
        <f>H77/I77</f>
        <v>0.25136684012910876</v>
      </c>
      <c r="K77" s="26" t="str">
        <f>VLOOKUP(B77,'[1]Foot Mapping'!C:U,19,0)</f>
        <v>NO PDAC APPROVAL</v>
      </c>
      <c r="L77" s="22">
        <v>10</v>
      </c>
    </row>
    <row r="78" spans="1:12" x14ac:dyDescent="0.45">
      <c r="A78" s="22" t="s">
        <v>16</v>
      </c>
      <c r="B78" s="22" t="s">
        <v>110</v>
      </c>
      <c r="C78" s="22" t="s">
        <v>105</v>
      </c>
      <c r="D78" s="23" t="s">
        <v>40</v>
      </c>
      <c r="E78" s="23" t="s">
        <v>15</v>
      </c>
      <c r="F78" s="23" t="s">
        <v>15</v>
      </c>
      <c r="G78" s="23" t="str">
        <f>VLOOKUP(B78,'[1]Foot Mapping'!C:P,14,0)</f>
        <v>TS-KIT</v>
      </c>
      <c r="H78" s="22">
        <f>VLOOKUP(B78,'[1]Foot Mapping'!C:W,21,0)</f>
        <v>757.21</v>
      </c>
      <c r="I78" s="24">
        <v>2277.15</v>
      </c>
      <c r="J78" s="25">
        <f t="shared" si="3"/>
        <v>0.33252530575500078</v>
      </c>
      <c r="K78" s="26">
        <f>VLOOKUP(B78,'[1]Foot Mapping'!C:U,19,0)</f>
        <v>44279</v>
      </c>
      <c r="L78" s="22">
        <v>10</v>
      </c>
    </row>
    <row r="79" spans="1:12" x14ac:dyDescent="0.45">
      <c r="A79" s="22" t="s">
        <v>16</v>
      </c>
      <c r="B79" s="22" t="s">
        <v>111</v>
      </c>
      <c r="C79" s="22" t="s">
        <v>105</v>
      </c>
      <c r="D79" s="23" t="s">
        <v>15</v>
      </c>
      <c r="E79" s="23" t="s">
        <v>15</v>
      </c>
      <c r="F79" s="23" t="s">
        <v>15</v>
      </c>
      <c r="G79" s="23" t="str">
        <f>VLOOKUP(B79,'[1]Foot Mapping'!C:P,14,0)</f>
        <v>V-KIT</v>
      </c>
      <c r="H79" s="22">
        <f>VLOOKUP(B79,'[1]Foot Mapping'!C:W,21,0)</f>
        <v>860.56</v>
      </c>
      <c r="I79" s="24">
        <v>2277.15</v>
      </c>
      <c r="J79" s="25">
        <f t="shared" si="3"/>
        <v>0.37791098522275646</v>
      </c>
      <c r="K79" s="26" t="str">
        <f>VLOOKUP(B79,'[1]Foot Mapping'!C:U,19,0)</f>
        <v>NO PDAC APPROVAL</v>
      </c>
      <c r="L79" s="22">
        <v>10</v>
      </c>
    </row>
    <row r="80" spans="1:12" x14ac:dyDescent="0.45">
      <c r="A80" s="8" t="s">
        <v>112</v>
      </c>
      <c r="B80" s="8"/>
      <c r="C80" s="8"/>
      <c r="D80" s="8"/>
      <c r="E80" s="8"/>
      <c r="F80" s="8"/>
      <c r="G80" s="8"/>
      <c r="H80" s="8"/>
      <c r="I80" s="9">
        <v>3700.21</v>
      </c>
      <c r="J80" s="10"/>
      <c r="K80" s="11"/>
      <c r="L80" s="8"/>
    </row>
    <row r="81" spans="1:12" ht="15.75" x14ac:dyDescent="0.5">
      <c r="A81" s="12" t="s">
        <v>11</v>
      </c>
      <c r="B81" s="12" t="s">
        <v>113</v>
      </c>
      <c r="C81" s="12" t="s">
        <v>114</v>
      </c>
      <c r="D81" s="13" t="s">
        <v>15</v>
      </c>
      <c r="E81" s="13" t="s">
        <v>15</v>
      </c>
      <c r="F81" s="13" t="s">
        <v>15</v>
      </c>
      <c r="G81" s="13" t="str">
        <f>VLOOKUP(B81,'[1]Foot Mapping'!C:P,14,0)</f>
        <v>JAV-KIT</v>
      </c>
      <c r="H81" s="12">
        <f>VLOOKUP(B81,'[1]Foot Mapping'!C:W,21,0)</f>
        <v>972.03</v>
      </c>
      <c r="I81" s="14">
        <v>3700.21</v>
      </c>
      <c r="J81" s="15">
        <f t="shared" ref="J81:J90" si="4">H81/I81</f>
        <v>0.26269590104345431</v>
      </c>
      <c r="K81" s="16">
        <f>VLOOKUP(B81,'[1]Foot Mapping'!C:U,19,0)</f>
        <v>44084</v>
      </c>
      <c r="L81" s="12">
        <v>75</v>
      </c>
    </row>
    <row r="82" spans="1:12" x14ac:dyDescent="0.45">
      <c r="A82" s="27" t="s">
        <v>57</v>
      </c>
      <c r="B82" s="27" t="s">
        <v>115</v>
      </c>
      <c r="C82" s="27" t="s">
        <v>114</v>
      </c>
      <c r="D82" s="27"/>
      <c r="E82" s="28" t="s">
        <v>15</v>
      </c>
      <c r="F82" s="28" t="s">
        <v>15</v>
      </c>
      <c r="G82" s="28" t="str">
        <f>VLOOKUP(B82,'[1]Foot Mapping'!C:P,14,0)</f>
        <v>131-KIT</v>
      </c>
      <c r="H82" s="27">
        <f>VLOOKUP(B82,'[1]Foot Mapping'!C:W,21,0)</f>
        <v>1095.33</v>
      </c>
      <c r="I82" s="29">
        <v>3700.21</v>
      </c>
      <c r="J82" s="32">
        <f t="shared" si="4"/>
        <v>0.29601833409455136</v>
      </c>
      <c r="K82" s="31">
        <f>VLOOKUP(B82,'[1]Foot Mapping'!C:U,19,0)</f>
        <v>44154</v>
      </c>
      <c r="L82" s="27">
        <v>75</v>
      </c>
    </row>
    <row r="83" spans="1:12" x14ac:dyDescent="0.45">
      <c r="A83" s="17" t="s">
        <v>18</v>
      </c>
      <c r="B83" s="17" t="s">
        <v>116</v>
      </c>
      <c r="C83" s="17" t="s">
        <v>114</v>
      </c>
      <c r="D83" s="18" t="s">
        <v>15</v>
      </c>
      <c r="E83" s="18" t="s">
        <v>15</v>
      </c>
      <c r="F83" s="18" t="s">
        <v>15</v>
      </c>
      <c r="G83" s="18" t="str">
        <f>VLOOKUP(B83,'[1]Foot Mapping'!C:P,14,0)</f>
        <v>CHX0-KIT</v>
      </c>
      <c r="H83" s="17">
        <f>VLOOKUP(B83,'[1]Foot Mapping'!C:W,21,0)</f>
        <v>804.54</v>
      </c>
      <c r="I83" s="19">
        <v>3700.21</v>
      </c>
      <c r="J83" s="20">
        <f t="shared" si="4"/>
        <v>0.21743090257039463</v>
      </c>
      <c r="K83" s="21">
        <f>VLOOKUP(B83,'[1]Foot Mapping'!C:U,19,0)</f>
        <v>44121</v>
      </c>
      <c r="L83" s="17">
        <v>35</v>
      </c>
    </row>
    <row r="84" spans="1:12" x14ac:dyDescent="0.45">
      <c r="A84" s="17" t="s">
        <v>20</v>
      </c>
      <c r="B84" s="17" t="s">
        <v>117</v>
      </c>
      <c r="C84" s="17" t="s">
        <v>114</v>
      </c>
      <c r="D84" s="18" t="s">
        <v>15</v>
      </c>
      <c r="E84" s="18" t="s">
        <v>15</v>
      </c>
      <c r="F84" s="18" t="s">
        <v>15</v>
      </c>
      <c r="G84" s="18" t="str">
        <f>VLOOKUP(B84,'[1]Foot Mapping'!C:P,14,0)</f>
        <v>RS4-FOOT</v>
      </c>
      <c r="H84" s="17">
        <f>VLOOKUP(B84,'[1]Foot Mapping'!C:W,21,0)</f>
        <v>968.47</v>
      </c>
      <c r="I84" s="19">
        <v>3700.21</v>
      </c>
      <c r="J84" s="20">
        <f>H84/I84</f>
        <v>0.26173379348739667</v>
      </c>
      <c r="K84" s="21">
        <f>VLOOKUP(B84,'[1]Foot Mapping'!C:U,19,0)</f>
        <v>44189</v>
      </c>
      <c r="L84" s="17">
        <v>35</v>
      </c>
    </row>
    <row r="85" spans="1:12" x14ac:dyDescent="0.45">
      <c r="A85" s="17" t="s">
        <v>18</v>
      </c>
      <c r="B85" s="17" t="s">
        <v>118</v>
      </c>
      <c r="C85" s="17" t="s">
        <v>114</v>
      </c>
      <c r="D85" s="18" t="s">
        <v>15</v>
      </c>
      <c r="E85" s="18" t="s">
        <v>15</v>
      </c>
      <c r="F85" s="18" t="s">
        <v>15</v>
      </c>
      <c r="G85" s="18" t="str">
        <f>VLOOKUP(B85,'[1]Foot Mapping'!C:P,14,0)</f>
        <v>VFMOD-KIT</v>
      </c>
      <c r="H85" s="17">
        <f>VLOOKUP(B85,'[1]Foot Mapping'!C:W,21,0)</f>
        <v>1331.65</v>
      </c>
      <c r="I85" s="19">
        <v>3700.21</v>
      </c>
      <c r="J85" s="20">
        <f t="shared" si="4"/>
        <v>0.35988497950116349</v>
      </c>
      <c r="K85" s="21">
        <f>VLOOKUP(B85,'[1]Foot Mapping'!C:U,19,0)</f>
        <v>44121</v>
      </c>
      <c r="L85" s="17">
        <v>35</v>
      </c>
    </row>
    <row r="86" spans="1:12" x14ac:dyDescent="0.45">
      <c r="A86" s="17" t="s">
        <v>57</v>
      </c>
      <c r="B86" s="17" t="s">
        <v>119</v>
      </c>
      <c r="C86" s="17" t="s">
        <v>114</v>
      </c>
      <c r="D86" s="18" t="s">
        <v>15</v>
      </c>
      <c r="E86" s="18" t="s">
        <v>15</v>
      </c>
      <c r="F86" s="18" t="s">
        <v>15</v>
      </c>
      <c r="G86" s="18" t="str">
        <f>VLOOKUP(B86,'[1]Foot Mapping'!C:P,14,0)</f>
        <v>178-KIT</v>
      </c>
      <c r="H86" s="17">
        <f>VLOOKUP(B86,'[1]Foot Mapping'!C:W,21,0)</f>
        <v>1588.42</v>
      </c>
      <c r="I86" s="19">
        <v>3700.21</v>
      </c>
      <c r="J86" s="20">
        <f t="shared" si="4"/>
        <v>0.42927833825647738</v>
      </c>
      <c r="K86" s="21">
        <f>VLOOKUP(B86,'[1]Foot Mapping'!C:U,19,0)</f>
        <v>44148</v>
      </c>
      <c r="L86" s="17">
        <v>35</v>
      </c>
    </row>
    <row r="87" spans="1:12" x14ac:dyDescent="0.45">
      <c r="A87" s="17" t="s">
        <v>11</v>
      </c>
      <c r="B87" s="17" t="s">
        <v>120</v>
      </c>
      <c r="C87" s="17" t="s">
        <v>114</v>
      </c>
      <c r="D87" s="18" t="s">
        <v>15</v>
      </c>
      <c r="E87" s="18" t="s">
        <v>15</v>
      </c>
      <c r="F87" s="18" t="s">
        <v>15</v>
      </c>
      <c r="G87" s="18" t="str">
        <f>VLOOKUP(B87,'[1]Foot Mapping'!C:P,14,0)</f>
        <v>EB-ST-KIT</v>
      </c>
      <c r="H87" s="17">
        <f>VLOOKUP(B87,'[1]Foot Mapping'!C:W,21,0)</f>
        <v>1650.55</v>
      </c>
      <c r="I87" s="19">
        <v>3700.21</v>
      </c>
      <c r="J87" s="20">
        <f t="shared" si="4"/>
        <v>0.44606927714913475</v>
      </c>
      <c r="K87" s="21">
        <f>VLOOKUP(B87,'[1]Foot Mapping'!C:U,19,0)</f>
        <v>44083</v>
      </c>
      <c r="L87" s="17">
        <v>35</v>
      </c>
    </row>
    <row r="88" spans="1:12" x14ac:dyDescent="0.45">
      <c r="A88" s="17" t="s">
        <v>57</v>
      </c>
      <c r="B88" s="17" t="s">
        <v>121</v>
      </c>
      <c r="C88" s="17" t="s">
        <v>114</v>
      </c>
      <c r="D88" s="18"/>
      <c r="E88" s="18"/>
      <c r="F88" s="18"/>
      <c r="G88" s="18" t="str">
        <f>VLOOKUP(B88,'[1]Foot Mapping'!C:P,14,0)</f>
        <v>137-PM-KIT</v>
      </c>
      <c r="H88" s="17">
        <f>VLOOKUP(B88,'[1]Foot Mapping'!C:W,21,0)</f>
        <v>1811.25</v>
      </c>
      <c r="I88" s="19">
        <v>3700.21</v>
      </c>
      <c r="J88" s="20">
        <f t="shared" si="4"/>
        <v>0.48949924463746652</v>
      </c>
      <c r="K88" s="21">
        <f>VLOOKUP(B88,'[1]Foot Mapping'!C:U,19,0)</f>
        <v>44154</v>
      </c>
      <c r="L88" s="17">
        <v>35</v>
      </c>
    </row>
    <row r="89" spans="1:12" x14ac:dyDescent="0.45">
      <c r="A89" s="22" t="s">
        <v>18</v>
      </c>
      <c r="B89" s="22" t="s">
        <v>122</v>
      </c>
      <c r="C89" s="22" t="s">
        <v>114</v>
      </c>
      <c r="D89" s="23" t="s">
        <v>15</v>
      </c>
      <c r="E89" s="23" t="s">
        <v>15</v>
      </c>
      <c r="F89" s="23" t="s">
        <v>15</v>
      </c>
      <c r="G89" s="23" t="str">
        <f>VLOOKUP(B89,'[1]Foot Mapping'!C:P,14,0)</f>
        <v>FSX009-FOOT</v>
      </c>
      <c r="H89" s="22">
        <f>VLOOKUP(B89,'[1]Foot Mapping'!C:W,21,0)</f>
        <v>1895.28</v>
      </c>
      <c r="I89" s="24">
        <v>3700.21</v>
      </c>
      <c r="J89" s="25">
        <f t="shared" si="4"/>
        <v>0.51220876652946723</v>
      </c>
      <c r="K89" s="26">
        <f>VLOOKUP(B89,'[1]Foot Mapping'!C:U,19,0)</f>
        <v>44121</v>
      </c>
      <c r="L89" s="22">
        <v>10</v>
      </c>
    </row>
    <row r="90" spans="1:12" x14ac:dyDescent="0.45">
      <c r="A90" s="22" t="s">
        <v>20</v>
      </c>
      <c r="B90" s="22" t="s">
        <v>123</v>
      </c>
      <c r="C90" s="22" t="s">
        <v>114</v>
      </c>
      <c r="D90" s="23" t="s">
        <v>15</v>
      </c>
      <c r="E90" s="23" t="s">
        <v>15</v>
      </c>
      <c r="F90" s="23" t="s">
        <v>15</v>
      </c>
      <c r="G90" s="23" t="str">
        <f>VLOOKUP(B90,'[1]Foot Mapping'!C:P,14,0)</f>
        <v>1E61 or 1E66 - Freeform</v>
      </c>
      <c r="H90" s="56">
        <f>VLOOKUP(B90,'[1]Foot Mapping'!C:W,21,0)</f>
        <v>0</v>
      </c>
      <c r="I90" s="24">
        <v>3700.21</v>
      </c>
      <c r="J90" s="25">
        <f t="shared" si="4"/>
        <v>0</v>
      </c>
      <c r="K90" s="26" t="str">
        <f>VLOOKUP(B90,'[1]Foot Mapping'!C:U,19,0)</f>
        <v>NO PDAC APPROVAL</v>
      </c>
      <c r="L90" s="22">
        <v>10</v>
      </c>
    </row>
    <row r="91" spans="1:12" x14ac:dyDescent="0.45">
      <c r="A91" s="8" t="s">
        <v>124</v>
      </c>
      <c r="B91" s="8"/>
      <c r="C91" s="8"/>
      <c r="D91" s="8"/>
      <c r="E91" s="8"/>
      <c r="F91" s="8"/>
      <c r="G91" s="8"/>
      <c r="H91" s="8"/>
      <c r="I91" s="9">
        <v>4332.6099999999997</v>
      </c>
      <c r="J91" s="10"/>
      <c r="K91" s="11"/>
      <c r="L91" s="8"/>
    </row>
    <row r="92" spans="1:12" x14ac:dyDescent="0.45">
      <c r="A92" s="38" t="s">
        <v>26</v>
      </c>
      <c r="B92" s="38" t="s">
        <v>125</v>
      </c>
      <c r="C92" s="38" t="s">
        <v>114</v>
      </c>
      <c r="D92" s="38" t="s">
        <v>65</v>
      </c>
      <c r="E92" s="39" t="s">
        <v>15</v>
      </c>
      <c r="F92" s="39" t="s">
        <v>15</v>
      </c>
      <c r="G92" s="39" t="str">
        <f>VLOOKUP(B92,'[1]Foot Mapping'!C:P,14,0)</f>
        <v>F10-KIT</v>
      </c>
      <c r="H92" s="38">
        <f>VLOOKUP(B92,'[1]Foot Mapping'!C:W,21,0)</f>
        <v>849.75</v>
      </c>
      <c r="I92" s="40">
        <v>4332.6099999999997</v>
      </c>
      <c r="J92" s="41">
        <f>H92/I92</f>
        <v>0.19612889228432748</v>
      </c>
      <c r="K92" s="42" t="str">
        <f>VLOOKUP(B92,'[1]Foot Mapping'!C:U,19,0)</f>
        <v>NO PDAC APPROVAL</v>
      </c>
      <c r="L92" s="38">
        <v>75</v>
      </c>
    </row>
    <row r="93" spans="1:12" x14ac:dyDescent="0.45">
      <c r="A93" s="17" t="s">
        <v>37</v>
      </c>
      <c r="B93" s="17" t="s">
        <v>126</v>
      </c>
      <c r="C93" s="17" t="s">
        <v>114</v>
      </c>
      <c r="D93" s="18" t="s">
        <v>65</v>
      </c>
      <c r="E93" s="18" t="s">
        <v>15</v>
      </c>
      <c r="F93" s="18" t="s">
        <v>15</v>
      </c>
      <c r="G93" s="18" t="str">
        <f>VLOOKUP(B93,'[1]Foot Mapping'!C:P,14,0)</f>
        <v>SZN20x-FOOT</v>
      </c>
      <c r="H93" s="17">
        <f>VLOOKUP(B93,'[1]Foot Mapping'!C:W,21,0)</f>
        <v>571.76</v>
      </c>
      <c r="I93" s="19">
        <v>4332.6099999999997</v>
      </c>
      <c r="J93" s="20">
        <f>H93/I93</f>
        <v>0.13196664366282682</v>
      </c>
      <c r="K93" s="21" t="str">
        <f>VLOOKUP(B93,'[1]Foot Mapping'!C:U,19,0)</f>
        <v>NO PDAC APPROVAL</v>
      </c>
      <c r="L93" s="17">
        <v>35</v>
      </c>
    </row>
    <row r="94" spans="1:12" x14ac:dyDescent="0.45">
      <c r="A94" s="17" t="s">
        <v>57</v>
      </c>
      <c r="B94" s="17" t="s">
        <v>127</v>
      </c>
      <c r="C94" s="17" t="s">
        <v>114</v>
      </c>
      <c r="D94" s="17" t="s">
        <v>65</v>
      </c>
      <c r="E94" s="18" t="s">
        <v>15</v>
      </c>
      <c r="F94" s="18" t="s">
        <v>15</v>
      </c>
      <c r="G94" s="18" t="str">
        <f>VLOOKUP(B94,'[1]Foot Mapping'!C:P,14,0)</f>
        <v>120-XD-KIT</v>
      </c>
      <c r="H94" s="17">
        <f>VLOOKUP(B94,'[1]Foot Mapping'!C:W,21,0)</f>
        <v>980.32</v>
      </c>
      <c r="I94" s="19">
        <v>4332.6099999999997</v>
      </c>
      <c r="J94" s="20">
        <f>H94/I94</f>
        <v>0.22626546123468305</v>
      </c>
      <c r="K94" s="21" t="str">
        <f>VLOOKUP(B94,'[1]Foot Mapping'!C:U,19,0)</f>
        <v>NO PDAC APPROVAL</v>
      </c>
      <c r="L94" s="17">
        <v>35</v>
      </c>
    </row>
    <row r="95" spans="1:12" x14ac:dyDescent="0.45">
      <c r="A95" s="17" t="s">
        <v>20</v>
      </c>
      <c r="B95" s="17" t="s">
        <v>128</v>
      </c>
      <c r="C95" s="17" t="s">
        <v>114</v>
      </c>
      <c r="D95" s="17" t="s">
        <v>65</v>
      </c>
      <c r="E95" s="18" t="s">
        <v>15</v>
      </c>
      <c r="F95" s="18" t="s">
        <v>15</v>
      </c>
      <c r="G95" s="18" t="str">
        <f>VLOOKUP(B95,'[1]Foot Mapping'!C:P,14,0)</f>
        <v>1E58</v>
      </c>
      <c r="H95" s="17">
        <f>VLOOKUP(B95,'[1]Foot Mapping'!C:W,21,0)</f>
        <v>1162.26</v>
      </c>
      <c r="I95" s="19">
        <v>4332.6099999999997</v>
      </c>
      <c r="J95" s="20">
        <f>H95/I95</f>
        <v>0.26825862470889372</v>
      </c>
      <c r="K95" s="21">
        <f>VLOOKUP(B95,'[1]Foot Mapping'!C:U,19,0)</f>
        <v>44154</v>
      </c>
      <c r="L95" s="17">
        <v>35</v>
      </c>
    </row>
    <row r="96" spans="1:12" x14ac:dyDescent="0.45">
      <c r="A96" s="8" t="s">
        <v>129</v>
      </c>
      <c r="B96" s="8"/>
      <c r="C96" s="8"/>
      <c r="D96" s="8"/>
      <c r="E96" s="8"/>
      <c r="F96" s="8"/>
      <c r="G96" s="8"/>
      <c r="H96" s="8"/>
      <c r="I96" s="9">
        <v>2989.27</v>
      </c>
      <c r="J96" s="10"/>
      <c r="K96" s="11"/>
      <c r="L96" s="8"/>
    </row>
    <row r="97" spans="1:12" x14ac:dyDescent="0.45">
      <c r="A97" s="38" t="s">
        <v>26</v>
      </c>
      <c r="B97" s="38" t="s">
        <v>130</v>
      </c>
      <c r="C97" s="38" t="s">
        <v>24</v>
      </c>
      <c r="D97" s="39" t="s">
        <v>15</v>
      </c>
      <c r="E97" s="39" t="s">
        <v>15</v>
      </c>
      <c r="F97" s="39" t="s">
        <v>15</v>
      </c>
      <c r="G97" s="39" t="str">
        <f>VLOOKUP(B97,'[1]Foot Mapping'!C:P,14,0)</f>
        <v>FS3-KIT</v>
      </c>
      <c r="H97" s="38">
        <f>VLOOKUP(B97,'[1]Foot Mapping'!C:W,21,0)</f>
        <v>662.5</v>
      </c>
      <c r="I97" s="40">
        <v>2989.27</v>
      </c>
      <c r="J97" s="41">
        <f>H97/I97</f>
        <v>0.22162601571621166</v>
      </c>
      <c r="K97" s="42">
        <f>VLOOKUP(B97,'[1]Foot Mapping'!C:U,19,0)</f>
        <v>40971</v>
      </c>
      <c r="L97" s="38">
        <v>75</v>
      </c>
    </row>
    <row r="98" spans="1:12" ht="15.75" x14ac:dyDescent="0.5">
      <c r="A98" s="57" t="s">
        <v>57</v>
      </c>
      <c r="B98" s="57" t="s">
        <v>131</v>
      </c>
      <c r="C98" s="57" t="s">
        <v>24</v>
      </c>
      <c r="D98" s="57"/>
      <c r="E98" s="58" t="s">
        <v>15</v>
      </c>
      <c r="F98" s="58" t="s">
        <v>15</v>
      </c>
      <c r="G98" s="58" t="str">
        <f>VLOOKUP(B98,'[1]Foot Mapping'!C:P,14,0)</f>
        <v>123-KIT</v>
      </c>
      <c r="H98" s="57">
        <f>VLOOKUP(B98,'[1]Foot Mapping'!C:W,21,0)</f>
        <v>557.38</v>
      </c>
      <c r="I98" s="29">
        <v>2989.27</v>
      </c>
      <c r="J98" s="59">
        <f>H98/I98</f>
        <v>0.18646023945645593</v>
      </c>
      <c r="K98" s="60" t="str">
        <f>VLOOKUP(B98,'[1]Foot Mapping'!C:U,19,0)</f>
        <v>NO PDAC APPROVAL</v>
      </c>
      <c r="L98" s="57">
        <v>75</v>
      </c>
    </row>
    <row r="99" spans="1:12" x14ac:dyDescent="0.45">
      <c r="A99" s="27" t="s">
        <v>18</v>
      </c>
      <c r="B99" s="27" t="s">
        <v>132</v>
      </c>
      <c r="C99" s="28" t="s">
        <v>24</v>
      </c>
      <c r="D99" s="28" t="s">
        <v>15</v>
      </c>
      <c r="E99" s="28" t="s">
        <v>15</v>
      </c>
      <c r="F99" s="28" t="s">
        <v>15</v>
      </c>
      <c r="G99" s="28" t="str">
        <f>VLOOKUP(B99,'[1]Foot Mapping'!C:P,14,0)</f>
        <v>VJB0-KIT</v>
      </c>
      <c r="H99" s="61">
        <f>VLOOKUP(B99,'[1]Foot Mapping'!C:W,21,0)</f>
        <v>599.11</v>
      </c>
      <c r="I99" s="29">
        <v>2989.27</v>
      </c>
      <c r="J99" s="32">
        <f>H99/I99</f>
        <v>0.20042016947281444</v>
      </c>
      <c r="K99" s="31">
        <f>VLOOKUP(B99,'[1]Foot Mapping'!C:U,19,0)</f>
        <v>44124</v>
      </c>
      <c r="L99" s="27">
        <v>75</v>
      </c>
    </row>
    <row r="100" spans="1:12" x14ac:dyDescent="0.45">
      <c r="A100" s="27" t="s">
        <v>20</v>
      </c>
      <c r="B100" s="27" t="s">
        <v>133</v>
      </c>
      <c r="C100" s="27" t="s">
        <v>24</v>
      </c>
      <c r="D100" s="28" t="s">
        <v>15</v>
      </c>
      <c r="E100" s="28" t="s">
        <v>15</v>
      </c>
      <c r="F100" s="28" t="s">
        <v>15</v>
      </c>
      <c r="G100" s="28" t="str">
        <f>VLOOKUP(B100,'[1]Foot Mapping'!C:P,14,0)</f>
        <v>DEF-KIT</v>
      </c>
      <c r="H100" s="27">
        <f>VLOOKUP(B100,'[1]Foot Mapping'!C:W,21,0)</f>
        <v>661.6</v>
      </c>
      <c r="I100" s="29">
        <v>2989.27</v>
      </c>
      <c r="J100" s="32">
        <f t="shared" ref="J100:J105" si="5">H100/I100</f>
        <v>0.22132493886467267</v>
      </c>
      <c r="K100" s="31" t="str">
        <f>VLOOKUP(B100,'[1]Foot Mapping'!C:U,19,0)</f>
        <v>NO PDAC APPROVAL</v>
      </c>
      <c r="L100" s="27">
        <v>75</v>
      </c>
    </row>
    <row r="101" spans="1:12" x14ac:dyDescent="0.45">
      <c r="A101" s="27" t="s">
        <v>20</v>
      </c>
      <c r="B101" s="27" t="s">
        <v>134</v>
      </c>
      <c r="C101" s="28" t="s">
        <v>24</v>
      </c>
      <c r="D101" s="28" t="s">
        <v>40</v>
      </c>
      <c r="E101" s="28" t="s">
        <v>15</v>
      </c>
      <c r="F101" s="28" t="s">
        <v>15</v>
      </c>
      <c r="G101" s="28" t="str">
        <f>VLOOKUP(B101,'[1]Foot Mapping'!C:P,14,0)</f>
        <v>1C30-KIT</v>
      </c>
      <c r="H101" s="27">
        <f>VLOOKUP(B101,'[1]Foot Mapping'!C:W,21,0)</f>
        <v>689.91</v>
      </c>
      <c r="I101" s="29">
        <v>2989.27</v>
      </c>
      <c r="J101" s="30">
        <f>H101/I101</f>
        <v>0.23079547849474955</v>
      </c>
      <c r="K101" s="31" t="str">
        <f>VLOOKUP(B101,'[1]Foot Mapping'!C:U,19,0)</f>
        <v>NO PDAC APPROVAL</v>
      </c>
      <c r="L101" s="27">
        <v>75</v>
      </c>
    </row>
    <row r="102" spans="1:12" x14ac:dyDescent="0.45">
      <c r="A102" s="27" t="s">
        <v>135</v>
      </c>
      <c r="B102" s="27" t="s">
        <v>136</v>
      </c>
      <c r="C102" s="27" t="s">
        <v>24</v>
      </c>
      <c r="D102" s="28" t="s">
        <v>40</v>
      </c>
      <c r="E102" s="28" t="s">
        <v>40</v>
      </c>
      <c r="F102" s="28" t="s">
        <v>40</v>
      </c>
      <c r="G102" s="28" t="str">
        <f>VLOOKUP(B102,'[1]Foot Mapping'!C:P,14,0)</f>
        <v>1116-FOOT</v>
      </c>
      <c r="H102" s="27">
        <f>VLOOKUP(B102,'[1]Foot Mapping'!C:W,21,0)</f>
        <v>696.03</v>
      </c>
      <c r="I102" s="29">
        <v>2989.27</v>
      </c>
      <c r="J102" s="32">
        <f t="shared" si="5"/>
        <v>0.23284280108521477</v>
      </c>
      <c r="K102" s="31">
        <f>VLOOKUP(B102,'[1]Foot Mapping'!C:U,19,0)</f>
        <v>44154</v>
      </c>
      <c r="L102" s="27">
        <v>75</v>
      </c>
    </row>
    <row r="103" spans="1:12" x14ac:dyDescent="0.45">
      <c r="A103" s="27" t="s">
        <v>26</v>
      </c>
      <c r="B103" s="27" t="s">
        <v>137</v>
      </c>
      <c r="C103" s="27" t="s">
        <v>24</v>
      </c>
      <c r="D103" s="28" t="s">
        <v>15</v>
      </c>
      <c r="E103" s="28" t="s">
        <v>15</v>
      </c>
      <c r="F103" s="28" t="s">
        <v>15</v>
      </c>
      <c r="G103" s="28" t="str">
        <f>VLOOKUP(B103,'[1]Foot Mapping'!C:P,14,0)</f>
        <v>PAC-KIT</v>
      </c>
      <c r="H103" s="61">
        <f>VLOOKUP(B103,'[1]Foot Mapping'!C:W,21,0)</f>
        <v>702.3252</v>
      </c>
      <c r="I103" s="29">
        <v>2989.27</v>
      </c>
      <c r="J103" s="32">
        <f t="shared" si="5"/>
        <v>0.2349487333027796</v>
      </c>
      <c r="K103" s="31" t="str">
        <f>VLOOKUP(B103,'[1]Foot Mapping'!C:U,19,0)</f>
        <v>NO PDAC APPROVAL</v>
      </c>
      <c r="L103" s="27">
        <v>75</v>
      </c>
    </row>
    <row r="104" spans="1:12" x14ac:dyDescent="0.45">
      <c r="A104" s="27" t="s">
        <v>26</v>
      </c>
      <c r="B104" s="27" t="s">
        <v>138</v>
      </c>
      <c r="C104" s="27" t="s">
        <v>24</v>
      </c>
      <c r="D104" s="28" t="s">
        <v>15</v>
      </c>
      <c r="E104" s="28" t="s">
        <v>15</v>
      </c>
      <c r="F104" s="28" t="s">
        <v>15</v>
      </c>
      <c r="G104" s="28" t="str">
        <f>VLOOKUP(B104,'[1]Foot Mapping'!C:P,14,0)</f>
        <v>PAC-KIT</v>
      </c>
      <c r="H104" s="61">
        <f>VLOOKUP(B104,'[1]Foot Mapping'!C:W,21,0)</f>
        <v>702.3252</v>
      </c>
      <c r="I104" s="29">
        <v>2989.27</v>
      </c>
      <c r="J104" s="32">
        <f t="shared" si="5"/>
        <v>0.2349487333027796</v>
      </c>
      <c r="K104" s="31" t="str">
        <f>VLOOKUP(B104,'[1]Foot Mapping'!C:U,19,0)</f>
        <v>NO PDAC APPROVAL</v>
      </c>
      <c r="L104" s="27">
        <v>75</v>
      </c>
    </row>
    <row r="105" spans="1:12" x14ac:dyDescent="0.45">
      <c r="A105" s="27" t="s">
        <v>57</v>
      </c>
      <c r="B105" s="27" t="s">
        <v>139</v>
      </c>
      <c r="C105" s="27" t="s">
        <v>24</v>
      </c>
      <c r="D105" s="27"/>
      <c r="E105" s="28" t="s">
        <v>15</v>
      </c>
      <c r="F105" s="28" t="s">
        <v>15</v>
      </c>
      <c r="G105" s="28" t="str">
        <f>VLOOKUP(B105,'[1]Foot Mapping'!C:P,14,0)</f>
        <v>135-KIT</v>
      </c>
      <c r="H105" s="27">
        <f>VLOOKUP(B105,'[1]Foot Mapping'!C:W,21,0)</f>
        <v>709.49</v>
      </c>
      <c r="I105" s="29">
        <v>2989.27</v>
      </c>
      <c r="J105" s="32">
        <f t="shared" si="5"/>
        <v>0.23734557266489811</v>
      </c>
      <c r="K105" s="31" t="str">
        <f>VLOOKUP(B105,'[1]Foot Mapping'!C:U,19,0)</f>
        <v>NO PDAC APPROVAL</v>
      </c>
      <c r="L105" s="27">
        <v>75</v>
      </c>
    </row>
    <row r="106" spans="1:12" x14ac:dyDescent="0.45">
      <c r="A106" s="27" t="s">
        <v>37</v>
      </c>
      <c r="B106" s="27" t="s">
        <v>140</v>
      </c>
      <c r="C106" s="27" t="s">
        <v>24</v>
      </c>
      <c r="D106" s="28" t="s">
        <v>40</v>
      </c>
      <c r="E106" s="28" t="s">
        <v>15</v>
      </c>
      <c r="F106" s="28" t="s">
        <v>15</v>
      </c>
      <c r="G106" s="28" t="str">
        <f>VLOOKUP(B106,'[1]Foot Mapping'!C:P,14,0)</f>
        <v>STF19x-FOOT</v>
      </c>
      <c r="H106" s="27">
        <f>VLOOKUP(B106,'[1]Foot Mapping'!C:W,21,0)</f>
        <v>762.56</v>
      </c>
      <c r="I106" s="29">
        <v>2989.27</v>
      </c>
      <c r="J106" s="32">
        <f>H106/I106</f>
        <v>0.25509907101064805</v>
      </c>
      <c r="K106" s="31">
        <f>VLOOKUP(B106,'[1]Foot Mapping'!C:U,19,0)</f>
        <v>44287</v>
      </c>
      <c r="L106" s="27">
        <v>75</v>
      </c>
    </row>
    <row r="107" spans="1:12" x14ac:dyDescent="0.45">
      <c r="A107" s="27" t="s">
        <v>26</v>
      </c>
      <c r="B107" s="27" t="s">
        <v>141</v>
      </c>
      <c r="C107" s="27" t="s">
        <v>24</v>
      </c>
      <c r="D107" s="28" t="s">
        <v>15</v>
      </c>
      <c r="E107" s="28" t="s">
        <v>15</v>
      </c>
      <c r="F107" s="28" t="s">
        <v>15</v>
      </c>
      <c r="G107" s="28" t="str">
        <f>VLOOKUP(B107,'[1]Foot Mapping'!C:P,14,0)</f>
        <v>RUSH HIPRO</v>
      </c>
      <c r="H107" s="27">
        <f>VLOOKUP(B107,'[1]Foot Mapping'!C:W,21,0)</f>
        <v>795</v>
      </c>
      <c r="I107" s="29">
        <v>2989.27</v>
      </c>
      <c r="J107" s="32">
        <f t="shared" ref="J107:J133" si="6">H107/I107</f>
        <v>0.265951218859454</v>
      </c>
      <c r="K107" s="31">
        <f>VLOOKUP(B107,'[1]Foot Mapping'!C:U,19,0)</f>
        <v>42736</v>
      </c>
      <c r="L107" s="27">
        <v>75</v>
      </c>
    </row>
    <row r="108" spans="1:12" x14ac:dyDescent="0.45">
      <c r="A108" s="17" t="s">
        <v>16</v>
      </c>
      <c r="B108" s="17" t="s">
        <v>142</v>
      </c>
      <c r="C108" s="17" t="s">
        <v>24</v>
      </c>
      <c r="D108" s="18" t="s">
        <v>15</v>
      </c>
      <c r="E108" s="18" t="s">
        <v>15</v>
      </c>
      <c r="F108" s="18" t="s">
        <v>15</v>
      </c>
      <c r="G108" s="18" t="str">
        <f>VLOOKUP(B108,'[1]Foot Mapping'!C:P,14,0)</f>
        <v>HZ-KIT</v>
      </c>
      <c r="H108" s="17">
        <f>VLOOKUP(B108,'[1]Foot Mapping'!C:W,21,0)</f>
        <v>516.06000000000006</v>
      </c>
      <c r="I108" s="19">
        <v>2989.27</v>
      </c>
      <c r="J108" s="20">
        <f t="shared" si="6"/>
        <v>0.17263746667246521</v>
      </c>
      <c r="K108" s="21">
        <f>VLOOKUP(B108,'[1]Foot Mapping'!C:U,19,0)</f>
        <v>44271</v>
      </c>
      <c r="L108" s="17">
        <v>35</v>
      </c>
    </row>
    <row r="109" spans="1:12" x14ac:dyDescent="0.45">
      <c r="A109" s="17" t="s">
        <v>18</v>
      </c>
      <c r="B109" s="17" t="s">
        <v>143</v>
      </c>
      <c r="C109" s="17" t="s">
        <v>24</v>
      </c>
      <c r="D109" s="18" t="s">
        <v>15</v>
      </c>
      <c r="E109" s="18" t="s">
        <v>15</v>
      </c>
      <c r="F109" s="18" t="s">
        <v>15</v>
      </c>
      <c r="G109" s="18" t="str">
        <f>VLOOKUP(B109,'[1]Foot Mapping'!C:P,14,0)</f>
        <v>FA-FOOT</v>
      </c>
      <c r="H109" s="53">
        <f>VLOOKUP(B109,'[1]Foot Mapping'!C:W,21,0)</f>
        <v>547.6</v>
      </c>
      <c r="I109" s="19">
        <v>2989.27</v>
      </c>
      <c r="J109" s="20">
        <f t="shared" si="6"/>
        <v>0.18318853766973209</v>
      </c>
      <c r="K109" s="21" t="str">
        <f>VLOOKUP(B109,'[1]Foot Mapping'!C:U,19,0)</f>
        <v>NO PDAC APPROVAL</v>
      </c>
      <c r="L109" s="17">
        <v>35</v>
      </c>
    </row>
    <row r="110" spans="1:12" x14ac:dyDescent="0.45">
      <c r="A110" s="17" t="s">
        <v>37</v>
      </c>
      <c r="B110" s="17" t="s">
        <v>144</v>
      </c>
      <c r="C110" s="18" t="s">
        <v>24</v>
      </c>
      <c r="D110" s="18" t="s">
        <v>40</v>
      </c>
      <c r="E110" s="18" t="s">
        <v>15</v>
      </c>
      <c r="F110" s="18" t="s">
        <v>15</v>
      </c>
      <c r="G110" s="18" t="str">
        <f>VLOOKUP(B110,'[1]Foot Mapping'!C:P,14,0)</f>
        <v>SZN10X-FOOT</v>
      </c>
      <c r="H110" s="17">
        <f>VLOOKUP(B110,'[1]Foot Mapping'!C:W,21,0)</f>
        <v>571.76</v>
      </c>
      <c r="I110" s="19">
        <v>2989.27</v>
      </c>
      <c r="J110" s="20">
        <f>H110/I110</f>
        <v>0.19127077848437912</v>
      </c>
      <c r="K110" s="21" t="str">
        <f>VLOOKUP(B110,'[1]Foot Mapping'!C:U,19,0)</f>
        <v>NO PDAC APPROVAL</v>
      </c>
      <c r="L110" s="17">
        <v>35</v>
      </c>
    </row>
    <row r="111" spans="1:12" x14ac:dyDescent="0.45">
      <c r="A111" s="17" t="s">
        <v>135</v>
      </c>
      <c r="B111" s="17" t="s">
        <v>145</v>
      </c>
      <c r="C111" s="17" t="s">
        <v>24</v>
      </c>
      <c r="D111" s="18" t="s">
        <v>40</v>
      </c>
      <c r="E111" s="18" t="s">
        <v>40</v>
      </c>
      <c r="F111" s="18" t="s">
        <v>40</v>
      </c>
      <c r="G111" s="18" t="str">
        <f>VLOOKUP(B111,'[1]Foot Mapping'!C:P,14,0)</f>
        <v>1115-FOOT</v>
      </c>
      <c r="H111" s="17">
        <f>VLOOKUP(B111,'[1]Foot Mapping'!C:W,21,0)</f>
        <v>614.14</v>
      </c>
      <c r="I111" s="19">
        <v>2989.27</v>
      </c>
      <c r="J111" s="20">
        <f t="shared" si="6"/>
        <v>0.20544815289351581</v>
      </c>
      <c r="K111" s="21">
        <f>VLOOKUP(B111,'[1]Foot Mapping'!C:U,19,0)</f>
        <v>44154</v>
      </c>
      <c r="L111" s="17">
        <v>35</v>
      </c>
    </row>
    <row r="112" spans="1:12" x14ac:dyDescent="0.45">
      <c r="A112" s="17" t="s">
        <v>20</v>
      </c>
      <c r="B112" s="17" t="s">
        <v>146</v>
      </c>
      <c r="C112" s="17" t="s">
        <v>24</v>
      </c>
      <c r="D112" s="18" t="s">
        <v>15</v>
      </c>
      <c r="E112" s="18" t="s">
        <v>15</v>
      </c>
      <c r="F112" s="18" t="s">
        <v>15</v>
      </c>
      <c r="G112" s="18" t="str">
        <f>VLOOKUP(B112,'[1]Foot Mapping'!C:P,14,0)</f>
        <v>VS2-KIT</v>
      </c>
      <c r="H112" s="17">
        <f>VLOOKUP(B112,'[1]Foot Mapping'!C:W,21,0)</f>
        <v>621.85</v>
      </c>
      <c r="I112" s="19">
        <v>2989.27</v>
      </c>
      <c r="J112" s="20">
        <f t="shared" si="6"/>
        <v>0.20802737792169995</v>
      </c>
      <c r="K112" s="21" t="str">
        <f>VLOOKUP(B112,'[1]Foot Mapping'!C:U,19,0)</f>
        <v>NO PDAC APPROVAL</v>
      </c>
      <c r="L112" s="17">
        <v>35</v>
      </c>
    </row>
    <row r="113" spans="1:12" x14ac:dyDescent="0.45">
      <c r="A113" s="17" t="s">
        <v>11</v>
      </c>
      <c r="B113" s="17" t="s">
        <v>147</v>
      </c>
      <c r="C113" s="17" t="s">
        <v>24</v>
      </c>
      <c r="D113" s="18" t="s">
        <v>15</v>
      </c>
      <c r="E113" s="18" t="s">
        <v>15</v>
      </c>
      <c r="F113" s="18" t="s">
        <v>15</v>
      </c>
      <c r="G113" s="18" t="str">
        <f>VLOOKUP(B113,'[1]Foot Mapping'!C:P,14,0)</f>
        <v>EL-ST-KIT</v>
      </c>
      <c r="H113" s="17">
        <f>VLOOKUP(B113,'[1]Foot Mapping'!C:W,21,0)</f>
        <v>662.5</v>
      </c>
      <c r="I113" s="19">
        <v>2989.27</v>
      </c>
      <c r="J113" s="20">
        <f t="shared" si="6"/>
        <v>0.22162601571621166</v>
      </c>
      <c r="K113" s="21">
        <f>VLOOKUP(B113,'[1]Foot Mapping'!C:U,19,0)</f>
        <v>44083</v>
      </c>
      <c r="L113" s="17">
        <v>35</v>
      </c>
    </row>
    <row r="114" spans="1:12" x14ac:dyDescent="0.45">
      <c r="A114" s="17" t="s">
        <v>11</v>
      </c>
      <c r="B114" s="17" t="s">
        <v>148</v>
      </c>
      <c r="C114" s="17" t="s">
        <v>24</v>
      </c>
      <c r="D114" s="18" t="s">
        <v>15</v>
      </c>
      <c r="E114" s="18" t="s">
        <v>15</v>
      </c>
      <c r="F114" s="18" t="s">
        <v>15</v>
      </c>
      <c r="G114" s="18" t="str">
        <f>VLOOKUP(B114,'[1]Foot Mapping'!C:P,14,0)</f>
        <v>ESP-ST-FOOT-KIT</v>
      </c>
      <c r="H114" s="17">
        <f>VLOOKUP(B114,'[1]Foot Mapping'!C:W,21,0)</f>
        <v>669.76</v>
      </c>
      <c r="I114" s="19">
        <v>2989.27</v>
      </c>
      <c r="J114" s="20">
        <f t="shared" si="6"/>
        <v>0.22405470231862629</v>
      </c>
      <c r="K114" s="21" t="str">
        <f>VLOOKUP(B114,'[1]Foot Mapping'!C:U,19,0)</f>
        <v>NO PDAC APPROVAL</v>
      </c>
      <c r="L114" s="17">
        <v>35</v>
      </c>
    </row>
    <row r="115" spans="1:12" x14ac:dyDescent="0.45">
      <c r="A115" s="17" t="s">
        <v>149</v>
      </c>
      <c r="B115" s="17" t="s">
        <v>150</v>
      </c>
      <c r="C115" s="17" t="s">
        <v>24</v>
      </c>
      <c r="D115" s="18" t="s">
        <v>15</v>
      </c>
      <c r="E115" s="18" t="s">
        <v>15</v>
      </c>
      <c r="F115" s="18" t="s">
        <v>15</v>
      </c>
      <c r="G115" s="18" t="str">
        <f>VLOOKUP(B115,'[1]Foot Mapping'!C:P,14,0)</f>
        <v>TREKK LP</v>
      </c>
      <c r="H115" s="17">
        <f>VLOOKUP(B115,'[1]Foot Mapping'!C:W,21,0)</f>
        <v>756.84</v>
      </c>
      <c r="I115" s="19">
        <v>2989.27</v>
      </c>
      <c r="J115" s="20">
        <f t="shared" si="6"/>
        <v>0.2531855603542002</v>
      </c>
      <c r="K115" s="21" t="str">
        <f>VLOOKUP(B115,'[1]Foot Mapping'!C:U,19,0)</f>
        <v>NO PDAC APPROVAL</v>
      </c>
      <c r="L115" s="17">
        <v>35</v>
      </c>
    </row>
    <row r="116" spans="1:12" x14ac:dyDescent="0.45">
      <c r="A116" s="17" t="s">
        <v>37</v>
      </c>
      <c r="B116" s="17" t="s">
        <v>151</v>
      </c>
      <c r="C116" s="17" t="s">
        <v>24</v>
      </c>
      <c r="D116" s="18" t="s">
        <v>15</v>
      </c>
      <c r="E116" s="18" t="s">
        <v>15</v>
      </c>
      <c r="F116" s="18" t="s">
        <v>15</v>
      </c>
      <c r="G116" s="18" t="str">
        <f>VLOOKUP(B116,'[1]Foot Mapping'!C:P,14,0)</f>
        <v>SLS49-FOOT</v>
      </c>
      <c r="H116" s="17">
        <f>VLOOKUP(B116,'[1]Foot Mapping'!C:W,21,0)</f>
        <v>762.56</v>
      </c>
      <c r="I116" s="19">
        <v>2989.27</v>
      </c>
      <c r="J116" s="20">
        <f t="shared" si="6"/>
        <v>0.25509907101064805</v>
      </c>
      <c r="K116" s="21">
        <f>VLOOKUP(B116,'[1]Foot Mapping'!C:U,19,0)</f>
        <v>44378</v>
      </c>
      <c r="L116" s="17">
        <v>35</v>
      </c>
    </row>
    <row r="117" spans="1:12" x14ac:dyDescent="0.45">
      <c r="A117" s="17" t="s">
        <v>20</v>
      </c>
      <c r="B117" s="17" t="s">
        <v>152</v>
      </c>
      <c r="C117" s="18" t="s">
        <v>24</v>
      </c>
      <c r="D117" s="18" t="s">
        <v>15</v>
      </c>
      <c r="E117" s="18" t="s">
        <v>15</v>
      </c>
      <c r="F117" s="18" t="s">
        <v>15</v>
      </c>
      <c r="G117" s="18" t="str">
        <f>VLOOKUP(B117,'[1]Foot Mapping'!C:P,14,0)</f>
        <v>1E56-KIT</v>
      </c>
      <c r="H117" s="17">
        <f>VLOOKUP(B117,'[1]Foot Mapping'!C:W,21,0)</f>
        <v>788.18999999999994</v>
      </c>
      <c r="I117" s="19">
        <v>2989.27</v>
      </c>
      <c r="J117" s="20">
        <f t="shared" si="6"/>
        <v>0.26367307068280882</v>
      </c>
      <c r="K117" s="21" t="str">
        <f>VLOOKUP(B117,'[1]Foot Mapping'!C:U,19,0)</f>
        <v>NO PDAC APPROVAL</v>
      </c>
      <c r="L117" s="17">
        <v>35</v>
      </c>
    </row>
    <row r="118" spans="1:12" x14ac:dyDescent="0.45">
      <c r="A118" s="17" t="s">
        <v>20</v>
      </c>
      <c r="B118" s="17" t="s">
        <v>153</v>
      </c>
      <c r="C118" s="18" t="s">
        <v>24</v>
      </c>
      <c r="D118" s="18" t="s">
        <v>40</v>
      </c>
      <c r="E118" s="18" t="s">
        <v>15</v>
      </c>
      <c r="F118" s="18" t="s">
        <v>15</v>
      </c>
      <c r="G118" s="18" t="str">
        <f>VLOOKUP(B118,'[1]Foot Mapping'!C:P,14,0)</f>
        <v>1C63-KIT</v>
      </c>
      <c r="H118" s="17">
        <f>VLOOKUP(B118,'[1]Foot Mapping'!C:W,21,0)</f>
        <v>798.36</v>
      </c>
      <c r="I118" s="19">
        <v>2989.27</v>
      </c>
      <c r="J118" s="20">
        <f t="shared" si="6"/>
        <v>0.26707523910519959</v>
      </c>
      <c r="K118" s="21" t="str">
        <f>VLOOKUP(B118,'[1]Foot Mapping'!C:U,19,0)</f>
        <v>NO PDAC APPROVAL</v>
      </c>
      <c r="L118" s="17">
        <v>35</v>
      </c>
    </row>
    <row r="119" spans="1:12" x14ac:dyDescent="0.45">
      <c r="A119" s="17" t="s">
        <v>26</v>
      </c>
      <c r="B119" s="17" t="s">
        <v>154</v>
      </c>
      <c r="C119" s="18" t="s">
        <v>24</v>
      </c>
      <c r="D119" s="18"/>
      <c r="E119" s="18" t="s">
        <v>15</v>
      </c>
      <c r="F119" s="18" t="s">
        <v>15</v>
      </c>
      <c r="G119" s="18" t="str">
        <f>VLOOKUP(B119,'[1]Foot Mapping'!C:P,14,0)</f>
        <v>FS1-KIT</v>
      </c>
      <c r="H119" s="17">
        <f>VLOOKUP(B119,'[1]Foot Mapping'!C:W,21,0)</f>
        <v>802.05</v>
      </c>
      <c r="I119" s="19">
        <v>2989.27</v>
      </c>
      <c r="J119" s="20">
        <f t="shared" si="6"/>
        <v>0.26830965419650948</v>
      </c>
      <c r="K119" s="21" t="str">
        <f>VLOOKUP(B119,'[1]Foot Mapping'!C:U,19,0)</f>
        <v>NO PDAC APPROVAL</v>
      </c>
      <c r="L119" s="17">
        <v>35</v>
      </c>
    </row>
    <row r="120" spans="1:12" x14ac:dyDescent="0.45">
      <c r="A120" s="17" t="s">
        <v>20</v>
      </c>
      <c r="B120" s="17" t="s">
        <v>155</v>
      </c>
      <c r="C120" s="17" t="s">
        <v>24</v>
      </c>
      <c r="D120" s="18" t="s">
        <v>15</v>
      </c>
      <c r="E120" s="18" t="s">
        <v>15</v>
      </c>
      <c r="F120" s="18" t="s">
        <v>15</v>
      </c>
      <c r="G120" s="18" t="str">
        <f>VLOOKUP(B120,'[1]Foot Mapping'!C:P,14,0)</f>
        <v>LP2-KIT</v>
      </c>
      <c r="H120" s="17">
        <f>VLOOKUP(B120,'[1]Foot Mapping'!C:W,21,0)</f>
        <v>850.41</v>
      </c>
      <c r="I120" s="19">
        <v>2989.27</v>
      </c>
      <c r="J120" s="20">
        <f t="shared" si="6"/>
        <v>0.28448751701920533</v>
      </c>
      <c r="K120" s="21" t="str">
        <f>VLOOKUP(B120,'[1]Foot Mapping'!C:U,19,0)</f>
        <v>NO PDAC APPROVAL</v>
      </c>
      <c r="L120" s="17">
        <v>35</v>
      </c>
    </row>
    <row r="121" spans="1:12" x14ac:dyDescent="0.45">
      <c r="A121" s="17" t="s">
        <v>20</v>
      </c>
      <c r="B121" s="17" t="s">
        <v>156</v>
      </c>
      <c r="C121" s="17" t="s">
        <v>24</v>
      </c>
      <c r="D121" s="18"/>
      <c r="E121" s="18" t="s">
        <v>15</v>
      </c>
      <c r="F121" s="18" t="s">
        <v>15</v>
      </c>
      <c r="G121" s="18" t="str">
        <f>VLOOKUP(B121,'[1]Foot Mapping'!C:P,14,0)</f>
        <v>F22-KIT</v>
      </c>
      <c r="H121" s="17">
        <f>VLOOKUP(B121,'[1]Foot Mapping'!C:W,21,0)</f>
        <v>850.81</v>
      </c>
      <c r="I121" s="19">
        <v>2989.27</v>
      </c>
      <c r="J121" s="20">
        <f t="shared" si="6"/>
        <v>0.28462132895322267</v>
      </c>
      <c r="K121" s="21" t="str">
        <f>VLOOKUP(B121,'[1]Foot Mapping'!C:U,19,0)</f>
        <v>NO PDAC APPROVAL</v>
      </c>
      <c r="L121" s="17">
        <v>35</v>
      </c>
    </row>
    <row r="122" spans="1:12" x14ac:dyDescent="0.45">
      <c r="A122" s="17" t="s">
        <v>57</v>
      </c>
      <c r="B122" s="17" t="s">
        <v>157</v>
      </c>
      <c r="C122" s="17" t="s">
        <v>24</v>
      </c>
      <c r="D122" s="18" t="s">
        <v>15</v>
      </c>
      <c r="E122" s="18" t="s">
        <v>15</v>
      </c>
      <c r="F122" s="18" t="s">
        <v>15</v>
      </c>
      <c r="G122" s="18" t="str">
        <f>VLOOKUP(B122,'[1]Foot Mapping'!C:P,14,0)</f>
        <v>122-KIT</v>
      </c>
      <c r="H122" s="17">
        <f>VLOOKUP(B122,'[1]Foot Mapping'!C:W,21,0)</f>
        <v>869.02</v>
      </c>
      <c r="I122" s="19">
        <v>2989.27</v>
      </c>
      <c r="J122" s="20">
        <f t="shared" si="6"/>
        <v>0.29071311724936189</v>
      </c>
      <c r="K122" s="21">
        <f>VLOOKUP(B122,'[1]Foot Mapping'!C:U,19,0)</f>
        <v>44148</v>
      </c>
      <c r="L122" s="17">
        <v>35</v>
      </c>
    </row>
    <row r="123" spans="1:12" x14ac:dyDescent="0.45">
      <c r="A123" s="17" t="s">
        <v>26</v>
      </c>
      <c r="B123" s="17" t="s">
        <v>158</v>
      </c>
      <c r="C123" s="17" t="s">
        <v>24</v>
      </c>
      <c r="D123" s="18" t="s">
        <v>15</v>
      </c>
      <c r="E123" s="18" t="s">
        <v>15</v>
      </c>
      <c r="F123" s="18" t="s">
        <v>15</v>
      </c>
      <c r="G123" s="18" t="str">
        <f>VLOOKUP(B123,'[1]Foot Mapping'!C:P,14,0)</f>
        <v>RUSH ROVER</v>
      </c>
      <c r="H123" s="17">
        <f>VLOOKUP(B123,'[1]Foot Mapping'!C:W,21,0)</f>
        <v>872.96</v>
      </c>
      <c r="I123" s="19">
        <v>2989.27</v>
      </c>
      <c r="J123" s="20">
        <f t="shared" si="6"/>
        <v>0.29203116479943264</v>
      </c>
      <c r="K123" s="21">
        <f>VLOOKUP(B123,'[1]Foot Mapping'!C:U,19,0)</f>
        <v>42736</v>
      </c>
      <c r="L123" s="17">
        <v>35</v>
      </c>
    </row>
    <row r="124" spans="1:12" x14ac:dyDescent="0.45">
      <c r="A124" s="17" t="s">
        <v>26</v>
      </c>
      <c r="B124" s="17" t="s">
        <v>159</v>
      </c>
      <c r="C124" s="17" t="s">
        <v>24</v>
      </c>
      <c r="D124" s="18" t="s">
        <v>15</v>
      </c>
      <c r="E124" s="18" t="s">
        <v>15</v>
      </c>
      <c r="F124" s="18" t="s">
        <v>15</v>
      </c>
      <c r="G124" s="18" t="str">
        <f>VLOOKUP(B124,'[1]Foot Mapping'!C:P,14,0)</f>
        <v>RUSH KID</v>
      </c>
      <c r="H124" s="17">
        <f>VLOOKUP(B124,'[1]Foot Mapping'!C:W,21,0)</f>
        <v>872.96</v>
      </c>
      <c r="I124" s="19">
        <v>2989.27</v>
      </c>
      <c r="J124" s="20">
        <f t="shared" si="6"/>
        <v>0.29203116479943264</v>
      </c>
      <c r="K124" s="21">
        <f>VLOOKUP(B124,'[1]Foot Mapping'!C:U,19,0)</f>
        <v>42736</v>
      </c>
      <c r="L124" s="17">
        <v>35</v>
      </c>
    </row>
    <row r="125" spans="1:12" x14ac:dyDescent="0.45">
      <c r="A125" s="17" t="s">
        <v>41</v>
      </c>
      <c r="B125" s="17" t="s">
        <v>160</v>
      </c>
      <c r="C125" s="18" t="s">
        <v>24</v>
      </c>
      <c r="D125" s="18" t="s">
        <v>40</v>
      </c>
      <c r="E125" s="18" t="s">
        <v>15</v>
      </c>
      <c r="F125" s="18" t="s">
        <v>15</v>
      </c>
      <c r="G125" s="18" t="str">
        <f>VLOOKUP(B125,'[1]Foot Mapping'!C:P,14,0)</f>
        <v>K001-FOOT</v>
      </c>
      <c r="H125" s="17">
        <f>VLOOKUP(B125,'[1]Foot Mapping'!C:W,21,0)</f>
        <v>886.69</v>
      </c>
      <c r="I125" s="19">
        <v>2989.27</v>
      </c>
      <c r="J125" s="20">
        <f t="shared" si="6"/>
        <v>0.29662425943457771</v>
      </c>
      <c r="K125" s="21" t="str">
        <f>VLOOKUP(B125,'[1]Foot Mapping'!C:U,19,0)</f>
        <v>NO PDAC APPROVAL</v>
      </c>
      <c r="L125" s="17">
        <v>35</v>
      </c>
    </row>
    <row r="126" spans="1:12" x14ac:dyDescent="0.45">
      <c r="A126" s="17" t="s">
        <v>57</v>
      </c>
      <c r="B126" s="17" t="s">
        <v>161</v>
      </c>
      <c r="C126" s="17" t="s">
        <v>24</v>
      </c>
      <c r="D126" s="18" t="s">
        <v>40</v>
      </c>
      <c r="E126" s="18" t="s">
        <v>15</v>
      </c>
      <c r="F126" s="18" t="s">
        <v>15</v>
      </c>
      <c r="G126" s="18" t="str">
        <f>VLOOKUP(B126,'[1]Foot Mapping'!C:P,14,0)</f>
        <v>100-10-KIT</v>
      </c>
      <c r="H126" s="17">
        <f>VLOOKUP(B126,'[1]Foot Mapping'!C:W,21,0)</f>
        <v>891.28</v>
      </c>
      <c r="I126" s="19">
        <v>2989.27</v>
      </c>
      <c r="J126" s="20">
        <f t="shared" si="6"/>
        <v>0.29815975137742656</v>
      </c>
      <c r="K126" s="21" t="str">
        <f>VLOOKUP(B126,'[1]Foot Mapping'!C:U,19,0)</f>
        <v>NO PDAC APPROVAL</v>
      </c>
      <c r="L126" s="17">
        <v>35</v>
      </c>
    </row>
    <row r="127" spans="1:12" x14ac:dyDescent="0.45">
      <c r="A127" s="17" t="s">
        <v>16</v>
      </c>
      <c r="B127" s="17" t="s">
        <v>162</v>
      </c>
      <c r="C127" s="17" t="s">
        <v>24</v>
      </c>
      <c r="D127" s="18" t="s">
        <v>15</v>
      </c>
      <c r="E127" s="18" t="s">
        <v>15</v>
      </c>
      <c r="F127" s="18" t="s">
        <v>15</v>
      </c>
      <c r="G127" s="18" t="str">
        <f>VLOOKUP(B127,'[1]Foot Mapping'!C:P,14,0)</f>
        <v>SO-KIT</v>
      </c>
      <c r="H127" s="17">
        <f>VLOOKUP(B127,'[1]Foot Mapping'!C:W,21,0)</f>
        <v>932.78</v>
      </c>
      <c r="I127" s="19">
        <v>2989.27</v>
      </c>
      <c r="J127" s="20">
        <f t="shared" si="6"/>
        <v>0.31204273953172512</v>
      </c>
      <c r="K127" s="21">
        <f>VLOOKUP(B127,'[1]Foot Mapping'!C:U,19,0)</f>
        <v>44121</v>
      </c>
      <c r="L127" s="17">
        <v>35</v>
      </c>
    </row>
    <row r="128" spans="1:12" x14ac:dyDescent="0.45">
      <c r="A128" s="17" t="s">
        <v>20</v>
      </c>
      <c r="B128" s="17" t="s">
        <v>163</v>
      </c>
      <c r="C128" s="17" t="s">
        <v>24</v>
      </c>
      <c r="D128" s="18" t="s">
        <v>15</v>
      </c>
      <c r="E128" s="18" t="s">
        <v>15</v>
      </c>
      <c r="F128" s="18" t="s">
        <v>15</v>
      </c>
      <c r="G128" s="18" t="str">
        <f>VLOOKUP(B128,'[1]Foot Mapping'!C:P,14,0)</f>
        <v>1C60-KIT</v>
      </c>
      <c r="H128" s="17">
        <f>VLOOKUP(B128,'[1]Foot Mapping'!C:W,21,0)</f>
        <v>956.3</v>
      </c>
      <c r="I128" s="19">
        <v>2989.27</v>
      </c>
      <c r="J128" s="20">
        <f t="shared" si="6"/>
        <v>0.31991088125194445</v>
      </c>
      <c r="K128" s="21">
        <f>VLOOKUP(B128,'[1]Foot Mapping'!C:U,19,0)</f>
        <v>44148</v>
      </c>
      <c r="L128" s="17">
        <v>35</v>
      </c>
    </row>
    <row r="129" spans="1:12" x14ac:dyDescent="0.45">
      <c r="A129" s="17" t="s">
        <v>18</v>
      </c>
      <c r="B129" s="17" t="s">
        <v>164</v>
      </c>
      <c r="C129" s="18" t="s">
        <v>24</v>
      </c>
      <c r="D129" s="18" t="s">
        <v>15</v>
      </c>
      <c r="E129" s="18" t="s">
        <v>15</v>
      </c>
      <c r="F129" s="18" t="s">
        <v>15</v>
      </c>
      <c r="G129" s="18" t="str">
        <f>VLOOKUP(B129,'[1]Foot Mapping'!C:P,14,0)</f>
        <v>VF-KIT</v>
      </c>
      <c r="H129" s="17">
        <f>VLOOKUP(B129,'[1]Foot Mapping'!C:W,21,0)</f>
        <v>999.15000000000009</v>
      </c>
      <c r="I129" s="19">
        <v>2989.27</v>
      </c>
      <c r="J129" s="20">
        <f t="shared" si="6"/>
        <v>0.33424548468355153</v>
      </c>
      <c r="K129" s="21">
        <f>VLOOKUP(B129,'[1]Foot Mapping'!C:U,19,0)</f>
        <v>44124</v>
      </c>
      <c r="L129" s="17">
        <v>35</v>
      </c>
    </row>
    <row r="130" spans="1:12" x14ac:dyDescent="0.45">
      <c r="A130" s="17" t="s">
        <v>20</v>
      </c>
      <c r="B130" s="17" t="s">
        <v>165</v>
      </c>
      <c r="C130" s="18" t="s">
        <v>24</v>
      </c>
      <c r="D130" s="18" t="s">
        <v>15</v>
      </c>
      <c r="E130" s="18" t="s">
        <v>15</v>
      </c>
      <c r="F130" s="18" t="s">
        <v>15</v>
      </c>
      <c r="G130" s="18" t="str">
        <f>VLOOKUP(B130,'[1]Foot Mapping'!C:P,14,0)</f>
        <v>1E57-KIT</v>
      </c>
      <c r="H130" s="17">
        <f>VLOOKUP(B130,'[1]Foot Mapping'!C:W,21,0)</f>
        <v>1034.76</v>
      </c>
      <c r="I130" s="19">
        <v>2989.27</v>
      </c>
      <c r="J130" s="20">
        <f t="shared" si="6"/>
        <v>0.34615809210944476</v>
      </c>
      <c r="K130" s="21" t="str">
        <f>VLOOKUP(B130,'[1]Foot Mapping'!C:U,19,0)</f>
        <v>NO PDAC APPROVAL</v>
      </c>
      <c r="L130" s="17">
        <v>35</v>
      </c>
    </row>
    <row r="131" spans="1:12" x14ac:dyDescent="0.45">
      <c r="A131" s="17" t="s">
        <v>18</v>
      </c>
      <c r="B131" s="17" t="s">
        <v>166</v>
      </c>
      <c r="C131" s="18" t="s">
        <v>24</v>
      </c>
      <c r="D131" s="18" t="s">
        <v>15</v>
      </c>
      <c r="E131" s="18" t="s">
        <v>15</v>
      </c>
      <c r="F131" s="18" t="s">
        <v>15</v>
      </c>
      <c r="G131" s="18" t="str">
        <f>VLOOKUP(B131,'[1]Foot Mapping'!C:P,14,0)</f>
        <v>PXC0-FOOT</v>
      </c>
      <c r="H131" s="17">
        <f>VLOOKUP(B131,'[1]Foot Mapping'!C:W,21,0)</f>
        <v>1351.18</v>
      </c>
      <c r="I131" s="19">
        <v>2989.27</v>
      </c>
      <c r="J131" s="20">
        <f t="shared" si="6"/>
        <v>0.45201002251385791</v>
      </c>
      <c r="K131" s="21">
        <f>VLOOKUP(B131,'[1]Foot Mapping'!C:U,19,0)</f>
        <v>44124</v>
      </c>
      <c r="L131" s="17">
        <v>35</v>
      </c>
    </row>
    <row r="132" spans="1:12" x14ac:dyDescent="0.45">
      <c r="A132" s="17" t="s">
        <v>57</v>
      </c>
      <c r="B132" s="17" t="s">
        <v>167</v>
      </c>
      <c r="C132" s="17" t="s">
        <v>24</v>
      </c>
      <c r="D132" s="18" t="s">
        <v>15</v>
      </c>
      <c r="E132" s="18" t="s">
        <v>15</v>
      </c>
      <c r="F132" s="18" t="s">
        <v>15</v>
      </c>
      <c r="G132" s="18" t="str">
        <f>VLOOKUP(B132,'[1]Foot Mapping'!C:P,14,0)</f>
        <v>137-KIT</v>
      </c>
      <c r="H132" s="17">
        <f>VLOOKUP(B132,'[1]Foot Mapping'!C:W,21,0)</f>
        <v>1638.37</v>
      </c>
      <c r="I132" s="19">
        <v>2989.27</v>
      </c>
      <c r="J132" s="20">
        <f t="shared" si="6"/>
        <v>0.54808364583995417</v>
      </c>
      <c r="K132" s="21">
        <f>VLOOKUP(B132,'[1]Foot Mapping'!C:U,19,0)</f>
        <v>44124</v>
      </c>
      <c r="L132" s="17">
        <v>35</v>
      </c>
    </row>
    <row r="133" spans="1:12" x14ac:dyDescent="0.45">
      <c r="A133" s="17" t="s">
        <v>20</v>
      </c>
      <c r="B133" s="17" t="s">
        <v>168</v>
      </c>
      <c r="C133" s="17" t="s">
        <v>24</v>
      </c>
      <c r="D133" s="18" t="s">
        <v>96</v>
      </c>
      <c r="E133" s="18" t="s">
        <v>15</v>
      </c>
      <c r="F133" s="18" t="s">
        <v>15</v>
      </c>
      <c r="G133" s="18" t="str">
        <f>VLOOKUP(B133,'[1]Foot Mapping'!C:P,14,0)</f>
        <v>SWIM-KIT</v>
      </c>
      <c r="H133" s="17">
        <f>VLOOKUP(B133,'[1]Foot Mapping'!C:W,21,0)</f>
        <v>1943.67</v>
      </c>
      <c r="I133" s="62" t="e">
        <v>#N/A</v>
      </c>
      <c r="J133" s="20" t="e">
        <f t="shared" si="6"/>
        <v>#N/A</v>
      </c>
      <c r="K133" s="21" t="str">
        <f>VLOOKUP(B133,'[1]Foot Mapping'!C:U,19,0)</f>
        <v>NO PDAC APPROVAL</v>
      </c>
      <c r="L133" s="17">
        <v>35</v>
      </c>
    </row>
    <row r="134" spans="1:12" x14ac:dyDescent="0.45">
      <c r="A134" s="17" t="s">
        <v>26</v>
      </c>
      <c r="B134" s="17" t="s">
        <v>169</v>
      </c>
      <c r="C134" s="18" t="s">
        <v>24</v>
      </c>
      <c r="D134" s="18" t="s">
        <v>96</v>
      </c>
      <c r="E134" s="18" t="s">
        <v>15</v>
      </c>
      <c r="F134" s="18" t="s">
        <v>15</v>
      </c>
      <c r="G134" s="18" t="str">
        <f>VLOOKUP(B134,'[1]Foot Mapping'!C:P,14,0)</f>
        <v>FS3-KIT</v>
      </c>
      <c r="H134" s="17">
        <f>VLOOKUP(B134,'[1]Foot Mapping'!C:W,21,0)</f>
        <v>662.5</v>
      </c>
      <c r="I134" s="19" t="e">
        <v>#N/A</v>
      </c>
      <c r="J134" s="20" t="e">
        <f>H134/I134</f>
        <v>#N/A</v>
      </c>
      <c r="K134" s="21" t="str">
        <f>VLOOKUP(B134,'[1]Foot Mapping'!C:U,19,0)</f>
        <v>NO PDAC APPROVAL</v>
      </c>
      <c r="L134" s="17">
        <v>35</v>
      </c>
    </row>
    <row r="135" spans="1:12" x14ac:dyDescent="0.45">
      <c r="A135" s="22" t="s">
        <v>20</v>
      </c>
      <c r="B135" s="22" t="s">
        <v>170</v>
      </c>
      <c r="C135" s="22" t="s">
        <v>24</v>
      </c>
      <c r="D135" s="23" t="s">
        <v>15</v>
      </c>
      <c r="E135" s="23" t="s">
        <v>15</v>
      </c>
      <c r="F135" s="23" t="s">
        <v>15</v>
      </c>
      <c r="G135" s="23" t="str">
        <f>VLOOKUP(B135,'[1]Foot Mapping'!C:P,14,0)</f>
        <v>FS5-KIT</v>
      </c>
      <c r="H135" s="22">
        <f>VLOOKUP(B135,'[1]Foot Mapping'!C:W,21,0)</f>
        <v>937.52</v>
      </c>
      <c r="I135" s="24">
        <v>2989.27</v>
      </c>
      <c r="J135" s="25">
        <f t="shared" ref="J135:J141" si="7">H135/I135</f>
        <v>0.31362841094983057</v>
      </c>
      <c r="K135" s="26">
        <f>VLOOKUP(B135,'[1]Foot Mapping'!C:U,19,0)</f>
        <v>40909</v>
      </c>
      <c r="L135" s="22">
        <v>10</v>
      </c>
    </row>
    <row r="136" spans="1:12" x14ac:dyDescent="0.45">
      <c r="A136" s="22" t="s">
        <v>20</v>
      </c>
      <c r="B136" s="22" t="s">
        <v>171</v>
      </c>
      <c r="C136" s="23" t="s">
        <v>24</v>
      </c>
      <c r="D136" s="23" t="s">
        <v>40</v>
      </c>
      <c r="E136" s="23" t="s">
        <v>15</v>
      </c>
      <c r="F136" s="23" t="s">
        <v>15</v>
      </c>
      <c r="G136" s="23" t="str">
        <f>VLOOKUP(B136,'[1]Foot Mapping'!C:P,14,0)</f>
        <v>1C50-KIT</v>
      </c>
      <c r="H136" s="22">
        <f>VLOOKUP(B136,'[1]Foot Mapping'!C:W,21,0)</f>
        <v>966.68000000000006</v>
      </c>
      <c r="I136" s="24">
        <v>2989.27</v>
      </c>
      <c r="J136" s="25">
        <f t="shared" si="7"/>
        <v>0.32338330093969431</v>
      </c>
      <c r="K136" s="26">
        <f>VLOOKUP(B136,'[1]Foot Mapping'!C:U,19,0)</f>
        <v>44148</v>
      </c>
      <c r="L136" s="22">
        <v>10</v>
      </c>
    </row>
    <row r="137" spans="1:12" x14ac:dyDescent="0.45">
      <c r="A137" s="22" t="s">
        <v>18</v>
      </c>
      <c r="B137" s="22" t="s">
        <v>172</v>
      </c>
      <c r="C137" s="23" t="s">
        <v>24</v>
      </c>
      <c r="D137" s="23"/>
      <c r="E137" s="23" t="s">
        <v>15</v>
      </c>
      <c r="F137" s="23" t="s">
        <v>15</v>
      </c>
      <c r="G137" s="23" t="str">
        <f>VLOOKUP(B137,'[1]Foot Mapping'!C:P,14,0)</f>
        <v>PLP0-FOOT</v>
      </c>
      <c r="H137" s="22">
        <f>VLOOKUP(B137,'[1]Foot Mapping'!C:W,21,0)</f>
        <v>983.15</v>
      </c>
      <c r="I137" s="24">
        <v>2989.27</v>
      </c>
      <c r="J137" s="25">
        <f t="shared" si="7"/>
        <v>0.32889300732285809</v>
      </c>
      <c r="K137" s="26" t="str">
        <f>VLOOKUP(B137,'[1]Foot Mapping'!C:U,19,0)</f>
        <v>NO PDAC APPROVAL</v>
      </c>
      <c r="L137" s="22">
        <v>10</v>
      </c>
    </row>
    <row r="138" spans="1:12" x14ac:dyDescent="0.45">
      <c r="A138" s="22" t="s">
        <v>20</v>
      </c>
      <c r="B138" s="22" t="s">
        <v>173</v>
      </c>
      <c r="C138" s="23" t="s">
        <v>24</v>
      </c>
      <c r="D138" s="23" t="s">
        <v>40</v>
      </c>
      <c r="E138" s="23" t="s">
        <v>15</v>
      </c>
      <c r="F138" s="23" t="s">
        <v>15</v>
      </c>
      <c r="G138" s="23" t="str">
        <f>VLOOKUP(B138,'[1]Foot Mapping'!C:P,14,0)</f>
        <v>1C53-FOOT</v>
      </c>
      <c r="H138" s="22">
        <f>VLOOKUP(B138,'[1]Foot Mapping'!C:W,21,0)</f>
        <v>1031.1299999999999</v>
      </c>
      <c r="I138" s="24">
        <v>2989.27</v>
      </c>
      <c r="J138" s="25">
        <f t="shared" si="7"/>
        <v>0.34494374880823742</v>
      </c>
      <c r="K138" s="26">
        <f>VLOOKUP(B138,'[1]Foot Mapping'!C:U,19,0)</f>
        <v>44148</v>
      </c>
      <c r="L138" s="22">
        <v>10</v>
      </c>
    </row>
    <row r="139" spans="1:12" x14ac:dyDescent="0.45">
      <c r="A139" s="22" t="s">
        <v>20</v>
      </c>
      <c r="B139" s="22" t="s">
        <v>174</v>
      </c>
      <c r="C139" s="23" t="s">
        <v>24</v>
      </c>
      <c r="D139" s="23" t="s">
        <v>15</v>
      </c>
      <c r="E139" s="23" t="s">
        <v>15</v>
      </c>
      <c r="F139" s="23" t="s">
        <v>15</v>
      </c>
      <c r="G139" s="23" t="str">
        <f>VLOOKUP(B139,'[1]Foot Mapping'!C:P,14,0)</f>
        <v>1C64-KIT</v>
      </c>
      <c r="H139" s="22">
        <f>VLOOKUP(B139,'[1]Foot Mapping'!C:W,21,0)</f>
        <v>1095.51</v>
      </c>
      <c r="I139" s="24">
        <v>2989.27</v>
      </c>
      <c r="J139" s="25">
        <f t="shared" si="7"/>
        <v>0.36648077958832759</v>
      </c>
      <c r="K139" s="26">
        <f>VLOOKUP(B139,'[1]Foot Mapping'!C:U,19,0)</f>
        <v>44148</v>
      </c>
      <c r="L139" s="22">
        <v>10</v>
      </c>
    </row>
    <row r="140" spans="1:12" x14ac:dyDescent="0.45">
      <c r="A140" s="22" t="s">
        <v>26</v>
      </c>
      <c r="B140" s="22" t="s">
        <v>175</v>
      </c>
      <c r="C140" s="23" t="s">
        <v>24</v>
      </c>
      <c r="D140" s="23" t="s">
        <v>40</v>
      </c>
      <c r="E140" s="23"/>
      <c r="F140" s="23"/>
      <c r="G140" s="23" t="str">
        <f>VLOOKUP(B140,'[1]Foot Mapping'!C:P,14,0)</f>
        <v>1A600-FOOT</v>
      </c>
      <c r="H140" s="22">
        <f>VLOOKUP(B140,'[1]Foot Mapping'!C:W,21,0)</f>
        <v>1128.3800000000001</v>
      </c>
      <c r="I140" s="24">
        <v>2989.27</v>
      </c>
      <c r="J140" s="25">
        <f t="shared" si="7"/>
        <v>0.37747677526620216</v>
      </c>
      <c r="K140" s="26" t="str">
        <f>VLOOKUP(B140,'[1]Foot Mapping'!C:U,19,0)</f>
        <v>NO PDAC APPROVAL</v>
      </c>
      <c r="L140" s="22">
        <v>10</v>
      </c>
    </row>
    <row r="141" spans="1:12" x14ac:dyDescent="0.45">
      <c r="A141" s="22" t="s">
        <v>20</v>
      </c>
      <c r="B141" s="22" t="s">
        <v>176</v>
      </c>
      <c r="C141" s="23" t="s">
        <v>24</v>
      </c>
      <c r="D141" s="23" t="s">
        <v>40</v>
      </c>
      <c r="E141" s="23" t="s">
        <v>15</v>
      </c>
      <c r="F141" s="23" t="s">
        <v>15</v>
      </c>
      <c r="G141" s="23" t="str">
        <f>VLOOKUP(B141,'[1]Foot Mapping'!C:P,14,0)</f>
        <v>1C40=K</v>
      </c>
      <c r="H141" s="22">
        <f>VLOOKUP(B141,'[1]Foot Mapping'!C:W,21,0)</f>
        <v>1136.73</v>
      </c>
      <c r="I141" s="24">
        <v>2989.27</v>
      </c>
      <c r="J141" s="25">
        <f t="shared" si="7"/>
        <v>0.38027009938881401</v>
      </c>
      <c r="K141" s="26" t="str">
        <f>VLOOKUP(B141,'[1]Foot Mapping'!C:U,19,0)</f>
        <v>NO PDAC APPROVAL</v>
      </c>
      <c r="L141" s="22">
        <v>10</v>
      </c>
    </row>
    <row r="142" spans="1:12" x14ac:dyDescent="0.45">
      <c r="A142" s="22" t="s">
        <v>18</v>
      </c>
      <c r="B142" s="22" t="s">
        <v>177</v>
      </c>
      <c r="C142" s="22" t="s">
        <v>24</v>
      </c>
      <c r="D142" s="23" t="s">
        <v>15</v>
      </c>
      <c r="E142" s="23" t="s">
        <v>15</v>
      </c>
      <c r="F142" s="23" t="s">
        <v>15</v>
      </c>
      <c r="G142" s="23" t="str">
        <f>VLOOKUP(B142,'[1]Foot Mapping'!C:P,14,0)</f>
        <v>FSYMES-KIT</v>
      </c>
      <c r="H142" s="22">
        <f>VLOOKUP(B142,'[1]Foot Mapping'!C:W,21,0)</f>
        <v>1167.69</v>
      </c>
      <c r="I142" s="24">
        <v>2989.27</v>
      </c>
      <c r="J142" s="25">
        <f>H142/I142</f>
        <v>0.39062714308175578</v>
      </c>
      <c r="K142" s="26" t="str">
        <f>VLOOKUP(B142,'[1]Foot Mapping'!C:U,19,0)</f>
        <v>NO PDAC APPROVAL</v>
      </c>
      <c r="L142" s="22">
        <v>10</v>
      </c>
    </row>
    <row r="143" spans="1:12" x14ac:dyDescent="0.45">
      <c r="A143" s="22" t="s">
        <v>18</v>
      </c>
      <c r="B143" s="22" t="s">
        <v>178</v>
      </c>
      <c r="C143" s="22" t="s">
        <v>24</v>
      </c>
      <c r="D143" s="23" t="s">
        <v>15</v>
      </c>
      <c r="E143" s="23" t="s">
        <v>15</v>
      </c>
      <c r="F143" s="23" t="s">
        <v>15</v>
      </c>
      <c r="G143" s="23" t="str">
        <f>VLOOKUP(B143,'[1]Foot Mapping'!C:P,14,0)</f>
        <v>FSX007-FOOT</v>
      </c>
      <c r="H143" s="22">
        <f>VLOOKUP(B143,'[1]Foot Mapping'!C:W,21,0)</f>
        <v>1518.13</v>
      </c>
      <c r="I143" s="24">
        <v>2989.27</v>
      </c>
      <c r="J143" s="25">
        <f>H143/I143</f>
        <v>0.50785977847434327</v>
      </c>
      <c r="K143" s="26" t="str">
        <f>VLOOKUP(B143,'[1]Foot Mapping'!C:U,19,0)</f>
        <v>NO PDAC APPROVAL</v>
      </c>
      <c r="L143" s="22">
        <v>10</v>
      </c>
    </row>
    <row r="144" spans="1:12" x14ac:dyDescent="0.45">
      <c r="A144" s="22" t="s">
        <v>20</v>
      </c>
      <c r="B144" s="22" t="s">
        <v>179</v>
      </c>
      <c r="C144" s="23" t="s">
        <v>24</v>
      </c>
      <c r="D144" s="23" t="s">
        <v>15</v>
      </c>
      <c r="E144" s="23" t="s">
        <v>15</v>
      </c>
      <c r="F144" s="23" t="s">
        <v>15</v>
      </c>
      <c r="G144" s="23" t="str">
        <f>VLOOKUP(B144,'[1]Foot Mapping'!C:P,14,0)</f>
        <v>1E95</v>
      </c>
      <c r="H144" s="22">
        <f>VLOOKUP(B144,'[1]Foot Mapping'!C:W,21,0)</f>
        <v>1691.2</v>
      </c>
      <c r="I144" s="24">
        <v>2989.27</v>
      </c>
      <c r="J144" s="25">
        <f>H144/I144</f>
        <v>0.56575685702529377</v>
      </c>
      <c r="K144" s="26">
        <f>VLOOKUP(B144,'[1]Foot Mapping'!C:U,19,0)</f>
        <v>44153</v>
      </c>
      <c r="L144" s="22">
        <v>10</v>
      </c>
    </row>
    <row r="145" spans="1:12" x14ac:dyDescent="0.45">
      <c r="A145" s="8" t="s">
        <v>180</v>
      </c>
      <c r="B145" s="8"/>
      <c r="C145" s="8"/>
      <c r="D145" s="8"/>
      <c r="E145" s="8"/>
      <c r="F145" s="8"/>
      <c r="G145" s="8"/>
      <c r="H145" s="8"/>
      <c r="I145" s="9">
        <v>3621.67</v>
      </c>
      <c r="J145" s="10"/>
      <c r="K145" s="11"/>
      <c r="L145" s="8"/>
    </row>
    <row r="146" spans="1:12" x14ac:dyDescent="0.45">
      <c r="A146" s="38" t="s">
        <v>11</v>
      </c>
      <c r="B146" s="38" t="s">
        <v>181</v>
      </c>
      <c r="C146" s="38" t="s">
        <v>24</v>
      </c>
      <c r="D146" s="38" t="s">
        <v>65</v>
      </c>
      <c r="E146" s="39" t="s">
        <v>15</v>
      </c>
      <c r="F146" s="39" t="s">
        <v>15</v>
      </c>
      <c r="G146" s="39" t="str">
        <f>VLOOKUP(B146,'[1]Foot Mapping'!C:P,14,0)</f>
        <v>EP-ST-KIT</v>
      </c>
      <c r="H146" s="38">
        <f>VLOOKUP(B146,'[1]Foot Mapping'!C:W,21,0)</f>
        <v>788.62</v>
      </c>
      <c r="I146" s="40">
        <v>3621.67</v>
      </c>
      <c r="J146" s="41">
        <f t="shared" ref="J146:J152" si="8">H146/I146</f>
        <v>0.21775037482708254</v>
      </c>
      <c r="K146" s="42">
        <f>VLOOKUP(B146,'[1]Foot Mapping'!C:U,19,0)</f>
        <v>44294</v>
      </c>
      <c r="L146" s="38">
        <v>75</v>
      </c>
    </row>
    <row r="147" spans="1:12" x14ac:dyDescent="0.45">
      <c r="A147" s="27" t="s">
        <v>26</v>
      </c>
      <c r="B147" s="27" t="s">
        <v>182</v>
      </c>
      <c r="C147" s="27" t="s">
        <v>24</v>
      </c>
      <c r="D147" s="27" t="s">
        <v>65</v>
      </c>
      <c r="E147" s="28" t="s">
        <v>15</v>
      </c>
      <c r="F147" s="28" t="s">
        <v>15</v>
      </c>
      <c r="G147" s="28" t="str">
        <f>VLOOKUP(B147,'[1]Foot Mapping'!C:P,14,0)</f>
        <v>RUSH RAMPAGE LP</v>
      </c>
      <c r="H147" s="27">
        <f>VLOOKUP(B147,'[1]Foot Mapping'!C:W,21,0)</f>
        <v>795</v>
      </c>
      <c r="I147" s="29">
        <v>3621.67</v>
      </c>
      <c r="J147" s="32">
        <f>H147/I147</f>
        <v>0.21951199308606251</v>
      </c>
      <c r="K147" s="31">
        <f>VLOOKUP(B147,'[1]Foot Mapping'!C:U,19,0)</f>
        <v>42736</v>
      </c>
      <c r="L147" s="27">
        <v>75</v>
      </c>
    </row>
    <row r="148" spans="1:12" x14ac:dyDescent="0.45">
      <c r="A148" s="17" t="s">
        <v>16</v>
      </c>
      <c r="B148" s="17" t="s">
        <v>183</v>
      </c>
      <c r="C148" s="17" t="s">
        <v>24</v>
      </c>
      <c r="D148" s="17" t="s">
        <v>65</v>
      </c>
      <c r="E148" s="18" t="s">
        <v>15</v>
      </c>
      <c r="F148" s="18" t="s">
        <v>15</v>
      </c>
      <c r="G148" s="18" t="str">
        <f>VLOOKUP(B148,'[1]Foot Mapping'!C:P,14,0)</f>
        <v>VL-KIT</v>
      </c>
      <c r="H148" s="17">
        <f>VLOOKUP(B148,'[1]Foot Mapping'!C:W,21,0)</f>
        <v>757.21</v>
      </c>
      <c r="I148" s="19">
        <v>3621.67</v>
      </c>
      <c r="J148" s="20">
        <f t="shared" si="8"/>
        <v>0.20907758023232376</v>
      </c>
      <c r="K148" s="21" t="str">
        <f>VLOOKUP(B148,'[1]Foot Mapping'!C:U,19,0)</f>
        <v>NO PDAC APPROVAL</v>
      </c>
      <c r="L148" s="17">
        <v>35</v>
      </c>
    </row>
    <row r="149" spans="1:12" x14ac:dyDescent="0.45">
      <c r="A149" s="17" t="s">
        <v>20</v>
      </c>
      <c r="B149" s="17" t="s">
        <v>184</v>
      </c>
      <c r="C149" s="18" t="s">
        <v>24</v>
      </c>
      <c r="D149" s="18" t="s">
        <v>65</v>
      </c>
      <c r="E149" s="18" t="s">
        <v>15</v>
      </c>
      <c r="F149" s="18" t="s">
        <v>15</v>
      </c>
      <c r="G149" s="18" t="str">
        <f>VLOOKUP(B149,'[1]Foot Mapping'!C:P,14,0)</f>
        <v>1C58-FOOT-KIT</v>
      </c>
      <c r="H149" s="17">
        <f>VLOOKUP(B149,'[1]Foot Mapping'!C:W,21,0)</f>
        <v>971.13</v>
      </c>
      <c r="I149" s="19">
        <v>3621.67</v>
      </c>
      <c r="J149" s="20">
        <f>H149/I149</f>
        <v>0.26814425389392188</v>
      </c>
      <c r="K149" s="21">
        <f>VLOOKUP(B149,'[1]Foot Mapping'!C:U,19,0)</f>
        <v>44433</v>
      </c>
      <c r="L149" s="17">
        <v>35</v>
      </c>
    </row>
    <row r="150" spans="1:12" x14ac:dyDescent="0.45">
      <c r="A150" s="17" t="s">
        <v>18</v>
      </c>
      <c r="B150" s="17" t="s">
        <v>185</v>
      </c>
      <c r="C150" s="18" t="s">
        <v>24</v>
      </c>
      <c r="D150" s="18" t="s">
        <v>65</v>
      </c>
      <c r="E150" s="18" t="s">
        <v>15</v>
      </c>
      <c r="F150" s="18" t="s">
        <v>15</v>
      </c>
      <c r="G150" s="18" t="str">
        <f>VLOOKUP(B150,'[1]Foot Mapping'!C:P,14,0)</f>
        <v>TALUX-KIT</v>
      </c>
      <c r="H150" s="17">
        <f>VLOOKUP(B150,'[1]Foot Mapping'!C:W,21,0)</f>
        <v>1002.0200000000001</v>
      </c>
      <c r="I150" s="19">
        <v>3621.67</v>
      </c>
      <c r="J150" s="20">
        <f t="shared" si="8"/>
        <v>0.27667346831710238</v>
      </c>
      <c r="K150" s="21">
        <f>VLOOKUP(B150,'[1]Foot Mapping'!C:U,19,0)</f>
        <v>44124</v>
      </c>
      <c r="L150" s="17">
        <v>35</v>
      </c>
    </row>
    <row r="151" spans="1:12" x14ac:dyDescent="0.45">
      <c r="A151" s="17" t="s">
        <v>20</v>
      </c>
      <c r="B151" s="17" t="s">
        <v>186</v>
      </c>
      <c r="C151" s="18" t="s">
        <v>24</v>
      </c>
      <c r="D151" s="18" t="s">
        <v>65</v>
      </c>
      <c r="E151" s="18" t="s">
        <v>15</v>
      </c>
      <c r="F151" s="18" t="s">
        <v>15</v>
      </c>
      <c r="G151" s="18" t="str">
        <f>VLOOKUP(B151,'[1]Foot Mapping'!C:P,14,0)</f>
        <v>1C68-KIT</v>
      </c>
      <c r="H151" s="17">
        <f>VLOOKUP(B151,'[1]Foot Mapping'!C:W,21,0)</f>
        <v>1017.5999999999999</v>
      </c>
      <c r="I151" s="19">
        <v>3621.67</v>
      </c>
      <c r="J151" s="20">
        <f>H151/I151</f>
        <v>0.28097535115015998</v>
      </c>
      <c r="K151" s="21">
        <f>VLOOKUP(B151,'[1]Foot Mapping'!C:U,19,0)</f>
        <v>44433</v>
      </c>
      <c r="L151" s="17">
        <v>35</v>
      </c>
    </row>
    <row r="152" spans="1:12" x14ac:dyDescent="0.45">
      <c r="A152" s="17" t="s">
        <v>41</v>
      </c>
      <c r="B152" s="17" t="s">
        <v>187</v>
      </c>
      <c r="C152" s="18" t="s">
        <v>24</v>
      </c>
      <c r="D152" s="18" t="s">
        <v>65</v>
      </c>
      <c r="E152" s="18" t="s">
        <v>15</v>
      </c>
      <c r="F152" s="18" t="s">
        <v>15</v>
      </c>
      <c r="G152" s="18" t="str">
        <f>VLOOKUP(B152,'[1]Foot Mapping'!C:P,14,0)</f>
        <v>M002-FOOT-KIT</v>
      </c>
      <c r="H152" s="17">
        <f>VLOOKUP(B152,'[1]Foot Mapping'!C:W,21,0)</f>
        <v>1038.8</v>
      </c>
      <c r="I152" s="19">
        <v>3621.67</v>
      </c>
      <c r="J152" s="20">
        <f t="shared" si="8"/>
        <v>0.28682900429912167</v>
      </c>
      <c r="K152" s="21">
        <f>VLOOKUP(B152,'[1]Foot Mapping'!C:U,19,0)</f>
        <v>44168</v>
      </c>
      <c r="L152" s="17">
        <v>35</v>
      </c>
    </row>
    <row r="153" spans="1:12" x14ac:dyDescent="0.45">
      <c r="A153" s="17" t="s">
        <v>11</v>
      </c>
      <c r="B153" s="17" t="s">
        <v>188</v>
      </c>
      <c r="C153" s="18" t="s">
        <v>24</v>
      </c>
      <c r="D153" s="17" t="s">
        <v>65</v>
      </c>
      <c r="E153" s="18" t="s">
        <v>15</v>
      </c>
      <c r="F153" s="18" t="s">
        <v>15</v>
      </c>
      <c r="G153" s="18" t="str">
        <f>VLOOKUP(B153,'[1]Foot Mapping'!C:P,14,0)</f>
        <v>BXT-FOOT</v>
      </c>
      <c r="H153" s="17">
        <f>VLOOKUP(B153,'[1]Foot Mapping'!C:W,21,0)</f>
        <v>1402.17</v>
      </c>
      <c r="I153" s="19">
        <v>3621.67</v>
      </c>
      <c r="J153" s="20">
        <f>H153/I153</f>
        <v>0.38716117150375379</v>
      </c>
      <c r="K153" s="21" t="str">
        <f>VLOOKUP(B153,'[1]Foot Mapping'!C:U,19,0)</f>
        <v>NO PDAC APPROVAL</v>
      </c>
      <c r="L153" s="17">
        <v>35</v>
      </c>
    </row>
    <row r="154" spans="1:12" x14ac:dyDescent="0.45">
      <c r="A154" s="22" t="s">
        <v>16</v>
      </c>
      <c r="B154" s="22" t="s">
        <v>189</v>
      </c>
      <c r="C154" s="23" t="s">
        <v>24</v>
      </c>
      <c r="D154" s="23" t="s">
        <v>65</v>
      </c>
      <c r="E154" s="23" t="s">
        <v>15</v>
      </c>
      <c r="F154" s="23" t="s">
        <v>15</v>
      </c>
      <c r="G154" s="45" t="str">
        <f>VLOOKUP(B154,'[1]Foot Mapping'!C:P,14,0)</f>
        <v>PENDING</v>
      </c>
      <c r="H154" s="43" t="str">
        <f>VLOOKUP(B154,'[1]Foot Mapping'!C:W,21,0)</f>
        <v>Pending</v>
      </c>
      <c r="I154" s="24">
        <v>3621.67</v>
      </c>
      <c r="J154" s="25" t="e">
        <f>H154/I154</f>
        <v>#VALUE!</v>
      </c>
      <c r="K154" s="26">
        <f>VLOOKUP(B154,'[1]Foot Mapping'!C:U,19,0)</f>
        <v>44337</v>
      </c>
      <c r="L154" s="22">
        <v>10</v>
      </c>
    </row>
    <row r="155" spans="1:12" x14ac:dyDescent="0.45">
      <c r="A155" s="8" t="s">
        <v>190</v>
      </c>
      <c r="B155" s="8"/>
      <c r="C155" s="8"/>
      <c r="D155" s="8"/>
      <c r="E155" s="8"/>
      <c r="F155" s="8"/>
      <c r="G155" s="8"/>
      <c r="H155" s="8"/>
      <c r="I155" s="9">
        <v>7828.56</v>
      </c>
      <c r="J155" s="10"/>
      <c r="K155" s="11"/>
      <c r="L155" s="8"/>
    </row>
    <row r="156" spans="1:12" ht="15.75" x14ac:dyDescent="0.5">
      <c r="A156" s="12" t="s">
        <v>11</v>
      </c>
      <c r="B156" s="12" t="s">
        <v>191</v>
      </c>
      <c r="C156" s="12" t="s">
        <v>76</v>
      </c>
      <c r="D156" s="12" t="s">
        <v>192</v>
      </c>
      <c r="E156" s="13" t="s">
        <v>15</v>
      </c>
      <c r="F156" s="13" t="s">
        <v>15</v>
      </c>
      <c r="G156" s="13" t="str">
        <f>VLOOKUP(B156,'[1]Foot Mapping'!C:P,14,0)</f>
        <v>EVT-ST-KIT</v>
      </c>
      <c r="H156" s="12">
        <f>VLOOKUP(B156,'[1]Foot Mapping'!C:W,21,0)</f>
        <v>1666.71</v>
      </c>
      <c r="I156" s="14">
        <v>7828.5599999999995</v>
      </c>
      <c r="J156" s="15">
        <f>H156/I156</f>
        <v>0.21290122321346455</v>
      </c>
      <c r="K156" s="16">
        <f>VLOOKUP(B156,'[1]Foot Mapping'!C:U,19,0)</f>
        <v>44083</v>
      </c>
      <c r="L156" s="12">
        <v>75</v>
      </c>
    </row>
    <row r="157" spans="1:12" x14ac:dyDescent="0.45">
      <c r="A157" s="27" t="s">
        <v>26</v>
      </c>
      <c r="B157" s="27" t="s">
        <v>193</v>
      </c>
      <c r="C157" s="27" t="s">
        <v>76</v>
      </c>
      <c r="D157" s="27" t="s">
        <v>192</v>
      </c>
      <c r="E157" s="28" t="s">
        <v>15</v>
      </c>
      <c r="F157" s="28" t="s">
        <v>15</v>
      </c>
      <c r="G157" s="28" t="str">
        <f>VLOOKUP(B157,'[1]Foot Mapping'!C:P,14,0)</f>
        <v>RUSH ROGUE</v>
      </c>
      <c r="H157" s="27">
        <f>VLOOKUP(B157,'[1]Foot Mapping'!C:W,21,0)</f>
        <v>1378</v>
      </c>
      <c r="I157" s="29">
        <v>7828.5599999999995</v>
      </c>
      <c r="J157" s="30">
        <f t="shared" ref="J157:J164" si="9">H157/I157</f>
        <v>0.17602215477686831</v>
      </c>
      <c r="K157" s="31">
        <f>VLOOKUP(B157,'[1]Foot Mapping'!C:U,19,0)</f>
        <v>42736</v>
      </c>
      <c r="L157" s="27">
        <v>75</v>
      </c>
    </row>
    <row r="158" spans="1:12" x14ac:dyDescent="0.45">
      <c r="A158" s="27" t="s">
        <v>26</v>
      </c>
      <c r="B158" s="27" t="s">
        <v>194</v>
      </c>
      <c r="C158" s="27" t="s">
        <v>76</v>
      </c>
      <c r="D158" s="27" t="s">
        <v>192</v>
      </c>
      <c r="E158" s="28" t="s">
        <v>40</v>
      </c>
      <c r="F158" s="28" t="s">
        <v>40</v>
      </c>
      <c r="G158" s="28" t="str">
        <f>VLOOKUP(B158,'[1]Foot Mapping'!C:P,14,0)</f>
        <v>ROG2</v>
      </c>
      <c r="H158" s="27">
        <f>VLOOKUP(B158,'[1]Foot Mapping'!C:W,21,0)</f>
        <v>1378</v>
      </c>
      <c r="I158" s="29">
        <v>7828.5599999999995</v>
      </c>
      <c r="J158" s="30">
        <f>H158/I158</f>
        <v>0.17602215477686831</v>
      </c>
      <c r="K158" s="31">
        <f>VLOOKUP(B158,'[1]Foot Mapping'!C:U,19,0)</f>
        <v>44330</v>
      </c>
      <c r="L158" s="27">
        <v>75</v>
      </c>
    </row>
    <row r="159" spans="1:12" x14ac:dyDescent="0.45">
      <c r="A159" s="17" t="s">
        <v>57</v>
      </c>
      <c r="B159" s="17" t="s">
        <v>195</v>
      </c>
      <c r="C159" s="17" t="s">
        <v>76</v>
      </c>
      <c r="D159" s="17" t="s">
        <v>192</v>
      </c>
      <c r="E159" s="18" t="s">
        <v>15</v>
      </c>
      <c r="F159" s="18" t="s">
        <v>15</v>
      </c>
      <c r="G159" s="18" t="str">
        <f>VLOOKUP(B159,'[1]Foot Mapping'!C:P,14,0)</f>
        <v>105-10-KIT</v>
      </c>
      <c r="H159" s="17">
        <f>VLOOKUP(B159,'[1]Foot Mapping'!C:W,21,0)</f>
        <v>1573.92</v>
      </c>
      <c r="I159" s="19">
        <v>7828.5599999999995</v>
      </c>
      <c r="J159" s="20">
        <f t="shared" si="9"/>
        <v>0.20104846868389592</v>
      </c>
      <c r="K159" s="21">
        <f>VLOOKUP(B159,'[1]Foot Mapping'!C:U,19,0)</f>
        <v>44148</v>
      </c>
      <c r="L159" s="17">
        <v>35</v>
      </c>
    </row>
    <row r="160" spans="1:12" x14ac:dyDescent="0.45">
      <c r="A160" s="17" t="s">
        <v>26</v>
      </c>
      <c r="B160" s="17" t="s">
        <v>196</v>
      </c>
      <c r="C160" s="17" t="s">
        <v>76</v>
      </c>
      <c r="D160" s="17" t="s">
        <v>192</v>
      </c>
      <c r="E160" s="18" t="s">
        <v>15</v>
      </c>
      <c r="F160" s="18" t="s">
        <v>15</v>
      </c>
      <c r="G160" s="18" t="str">
        <f>VLOOKUP(B160,'[1]Foot Mapping'!C:P,14,0)</f>
        <v>F20-S3-KIT</v>
      </c>
      <c r="H160" s="17">
        <f>VLOOKUP(B160,'[1]Foot Mapping'!C:W,21,0)</f>
        <v>1671.25</v>
      </c>
      <c r="I160" s="19">
        <v>7828.5599999999995</v>
      </c>
      <c r="J160" s="20">
        <f>H160/I160</f>
        <v>0.21348115106737384</v>
      </c>
      <c r="K160" s="21">
        <f>VLOOKUP(B160,'[1]Foot Mapping'!C:U,19,0)</f>
        <v>44440</v>
      </c>
      <c r="L160" s="17">
        <v>35</v>
      </c>
    </row>
    <row r="161" spans="1:12" x14ac:dyDescent="0.45">
      <c r="A161" s="17" t="s">
        <v>18</v>
      </c>
      <c r="B161" s="17" t="s">
        <v>197</v>
      </c>
      <c r="C161" s="17" t="s">
        <v>76</v>
      </c>
      <c r="D161" s="17" t="s">
        <v>192</v>
      </c>
      <c r="E161" s="18" t="s">
        <v>15</v>
      </c>
      <c r="F161" s="18" t="s">
        <v>15</v>
      </c>
      <c r="G161" s="18" t="str">
        <f>VLOOKUP(B161,'[1]Foot Mapping'!C:P,14,0)</f>
        <v>RFR-KIT</v>
      </c>
      <c r="H161" s="17">
        <f>VLOOKUP(B161,'[1]Foot Mapping'!C:W,21,0)</f>
        <v>1855.21</v>
      </c>
      <c r="I161" s="19">
        <v>7828.5599999999995</v>
      </c>
      <c r="J161" s="20">
        <f t="shared" si="9"/>
        <v>0.23697972551784749</v>
      </c>
      <c r="K161" s="21" t="str">
        <f>VLOOKUP(B161,'[1]Foot Mapping'!C:U,19,0)</f>
        <v>NO PDAC APPROVAL</v>
      </c>
      <c r="L161" s="17">
        <v>35</v>
      </c>
    </row>
    <row r="162" spans="1:12" x14ac:dyDescent="0.45">
      <c r="A162" s="17" t="s">
        <v>11</v>
      </c>
      <c r="B162" s="17" t="s">
        <v>198</v>
      </c>
      <c r="C162" s="17" t="s">
        <v>76</v>
      </c>
      <c r="D162" s="17" t="s">
        <v>192</v>
      </c>
      <c r="E162" s="18" t="s">
        <v>15</v>
      </c>
      <c r="F162" s="18" t="s">
        <v>15</v>
      </c>
      <c r="G162" s="18" t="str">
        <f>VLOOKUP(B162,'[1]Foot Mapping'!C:P,14,0)</f>
        <v>EBVT-ST-KIT</v>
      </c>
      <c r="H162" s="17">
        <f>VLOOKUP(B162,'[1]Foot Mapping'!C:W,21,0)</f>
        <v>1921.78</v>
      </c>
      <c r="I162" s="19">
        <v>7828.5599999999995</v>
      </c>
      <c r="J162" s="20">
        <f t="shared" si="9"/>
        <v>0.24548320508497093</v>
      </c>
      <c r="K162" s="21">
        <f>VLOOKUP(B162,'[1]Foot Mapping'!C:U,19,0)</f>
        <v>44083</v>
      </c>
      <c r="L162" s="17">
        <v>35</v>
      </c>
    </row>
    <row r="163" spans="1:12" x14ac:dyDescent="0.45">
      <c r="A163" s="17" t="s">
        <v>18</v>
      </c>
      <c r="B163" s="17" t="s">
        <v>199</v>
      </c>
      <c r="C163" s="17" t="s">
        <v>76</v>
      </c>
      <c r="D163" s="17" t="s">
        <v>192</v>
      </c>
      <c r="E163" s="18" t="s">
        <v>15</v>
      </c>
      <c r="F163" s="18" t="s">
        <v>15</v>
      </c>
      <c r="G163" s="18" t="str">
        <f>VLOOKUP(B163,'[1]Foot Mapping'!C:P,14,0)</f>
        <v>PXT0-FOOT</v>
      </c>
      <c r="H163" s="17">
        <f>VLOOKUP(B163,'[1]Foot Mapping'!C:W,21,0)</f>
        <v>2586.4</v>
      </c>
      <c r="I163" s="19">
        <v>7828.5599999999995</v>
      </c>
      <c r="J163" s="20">
        <f t="shared" si="9"/>
        <v>0.33038004435042972</v>
      </c>
      <c r="K163" s="21">
        <f>VLOOKUP(B163,'[1]Foot Mapping'!C:U,19,0)</f>
        <v>44121</v>
      </c>
      <c r="L163" s="17">
        <v>35</v>
      </c>
    </row>
    <row r="164" spans="1:12" x14ac:dyDescent="0.45">
      <c r="A164" s="63" t="s">
        <v>18</v>
      </c>
      <c r="B164" s="63" t="s">
        <v>200</v>
      </c>
      <c r="C164" s="63" t="s">
        <v>76</v>
      </c>
      <c r="D164" s="63" t="s">
        <v>192</v>
      </c>
      <c r="E164" s="64" t="s">
        <v>15</v>
      </c>
      <c r="F164" s="64" t="s">
        <v>15</v>
      </c>
      <c r="G164" s="64" t="str">
        <f>VLOOKUP(B164,'[1]Foot Mapping'!C:P,14,0)</f>
        <v>PLT0-FOOT</v>
      </c>
      <c r="H164" s="63">
        <f>VLOOKUP(B164,'[1]Foot Mapping'!C:W,21,0)</f>
        <v>2153.92</v>
      </c>
      <c r="I164" s="65">
        <v>7828.5599999999995</v>
      </c>
      <c r="J164" s="66">
        <f t="shared" si="9"/>
        <v>0.2751361680819972</v>
      </c>
      <c r="K164" s="67" t="str">
        <f>VLOOKUP(B164,'[1]Foot Mapping'!C:U,19,0)</f>
        <v>NO PDAC APPROVAL</v>
      </c>
      <c r="L164" s="22">
        <v>10</v>
      </c>
    </row>
    <row r="165" spans="1:12" x14ac:dyDescent="0.45">
      <c r="A165" s="8" t="s">
        <v>201</v>
      </c>
      <c r="B165" s="8"/>
      <c r="C165" s="8"/>
      <c r="D165" s="8"/>
      <c r="E165" s="8"/>
      <c r="F165" s="8"/>
      <c r="G165" s="8"/>
      <c r="H165" s="8"/>
      <c r="I165" s="9">
        <v>7892.44</v>
      </c>
      <c r="J165" s="10"/>
      <c r="K165" s="11"/>
      <c r="L165" s="8"/>
    </row>
    <row r="166" spans="1:12" x14ac:dyDescent="0.45">
      <c r="A166" s="38" t="s">
        <v>26</v>
      </c>
      <c r="B166" s="38" t="s">
        <v>202</v>
      </c>
      <c r="C166" s="38" t="s">
        <v>65</v>
      </c>
      <c r="D166" s="38" t="s">
        <v>192</v>
      </c>
      <c r="E166" s="39" t="s">
        <v>15</v>
      </c>
      <c r="F166" s="39" t="s">
        <v>15</v>
      </c>
      <c r="G166" s="39" t="str">
        <f>VLOOKUP(B166,'[1]Foot Mapping'!C:P,14,0)</f>
        <v>F15-KIT</v>
      </c>
      <c r="H166" s="38">
        <f>VLOOKUP(B166,'[1]Foot Mapping'!C:W,21,0)</f>
        <v>1027.83</v>
      </c>
      <c r="I166" s="40">
        <v>7892.44</v>
      </c>
      <c r="J166" s="41">
        <f t="shared" ref="J166:J178" si="10">H166/I166</f>
        <v>0.13022968815727456</v>
      </c>
      <c r="K166" s="42" t="str">
        <f>VLOOKUP(B166,'[1]Foot Mapping'!C:U,19,0)</f>
        <v>NO PDAC APPROVAL</v>
      </c>
      <c r="L166" s="38">
        <v>75</v>
      </c>
    </row>
    <row r="167" spans="1:12" x14ac:dyDescent="0.45">
      <c r="A167" s="27" t="s">
        <v>149</v>
      </c>
      <c r="B167" s="27" t="s">
        <v>203</v>
      </c>
      <c r="C167" s="27" t="s">
        <v>65</v>
      </c>
      <c r="D167" s="27" t="s">
        <v>192</v>
      </c>
      <c r="E167" s="28" t="s">
        <v>15</v>
      </c>
      <c r="F167" s="28" t="s">
        <v>15</v>
      </c>
      <c r="G167" s="28" t="str">
        <f>VLOOKUP(B167,'[1]Foot Mapping'!C:P,14,0)</f>
        <v>K2CS</v>
      </c>
      <c r="H167" s="27">
        <f>VLOOKUP(B167,'[1]Foot Mapping'!C:W,21,0)</f>
        <v>550.35</v>
      </c>
      <c r="I167" s="29">
        <v>7892.44</v>
      </c>
      <c r="J167" s="32">
        <f t="shared" si="10"/>
        <v>6.9731287155809868E-2</v>
      </c>
      <c r="K167" s="31" t="str">
        <f>VLOOKUP(B167,'[1]Foot Mapping'!C:U,19,0)</f>
        <v>NO PDAC APPROVAL</v>
      </c>
      <c r="L167" s="27">
        <v>75</v>
      </c>
    </row>
    <row r="168" spans="1:12" x14ac:dyDescent="0.45">
      <c r="A168" s="27" t="s">
        <v>149</v>
      </c>
      <c r="B168" s="27" t="s">
        <v>204</v>
      </c>
      <c r="C168" s="27" t="s">
        <v>65</v>
      </c>
      <c r="D168" s="27" t="s">
        <v>192</v>
      </c>
      <c r="E168" s="28" t="s">
        <v>15</v>
      </c>
      <c r="F168" s="28" t="s">
        <v>15</v>
      </c>
      <c r="G168" s="28" t="str">
        <f>VLOOKUP(B168,'[1]Foot Mapping'!C:P,14,0)</f>
        <v>TREKK LP</v>
      </c>
      <c r="H168" s="27">
        <f>VLOOKUP(B168,'[1]Foot Mapping'!C:W,21,0)</f>
        <v>756.84</v>
      </c>
      <c r="I168" s="29">
        <v>7892.44</v>
      </c>
      <c r="J168" s="32">
        <f>H168/I168</f>
        <v>9.5894298848011525E-2</v>
      </c>
      <c r="K168" s="31" t="str">
        <f>VLOOKUP(B168,'[1]Foot Mapping'!C:U,19,0)</f>
        <v>NO PDAC APPROVAL</v>
      </c>
      <c r="L168" s="27">
        <v>75</v>
      </c>
    </row>
    <row r="169" spans="1:12" x14ac:dyDescent="0.45">
      <c r="A169" s="27" t="s">
        <v>149</v>
      </c>
      <c r="B169" s="27" t="s">
        <v>205</v>
      </c>
      <c r="C169" s="27" t="s">
        <v>65</v>
      </c>
      <c r="D169" s="27" t="s">
        <v>192</v>
      </c>
      <c r="E169" s="28" t="s">
        <v>15</v>
      </c>
      <c r="F169" s="28" t="s">
        <v>15</v>
      </c>
      <c r="G169" s="28" t="str">
        <f>VLOOKUP(B169,'[1]Foot Mapping'!C:P,14,0)</f>
        <v>MX1</v>
      </c>
      <c r="H169" s="27">
        <f>VLOOKUP(B169,'[1]Foot Mapping'!C:W,21,0)</f>
        <v>923.05</v>
      </c>
      <c r="I169" s="29">
        <v>7892.44</v>
      </c>
      <c r="J169" s="32">
        <f t="shared" si="10"/>
        <v>0.11695369239424057</v>
      </c>
      <c r="K169" s="31" t="str">
        <f>VLOOKUP(B169,'[1]Foot Mapping'!C:U,19,0)</f>
        <v>NO PDAC APPROVAL</v>
      </c>
      <c r="L169" s="27">
        <v>75</v>
      </c>
    </row>
    <row r="170" spans="1:12" x14ac:dyDescent="0.45">
      <c r="A170" s="27" t="s">
        <v>16</v>
      </c>
      <c r="B170" s="27" t="s">
        <v>206</v>
      </c>
      <c r="C170" s="27" t="s">
        <v>65</v>
      </c>
      <c r="D170" s="27" t="s">
        <v>192</v>
      </c>
      <c r="E170" s="28" t="s">
        <v>15</v>
      </c>
      <c r="F170" s="28" t="s">
        <v>15</v>
      </c>
      <c r="G170" s="28" t="str">
        <f>VLOOKUP(B170,'[1]Foot Mapping'!C:P,14,0)</f>
        <v>SO-KIT</v>
      </c>
      <c r="H170" s="27">
        <f>VLOOKUP(B170,'[1]Foot Mapping'!C:W,21,0)</f>
        <v>932.78</v>
      </c>
      <c r="I170" s="29">
        <v>7892.44</v>
      </c>
      <c r="J170" s="32">
        <f t="shared" si="10"/>
        <v>0.11818651773089184</v>
      </c>
      <c r="K170" s="31" t="str">
        <f>VLOOKUP(B170,'[1]Foot Mapping'!C:U,19,0)</f>
        <v>NO PDAC APPROVAL</v>
      </c>
      <c r="L170" s="27">
        <v>75</v>
      </c>
    </row>
    <row r="171" spans="1:12" x14ac:dyDescent="0.45">
      <c r="A171" s="17" t="s">
        <v>20</v>
      </c>
      <c r="B171" s="17" t="s">
        <v>207</v>
      </c>
      <c r="C171" s="17" t="s">
        <v>65</v>
      </c>
      <c r="D171" s="17" t="s">
        <v>192</v>
      </c>
      <c r="E171" s="18" t="s">
        <v>15</v>
      </c>
      <c r="F171" s="18" t="s">
        <v>15</v>
      </c>
      <c r="G171" s="18" t="str">
        <f>VLOOKUP(B171,'[1]Foot Mapping'!C:P,14,0)</f>
        <v>RENAT-KIT</v>
      </c>
      <c r="H171" s="17">
        <f>VLOOKUP(B171,'[1]Foot Mapping'!C:W,21,0)</f>
        <v>937.52</v>
      </c>
      <c r="I171" s="19">
        <v>7892.44</v>
      </c>
      <c r="J171" s="20">
        <f>H171/I171</f>
        <v>0.11878709245809915</v>
      </c>
      <c r="K171" s="21" t="str">
        <f>VLOOKUP(B171,'[1]Foot Mapping'!C:U,19,0)</f>
        <v>NO PDAC APPROVAL</v>
      </c>
      <c r="L171" s="17">
        <v>35</v>
      </c>
    </row>
    <row r="172" spans="1:12" x14ac:dyDescent="0.45">
      <c r="A172" s="17" t="s">
        <v>20</v>
      </c>
      <c r="B172" s="17" t="s">
        <v>208</v>
      </c>
      <c r="C172" s="17" t="s">
        <v>65</v>
      </c>
      <c r="D172" s="17" t="s">
        <v>192</v>
      </c>
      <c r="E172" s="18" t="s">
        <v>15</v>
      </c>
      <c r="F172" s="18" t="s">
        <v>15</v>
      </c>
      <c r="G172" s="18" t="str">
        <f>VLOOKUP(B172,'[1]Foot Mapping'!C:P,14,0)</f>
        <v>F11-KIT</v>
      </c>
      <c r="H172" s="17">
        <f>VLOOKUP(B172,'[1]Foot Mapping'!C:W,21,0)</f>
        <v>937.52</v>
      </c>
      <c r="I172" s="19">
        <v>7892.44</v>
      </c>
      <c r="J172" s="20">
        <f>H172/I172</f>
        <v>0.11878709245809915</v>
      </c>
      <c r="K172" s="21" t="str">
        <f>VLOOKUP(B172,'[1]Foot Mapping'!C:U,19,0)</f>
        <v>NO PDAC APPROVAL</v>
      </c>
      <c r="L172" s="17">
        <v>35</v>
      </c>
    </row>
    <row r="173" spans="1:12" x14ac:dyDescent="0.45">
      <c r="A173" s="17" t="s">
        <v>20</v>
      </c>
      <c r="B173" s="17" t="s">
        <v>209</v>
      </c>
      <c r="C173" s="17" t="s">
        <v>65</v>
      </c>
      <c r="D173" s="17" t="s">
        <v>192</v>
      </c>
      <c r="E173" s="18" t="s">
        <v>15</v>
      </c>
      <c r="F173" s="18" t="s">
        <v>15</v>
      </c>
      <c r="G173" s="18" t="str">
        <f>VLOOKUP(B173,'[1]Foot Mapping'!C:P,14,0)</f>
        <v>F21-KIT</v>
      </c>
      <c r="H173" s="17">
        <f>VLOOKUP(B173,'[1]Foot Mapping'!C:W,21,0)</f>
        <v>937.52</v>
      </c>
      <c r="I173" s="19">
        <v>7892.44</v>
      </c>
      <c r="J173" s="20">
        <f>H173/I173</f>
        <v>0.11878709245809915</v>
      </c>
      <c r="K173" s="21" t="str">
        <f>VLOOKUP(B173,'[1]Foot Mapping'!C:U,19,0)</f>
        <v>NO PDAC APPROVAL</v>
      </c>
      <c r="L173" s="17">
        <v>35</v>
      </c>
    </row>
    <row r="174" spans="1:12" x14ac:dyDescent="0.45">
      <c r="A174" s="17" t="s">
        <v>149</v>
      </c>
      <c r="B174" s="17" t="s">
        <v>210</v>
      </c>
      <c r="C174" s="17" t="s">
        <v>65</v>
      </c>
      <c r="D174" s="17" t="s">
        <v>192</v>
      </c>
      <c r="E174" s="18" t="s">
        <v>15</v>
      </c>
      <c r="F174" s="18" t="s">
        <v>15</v>
      </c>
      <c r="G174" s="18" t="str">
        <f>VLOOKUP(B174,'[1]Foot Mapping'!C:P,14,0)</f>
        <v>MX3</v>
      </c>
      <c r="H174" s="17">
        <f>VLOOKUP(B174,'[1]Foot Mapping'!C:W,21,0)</f>
        <v>996.4</v>
      </c>
      <c r="I174" s="19">
        <v>7892.44</v>
      </c>
      <c r="J174" s="20">
        <f t="shared" si="10"/>
        <v>0.12624739624248016</v>
      </c>
      <c r="K174" s="21" t="str">
        <f>VLOOKUP(B174,'[1]Foot Mapping'!C:U,19,0)</f>
        <v>NO PDAC APPROVAL</v>
      </c>
      <c r="L174" s="17">
        <v>35</v>
      </c>
    </row>
    <row r="175" spans="1:12" x14ac:dyDescent="0.45">
      <c r="A175" s="17" t="s">
        <v>20</v>
      </c>
      <c r="B175" s="17" t="s">
        <v>211</v>
      </c>
      <c r="C175" s="17" t="s">
        <v>65</v>
      </c>
      <c r="D175" s="17" t="s">
        <v>192</v>
      </c>
      <c r="E175" s="18" t="s">
        <v>15</v>
      </c>
      <c r="F175" s="18" t="s">
        <v>15</v>
      </c>
      <c r="G175" s="18" t="str">
        <f>VLOOKUP(B175,'[1]Foot Mapping'!C:P,14,0)</f>
        <v>1C61-KIT</v>
      </c>
      <c r="H175" s="17">
        <f>VLOOKUP(B175,'[1]Foot Mapping'!C:W,21,0)</f>
        <v>1270.0600000000002</v>
      </c>
      <c r="I175" s="19">
        <v>7892.44</v>
      </c>
      <c r="J175" s="20">
        <f t="shared" si="10"/>
        <v>0.16092108397403088</v>
      </c>
      <c r="K175" s="21">
        <f>VLOOKUP(B175,'[1]Foot Mapping'!C:U,19,0)</f>
        <v>41241</v>
      </c>
      <c r="L175" s="17">
        <v>35</v>
      </c>
    </row>
    <row r="176" spans="1:12" x14ac:dyDescent="0.45">
      <c r="A176" s="17" t="s">
        <v>41</v>
      </c>
      <c r="B176" s="17" t="s">
        <v>212</v>
      </c>
      <c r="C176" s="17" t="s">
        <v>65</v>
      </c>
      <c r="D176" s="17" t="s">
        <v>192</v>
      </c>
      <c r="E176" s="18" t="s">
        <v>15</v>
      </c>
      <c r="F176" s="18" t="s">
        <v>15</v>
      </c>
      <c r="G176" s="18" t="str">
        <f>VLOOKUP(B176,'[1]Foot Mapping'!C:P,14,0)</f>
        <v>PFDRPL-FOOT</v>
      </c>
      <c r="H176" s="17">
        <f>VLOOKUP(B176,'[1]Foot Mapping'!C:W,21,0)</f>
        <v>1369.52</v>
      </c>
      <c r="I176" s="19">
        <v>7892.44</v>
      </c>
      <c r="J176" s="20">
        <f t="shared" si="10"/>
        <v>0.17352301696306846</v>
      </c>
      <c r="K176" s="21" t="str">
        <f>VLOOKUP(B176,'[1]Foot Mapping'!C:U,19,0)</f>
        <v>NO PDAC APPROVAL</v>
      </c>
      <c r="L176" s="17">
        <v>35</v>
      </c>
    </row>
    <row r="177" spans="1:12" x14ac:dyDescent="0.45">
      <c r="A177" s="22" t="s">
        <v>20</v>
      </c>
      <c r="B177" s="22" t="s">
        <v>213</v>
      </c>
      <c r="C177" s="22" t="s">
        <v>65</v>
      </c>
      <c r="D177" s="22" t="s">
        <v>192</v>
      </c>
      <c r="E177" s="23" t="s">
        <v>15</v>
      </c>
      <c r="F177" s="23" t="s">
        <v>15</v>
      </c>
      <c r="G177" s="23" t="str">
        <f>VLOOKUP(B177,'[1]Foot Mapping'!C:P,14,0)</f>
        <v>R14-01-KIT</v>
      </c>
      <c r="H177" s="22">
        <f>VLOOKUP(B177,'[1]Foot Mapping'!C:W,21,0)</f>
        <v>968.47</v>
      </c>
      <c r="I177" s="24">
        <v>7892.44</v>
      </c>
      <c r="J177" s="25">
        <f t="shared" si="10"/>
        <v>0.12270856667899915</v>
      </c>
      <c r="K177" s="26" t="str">
        <f>VLOOKUP(B177,'[1]Foot Mapping'!C:U,19,0)</f>
        <v>NO PDAC APPROVAL</v>
      </c>
      <c r="L177" s="22">
        <v>10</v>
      </c>
    </row>
    <row r="178" spans="1:12" x14ac:dyDescent="0.45">
      <c r="A178" s="22" t="s">
        <v>20</v>
      </c>
      <c r="B178" s="22" t="s">
        <v>214</v>
      </c>
      <c r="C178" s="22" t="s">
        <v>65</v>
      </c>
      <c r="D178" s="22" t="s">
        <v>192</v>
      </c>
      <c r="E178" s="23" t="s">
        <v>15</v>
      </c>
      <c r="F178" s="23" t="s">
        <v>15</v>
      </c>
      <c r="G178" s="23" t="str">
        <f>VLOOKUP(B178,'[1]Foot Mapping'!C:P,14,0)</f>
        <v>R15-KIT</v>
      </c>
      <c r="H178" s="22">
        <f>VLOOKUP(B178,'[1]Foot Mapping'!C:W,21,0)</f>
        <v>968.47</v>
      </c>
      <c r="I178" s="24">
        <v>7892.44</v>
      </c>
      <c r="J178" s="25">
        <f t="shared" si="10"/>
        <v>0.12270856667899915</v>
      </c>
      <c r="K178" s="26" t="str">
        <f>VLOOKUP(B178,'[1]Foot Mapping'!C:U,19,0)</f>
        <v>NO PDAC APPROVAL</v>
      </c>
      <c r="L178" s="22">
        <v>10</v>
      </c>
    </row>
    <row r="179" spans="1:12" x14ac:dyDescent="0.45">
      <c r="A179" s="22" t="s">
        <v>20</v>
      </c>
      <c r="B179" s="22" t="s">
        <v>215</v>
      </c>
      <c r="C179" s="22" t="s">
        <v>65</v>
      </c>
      <c r="D179" s="22" t="s">
        <v>192</v>
      </c>
      <c r="E179" s="23" t="s">
        <v>15</v>
      </c>
      <c r="F179" s="23" t="s">
        <v>15</v>
      </c>
      <c r="G179" s="23" t="str">
        <f>VLOOKUP(B179,'[1]Foot Mapping'!C:P,14,0)</f>
        <v>1C51-FOOT-KIT</v>
      </c>
      <c r="H179" s="22">
        <f>VLOOKUP(B179,'[1]Foot Mapping'!C:W,21,0)</f>
        <v>1537</v>
      </c>
      <c r="I179" s="24">
        <v>7892.44</v>
      </c>
      <c r="J179" s="25">
        <f>H179/I179</f>
        <v>0.19474332399105981</v>
      </c>
      <c r="K179" s="26">
        <f>VLOOKUP(B179,'[1]Foot Mapping'!C:U,19,0)</f>
        <v>44156</v>
      </c>
      <c r="L179" s="22">
        <v>10</v>
      </c>
    </row>
    <row r="180" spans="1:12" x14ac:dyDescent="0.45">
      <c r="A180" s="22" t="s">
        <v>26</v>
      </c>
      <c r="B180" s="22" t="s">
        <v>216</v>
      </c>
      <c r="C180" s="22" t="s">
        <v>65</v>
      </c>
      <c r="D180" s="22" t="s">
        <v>192</v>
      </c>
      <c r="E180" s="23" t="s">
        <v>15</v>
      </c>
      <c r="F180" s="23" t="s">
        <v>15</v>
      </c>
      <c r="G180" s="23" t="str">
        <f>VLOOKUP(B180,'[1]Foot Mapping'!C:P,14,0)</f>
        <v>RUSH RAMPAGE</v>
      </c>
      <c r="H180" s="22">
        <f>VLOOKUP(B180,'[1]Foot Mapping'!C:W,21,0)</f>
        <v>1676.34</v>
      </c>
      <c r="I180" s="24">
        <v>7892.44</v>
      </c>
      <c r="J180" s="25">
        <f>H180/I180</f>
        <v>0.21239819371449134</v>
      </c>
      <c r="K180" s="26" t="str">
        <f>VLOOKUP(B180,'[1]Foot Mapping'!C:U,19,0)</f>
        <v>NO PDAC APPROVAL</v>
      </c>
      <c r="L180" s="22">
        <v>10</v>
      </c>
    </row>
    <row r="181" spans="1:12" x14ac:dyDescent="0.45">
      <c r="A181" s="8" t="s">
        <v>217</v>
      </c>
      <c r="B181" s="8"/>
      <c r="C181" s="8"/>
      <c r="D181" s="8"/>
      <c r="E181" s="8"/>
      <c r="F181" s="8"/>
      <c r="G181" s="8"/>
      <c r="H181" s="8"/>
      <c r="I181" s="9">
        <v>7260.04</v>
      </c>
      <c r="J181" s="10"/>
      <c r="K181" s="11"/>
      <c r="L181" s="8"/>
    </row>
    <row r="182" spans="1:12" x14ac:dyDescent="0.45">
      <c r="A182" s="38" t="s">
        <v>20</v>
      </c>
      <c r="B182" s="38" t="s">
        <v>218</v>
      </c>
      <c r="C182" s="38" t="s">
        <v>192</v>
      </c>
      <c r="D182" s="39" t="s">
        <v>15</v>
      </c>
      <c r="E182" s="39" t="s">
        <v>15</v>
      </c>
      <c r="F182" s="39" t="s">
        <v>15</v>
      </c>
      <c r="G182" s="39" t="str">
        <f>VLOOKUP(B182,'[1]Foot Mapping'!C:P,14,0)</f>
        <v>RS1-KIT</v>
      </c>
      <c r="H182" s="38">
        <f>VLOOKUP(B182,'[1]Foot Mapping'!C:W,21,0)</f>
        <v>937.52</v>
      </c>
      <c r="I182" s="68">
        <v>7260.04</v>
      </c>
      <c r="J182" s="41">
        <f>H182/I182</f>
        <v>0.12913427474228792</v>
      </c>
      <c r="K182" s="42" t="str">
        <f>VLOOKUP(B182,'[1]Foot Mapping'!C:U,19,0)</f>
        <v>NO PDAC APPROVAL</v>
      </c>
      <c r="L182" s="38">
        <v>75</v>
      </c>
    </row>
    <row r="183" spans="1:12" x14ac:dyDescent="0.45">
      <c r="A183" s="27" t="s">
        <v>20</v>
      </c>
      <c r="B183" s="27" t="s">
        <v>219</v>
      </c>
      <c r="C183" s="27" t="s">
        <v>192</v>
      </c>
      <c r="D183" s="28" t="s">
        <v>15</v>
      </c>
      <c r="E183" s="28" t="s">
        <v>15</v>
      </c>
      <c r="F183" s="28" t="s">
        <v>15</v>
      </c>
      <c r="G183" s="28" t="str">
        <f>VLOOKUP(B183,'[1]Foot Mapping'!C:P,14,0)</f>
        <v>RS6-KIT</v>
      </c>
      <c r="H183" s="27">
        <f>VLOOKUP(B183,'[1]Foot Mapping'!C:W,21,0)</f>
        <v>937.52</v>
      </c>
      <c r="I183" s="69">
        <v>7260.04</v>
      </c>
      <c r="J183" s="30">
        <f>H183/I183</f>
        <v>0.12913427474228792</v>
      </c>
      <c r="K183" s="31" t="str">
        <f>VLOOKUP(B183,'[1]Foot Mapping'!C:U,19,0)</f>
        <v>NO PDAC APPROVAL</v>
      </c>
      <c r="L183" s="27">
        <v>75</v>
      </c>
    </row>
    <row r="184" spans="1:12" x14ac:dyDescent="0.45">
      <c r="A184" s="22" t="s">
        <v>41</v>
      </c>
      <c r="B184" s="22" t="s">
        <v>220</v>
      </c>
      <c r="C184" s="22" t="s">
        <v>192</v>
      </c>
      <c r="D184" s="23" t="s">
        <v>40</v>
      </c>
      <c r="E184" s="23" t="s">
        <v>40</v>
      </c>
      <c r="F184" s="23" t="s">
        <v>40</v>
      </c>
      <c r="G184" s="23" t="str">
        <f>VLOOKUP(B184,'[1]Foot Mapping'!C:P,14,0)</f>
        <v>M005-FOOT-KIT</v>
      </c>
      <c r="H184" s="22">
        <f>VLOOKUP(B184,'[1]Foot Mapping'!C:W,21,0)</f>
        <v>1353.62</v>
      </c>
      <c r="I184" s="70">
        <v>7260.04</v>
      </c>
      <c r="J184" s="55">
        <f>H184/I184</f>
        <v>0.18644800855091706</v>
      </c>
      <c r="K184" s="26">
        <f>VLOOKUP(B184,'[1]Foot Mapping'!C:U,19,0)</f>
        <v>44279</v>
      </c>
      <c r="L184" s="22">
        <v>10</v>
      </c>
    </row>
    <row r="185" spans="1:12" x14ac:dyDescent="0.45">
      <c r="A185" s="8" t="s">
        <v>221</v>
      </c>
      <c r="B185" s="8"/>
      <c r="C185" s="8"/>
      <c r="D185" s="8"/>
      <c r="E185" s="8"/>
      <c r="F185" s="8"/>
      <c r="G185" s="8"/>
      <c r="H185" s="8"/>
      <c r="I185" s="9">
        <v>10881.71</v>
      </c>
      <c r="J185" s="10"/>
      <c r="K185" s="11"/>
      <c r="L185" s="8"/>
    </row>
    <row r="186" spans="1:12" x14ac:dyDescent="0.45">
      <c r="A186" s="38" t="s">
        <v>20</v>
      </c>
      <c r="B186" s="38" t="s">
        <v>222</v>
      </c>
      <c r="C186" s="39" t="s">
        <v>192</v>
      </c>
      <c r="D186" s="39" t="s">
        <v>65</v>
      </c>
      <c r="E186" s="39" t="s">
        <v>223</v>
      </c>
      <c r="F186" s="39" t="s">
        <v>15</v>
      </c>
      <c r="G186" s="28" t="str">
        <f>VLOOKUP(B186,'[1]Foot Mapping'!C:P,14,0)</f>
        <v>1C62-KIT</v>
      </c>
      <c r="H186" s="71">
        <f>VLOOKUP(B186,'[1]Foot Mapping'!C:W,21,0)</f>
        <v>3000.69</v>
      </c>
      <c r="I186" s="40">
        <f>7260.04+632.4+4038.05</f>
        <v>11930.49</v>
      </c>
      <c r="J186" s="41">
        <f>H186/I186</f>
        <v>0.25151439714546514</v>
      </c>
      <c r="K186" s="42">
        <f>VLOOKUP(B186,'[1]Foot Mapping'!C:U,19,0)</f>
        <v>44136</v>
      </c>
      <c r="L186" s="38">
        <v>75</v>
      </c>
    </row>
    <row r="187" spans="1:12" x14ac:dyDescent="0.45">
      <c r="A187" s="22" t="s">
        <v>20</v>
      </c>
      <c r="B187" s="22" t="s">
        <v>224</v>
      </c>
      <c r="C187" s="23" t="s">
        <v>192</v>
      </c>
      <c r="D187" s="23" t="s">
        <v>65</v>
      </c>
      <c r="E187" s="23" t="s">
        <v>223</v>
      </c>
      <c r="F187" s="23" t="s">
        <v>15</v>
      </c>
      <c r="G187" s="23" t="str">
        <f>VLOOKUP(B187,'[1]Foot Mapping'!C:P,14,0)</f>
        <v>1C52-KIT</v>
      </c>
      <c r="H187" s="72">
        <f>VLOOKUP(B187,'[1]Foot Mapping'!C:W,21,0)</f>
        <v>3387.08</v>
      </c>
      <c r="I187" s="24">
        <v>11930.49</v>
      </c>
      <c r="J187" s="25">
        <f>H187/I187</f>
        <v>0.28390116416006383</v>
      </c>
      <c r="K187" s="26">
        <f>VLOOKUP(B187,'[1]Foot Mapping'!C:U,19,0)</f>
        <v>44156</v>
      </c>
      <c r="L187" s="22">
        <v>10</v>
      </c>
    </row>
    <row r="188" spans="1:12" x14ac:dyDescent="0.45">
      <c r="A188" s="8" t="s">
        <v>225</v>
      </c>
      <c r="B188" s="8"/>
      <c r="C188" s="8"/>
      <c r="D188" s="8"/>
      <c r="E188" s="8"/>
      <c r="F188" s="8"/>
      <c r="G188" s="8"/>
      <c r="H188" s="8"/>
      <c r="I188" s="9"/>
      <c r="J188" s="10"/>
      <c r="K188" s="11"/>
      <c r="L188" s="8"/>
    </row>
    <row r="189" spans="1:12" x14ac:dyDescent="0.45">
      <c r="A189" s="73" t="s">
        <v>226</v>
      </c>
      <c r="B189" s="73" t="s">
        <v>227</v>
      </c>
      <c r="C189" s="73" t="s">
        <v>96</v>
      </c>
      <c r="D189" s="74" t="s">
        <v>15</v>
      </c>
      <c r="E189" s="74" t="s">
        <v>15</v>
      </c>
      <c r="F189" s="74" t="s">
        <v>15</v>
      </c>
      <c r="G189" s="74" t="str">
        <f>VLOOKUP(B189,'[1]Foot Mapping'!C:P,14,0)</f>
        <v>STOMPER-FOOT</v>
      </c>
      <c r="H189" s="73">
        <f>VLOOKUP(B189,'[1]Foot Mapping'!C:W,21,0)</f>
        <v>67.58</v>
      </c>
      <c r="I189" s="75" t="e">
        <v>#N/A</v>
      </c>
      <c r="J189" s="76" t="e">
        <f t="shared" ref="J189:J198" si="11">H189/I189</f>
        <v>#N/A</v>
      </c>
      <c r="K189" s="77" t="str">
        <f>VLOOKUP(B189,'[1]Foot Mapping'!C:U,19,0)</f>
        <v>NO PDAC APPROVAL</v>
      </c>
      <c r="L189" s="73">
        <v>10</v>
      </c>
    </row>
    <row r="190" spans="1:12" x14ac:dyDescent="0.45">
      <c r="A190" s="73" t="s">
        <v>18</v>
      </c>
      <c r="B190" s="73" t="s">
        <v>228</v>
      </c>
      <c r="C190" s="74" t="s">
        <v>96</v>
      </c>
      <c r="D190" s="74" t="s">
        <v>15</v>
      </c>
      <c r="E190" s="74" t="s">
        <v>40</v>
      </c>
      <c r="F190" s="74" t="s">
        <v>15</v>
      </c>
      <c r="G190" s="74" t="str">
        <f>VLOOKUP(B190,'[1]Foot Mapping'!C:P,14,0)</f>
        <v>FSX008-FOOT</v>
      </c>
      <c r="H190" s="73">
        <f>VLOOKUP(B190,'[1]Foot Mapping'!C:W,21,0)</f>
        <v>1290.8300000000002</v>
      </c>
      <c r="I190" s="75" t="e">
        <v>#N/A</v>
      </c>
      <c r="J190" s="76" t="e">
        <f t="shared" si="11"/>
        <v>#N/A</v>
      </c>
      <c r="K190" s="77" t="str">
        <f>VLOOKUP(B190,'[1]Foot Mapping'!C:U,19,0)</f>
        <v>NO PDAC APPROVAL</v>
      </c>
      <c r="L190" s="73"/>
    </row>
    <row r="191" spans="1:12" x14ac:dyDescent="0.45">
      <c r="A191" s="73" t="s">
        <v>57</v>
      </c>
      <c r="B191" s="73" t="s">
        <v>229</v>
      </c>
      <c r="C191" s="73" t="s">
        <v>96</v>
      </c>
      <c r="D191" s="74" t="s">
        <v>15</v>
      </c>
      <c r="E191" s="74" t="s">
        <v>15</v>
      </c>
      <c r="F191" s="74" t="s">
        <v>15</v>
      </c>
      <c r="G191" s="73" t="str">
        <f>VLOOKUP(B191,'[1]Foot Mapping'!C:P,14,0)</f>
        <v>175-130-FOOT</v>
      </c>
      <c r="H191" s="73">
        <f>VLOOKUP(B191,'[1]Foot Mapping'!C:W,21,0)</f>
        <v>1450.88</v>
      </c>
      <c r="I191" s="75" t="e">
        <v>#N/A</v>
      </c>
      <c r="J191" s="76" t="e">
        <f t="shared" si="11"/>
        <v>#N/A</v>
      </c>
      <c r="K191" s="77">
        <f>VLOOKUP(B191,'[1]Foot Mapping'!C:U,19,0)</f>
        <v>44153</v>
      </c>
      <c r="L191" s="73"/>
    </row>
    <row r="192" spans="1:12" x14ac:dyDescent="0.45">
      <c r="A192" s="73" t="s">
        <v>18</v>
      </c>
      <c r="B192" s="73" t="s">
        <v>230</v>
      </c>
      <c r="C192" s="74" t="s">
        <v>96</v>
      </c>
      <c r="D192" s="74" t="s">
        <v>15</v>
      </c>
      <c r="E192" s="74" t="s">
        <v>15</v>
      </c>
      <c r="F192" s="74" t="s">
        <v>15</v>
      </c>
      <c r="G192" s="74" t="str">
        <f>VLOOKUP(B192,'[1]Foot Mapping'!C:P,14,0)</f>
        <v>FSX00-FOOT</v>
      </c>
      <c r="H192" s="73">
        <f>VLOOKUP(B192,'[1]Foot Mapping'!C:W,21,0)</f>
        <v>1486.33</v>
      </c>
      <c r="I192" s="75" t="e">
        <v>#N/A</v>
      </c>
      <c r="J192" s="76" t="e">
        <f t="shared" si="11"/>
        <v>#N/A</v>
      </c>
      <c r="K192" s="77" t="str">
        <f>VLOOKUP(B192,'[1]Foot Mapping'!C:U,19,0)</f>
        <v>NO PDAC APPROVAL</v>
      </c>
      <c r="L192" s="73"/>
    </row>
    <row r="193" spans="1:12" x14ac:dyDescent="0.45">
      <c r="A193" s="73" t="s">
        <v>20</v>
      </c>
      <c r="B193" s="73" t="s">
        <v>231</v>
      </c>
      <c r="C193" s="73" t="s">
        <v>96</v>
      </c>
      <c r="D193" s="74" t="s">
        <v>15</v>
      </c>
      <c r="E193" s="74" t="s">
        <v>15</v>
      </c>
      <c r="F193" s="74" t="s">
        <v>15</v>
      </c>
      <c r="G193" s="74" t="str">
        <f>VLOOKUP(B193,'[1]Foot Mapping'!C:P,14,0)</f>
        <v>1E90</v>
      </c>
      <c r="H193" s="73">
        <f>VLOOKUP(B193,'[1]Foot Mapping'!C:W,21,0)</f>
        <v>1574.69</v>
      </c>
      <c r="I193" s="75" t="e">
        <v>#N/A</v>
      </c>
      <c r="J193" s="76" t="e">
        <f t="shared" si="11"/>
        <v>#N/A</v>
      </c>
      <c r="K193" s="77" t="str">
        <f>VLOOKUP(B193,'[1]Foot Mapping'!C:U,19,0)</f>
        <v>NO PDAC APPROVAL</v>
      </c>
      <c r="L193" s="73">
        <v>10</v>
      </c>
    </row>
    <row r="194" spans="1:12" x14ac:dyDescent="0.45">
      <c r="A194" s="73" t="s">
        <v>232</v>
      </c>
      <c r="B194" s="73" t="s">
        <v>233</v>
      </c>
      <c r="C194" s="73" t="s">
        <v>96</v>
      </c>
      <c r="D194" s="74" t="s">
        <v>15</v>
      </c>
      <c r="E194" s="74" t="s">
        <v>15</v>
      </c>
      <c r="F194" s="74" t="s">
        <v>15</v>
      </c>
      <c r="G194" s="74" t="str">
        <f>VLOOKUP(B194,'[1]Foot Mapping'!C:P,14,0)</f>
        <v>VF85-FOOT</v>
      </c>
      <c r="H194" s="73">
        <f>VLOOKUP(B194,'[1]Foot Mapping'!C:W,21,0)</f>
        <v>3386.7</v>
      </c>
      <c r="I194" s="75" t="e">
        <v>#N/A</v>
      </c>
      <c r="J194" s="76" t="e">
        <f t="shared" si="11"/>
        <v>#N/A</v>
      </c>
      <c r="K194" s="77" t="str">
        <f>VLOOKUP(B194,'[1]Foot Mapping'!C:U,19,0)</f>
        <v>NO PDAC APPROVAL</v>
      </c>
      <c r="L194" s="73">
        <v>10</v>
      </c>
    </row>
    <row r="195" spans="1:12" x14ac:dyDescent="0.45">
      <c r="A195" s="73" t="s">
        <v>232</v>
      </c>
      <c r="B195" s="73" t="s">
        <v>234</v>
      </c>
      <c r="C195" s="73" t="s">
        <v>96</v>
      </c>
      <c r="D195" s="74" t="s">
        <v>15</v>
      </c>
      <c r="E195" s="74" t="s">
        <v>15</v>
      </c>
      <c r="F195" s="74" t="s">
        <v>15</v>
      </c>
      <c r="G195" s="74" t="str">
        <f>VLOOKUP(B195,'[1]Foot Mapping'!C:P,14,0)</f>
        <v>VF85-FOOT</v>
      </c>
      <c r="H195" s="73">
        <f>VLOOKUP(B195,'[1]Foot Mapping'!C:W,21,0)</f>
        <v>3386.7</v>
      </c>
      <c r="I195" s="75" t="e">
        <v>#N/A</v>
      </c>
      <c r="J195" s="76" t="e">
        <f t="shared" si="11"/>
        <v>#N/A</v>
      </c>
      <c r="K195" s="77" t="str">
        <f>VLOOKUP(B195,'[1]Foot Mapping'!C:U,19,0)</f>
        <v>NO PDAC APPROVAL</v>
      </c>
      <c r="L195" s="73">
        <v>10</v>
      </c>
    </row>
    <row r="196" spans="1:12" x14ac:dyDescent="0.45">
      <c r="A196" s="73" t="s">
        <v>18</v>
      </c>
      <c r="B196" s="73" t="s">
        <v>235</v>
      </c>
      <c r="C196" s="74" t="s">
        <v>96</v>
      </c>
      <c r="D196" s="74" t="s">
        <v>15</v>
      </c>
      <c r="E196" s="74" t="s">
        <v>40</v>
      </c>
      <c r="F196" s="74" t="s">
        <v>15</v>
      </c>
      <c r="G196" s="74" t="str">
        <f>VLOOKUP(B196,'[1]Foot Mapping'!C:P,14,0)</f>
        <v>PFP0-FOOT</v>
      </c>
      <c r="H196" s="73">
        <f>VLOOKUP(B196,'[1]Foot Mapping'!C:W,21,0)</f>
        <v>6738.42</v>
      </c>
      <c r="I196" s="75" t="e">
        <v>#N/A</v>
      </c>
      <c r="J196" s="76" t="e">
        <f t="shared" si="11"/>
        <v>#N/A</v>
      </c>
      <c r="K196" s="77">
        <f>VLOOKUP(B196,'[1]Foot Mapping'!C:U,19,0)</f>
        <v>43344</v>
      </c>
      <c r="L196" s="73">
        <v>10</v>
      </c>
    </row>
    <row r="197" spans="1:12" x14ac:dyDescent="0.45">
      <c r="A197" s="73" t="s">
        <v>232</v>
      </c>
      <c r="B197" s="73" t="s">
        <v>236</v>
      </c>
      <c r="C197" s="73" t="s">
        <v>96</v>
      </c>
      <c r="D197" s="74" t="s">
        <v>15</v>
      </c>
      <c r="E197" s="74" t="s">
        <v>15</v>
      </c>
      <c r="F197" s="74" t="s">
        <v>15</v>
      </c>
      <c r="G197" s="74" t="str">
        <f>VLOOKUP(B197,'[1]Foot Mapping'!C:P,14,0)</f>
        <v>PENDING</v>
      </c>
      <c r="H197" s="73" t="str">
        <f>VLOOKUP(B197,'[1]Foot Mapping'!C:W,21,0)</f>
        <v>Pending</v>
      </c>
      <c r="I197" s="75" t="e">
        <v>#N/A</v>
      </c>
      <c r="J197" s="76" t="e">
        <f t="shared" si="11"/>
        <v>#VALUE!</v>
      </c>
      <c r="K197" s="77" t="str">
        <f>VLOOKUP(B197,'[1]Foot Mapping'!C:U,19,0)</f>
        <v>NO PDAC APPROVAL</v>
      </c>
      <c r="L197" s="73">
        <v>10</v>
      </c>
    </row>
    <row r="198" spans="1:12" x14ac:dyDescent="0.45">
      <c r="A198" s="73" t="s">
        <v>232</v>
      </c>
      <c r="B198" s="73" t="s">
        <v>237</v>
      </c>
      <c r="C198" s="73" t="s">
        <v>96</v>
      </c>
      <c r="D198" s="74" t="s">
        <v>15</v>
      </c>
      <c r="E198" s="74" t="s">
        <v>15</v>
      </c>
      <c r="F198" s="74" t="s">
        <v>15</v>
      </c>
      <c r="G198" s="74" t="str">
        <f>VLOOKUP(B198,'[1]Foot Mapping'!C:P,14,0)</f>
        <v>PENDING</v>
      </c>
      <c r="H198" s="73" t="str">
        <f>VLOOKUP(B198,'[1]Foot Mapping'!C:W,21,0)</f>
        <v>Pending</v>
      </c>
      <c r="I198" s="75" t="e">
        <v>#N/A</v>
      </c>
      <c r="J198" s="76" t="e">
        <f t="shared" si="11"/>
        <v>#VALUE!</v>
      </c>
      <c r="K198" s="77" t="str">
        <f>VLOOKUP(B198,'[1]Foot Mapping'!C:U,19,0)</f>
        <v>NO PDAC APPROVAL</v>
      </c>
      <c r="L198" s="73">
        <v>10</v>
      </c>
    </row>
    <row r="199" spans="1:12" x14ac:dyDescent="0.45">
      <c r="A199" s="8" t="s">
        <v>238</v>
      </c>
      <c r="B199" s="8"/>
      <c r="C199" s="8"/>
      <c r="D199" s="8"/>
      <c r="E199" s="8"/>
      <c r="F199" s="8"/>
      <c r="G199" s="8"/>
      <c r="H199" s="8"/>
      <c r="I199" s="9"/>
      <c r="J199" s="10"/>
      <c r="K199" s="11"/>
      <c r="L199" s="8"/>
    </row>
    <row r="200" spans="1:12" x14ac:dyDescent="0.45">
      <c r="A200" s="73" t="s">
        <v>16</v>
      </c>
      <c r="B200" s="73" t="s">
        <v>239</v>
      </c>
      <c r="C200" s="73" t="s">
        <v>240</v>
      </c>
      <c r="D200" s="74" t="s">
        <v>241</v>
      </c>
      <c r="E200" s="74" t="s">
        <v>14</v>
      </c>
      <c r="F200" s="74" t="s">
        <v>65</v>
      </c>
      <c r="G200" s="74" t="str">
        <f>VLOOKUP(B200,'[1]Foot Mapping'!C:P,14,0)</f>
        <v>SK-FOOT</v>
      </c>
      <c r="H200" s="73">
        <f>VLOOKUP(B200,'[1]Foot Mapping'!C:W,21,0)</f>
        <v>444.46</v>
      </c>
      <c r="I200" s="78">
        <v>3962.19</v>
      </c>
      <c r="J200" s="76">
        <f t="shared" ref="J200:J214" si="12">H200/I200</f>
        <v>0.11217533737655185</v>
      </c>
      <c r="K200" s="77" t="str">
        <f>VLOOKUP(B200,'[1]Foot Mapping'!C:U,19,0)</f>
        <v>NO PDAC APPROVAL</v>
      </c>
      <c r="L200" s="73">
        <v>10</v>
      </c>
    </row>
    <row r="201" spans="1:12" x14ac:dyDescent="0.45">
      <c r="A201" s="73" t="s">
        <v>16</v>
      </c>
      <c r="B201" s="73" t="s">
        <v>242</v>
      </c>
      <c r="C201" s="73" t="s">
        <v>24</v>
      </c>
      <c r="D201" s="73" t="s">
        <v>243</v>
      </c>
      <c r="E201" s="74" t="s">
        <v>65</v>
      </c>
      <c r="F201" s="74" t="s">
        <v>32</v>
      </c>
      <c r="G201" s="74" t="str">
        <f>VLOOKUP(B201,'[1]Foot Mapping'!C:P,14,0)</f>
        <v>ACC-FOOT</v>
      </c>
      <c r="H201" s="73">
        <f>VLOOKUP(B201,'[1]Foot Mapping'!C:W,21,0)</f>
        <v>722.76</v>
      </c>
      <c r="I201" s="78">
        <v>5737.58</v>
      </c>
      <c r="J201" s="76">
        <f t="shared" si="12"/>
        <v>0.12596948539279626</v>
      </c>
      <c r="K201" s="77" t="str">
        <f>VLOOKUP(B201,'[1]Foot Mapping'!C:U,19,0)</f>
        <v>NO PDAC APPROVAL</v>
      </c>
      <c r="L201" s="73">
        <v>10</v>
      </c>
    </row>
    <row r="202" spans="1:12" x14ac:dyDescent="0.45">
      <c r="A202" s="73" t="s">
        <v>16</v>
      </c>
      <c r="B202" s="73" t="s">
        <v>244</v>
      </c>
      <c r="C202" s="73" t="s">
        <v>24</v>
      </c>
      <c r="D202" s="73" t="s">
        <v>65</v>
      </c>
      <c r="E202" s="74" t="s">
        <v>32</v>
      </c>
      <c r="F202" s="74" t="s">
        <v>15</v>
      </c>
      <c r="G202" s="74" t="str">
        <f>VLOOKUP(B202,'[1]Foot Mapping'!C:P,14,0)</f>
        <v>ACC-FOOT</v>
      </c>
      <c r="H202" s="73">
        <f>VLOOKUP(B202,'[1]Foot Mapping'!C:W,21,0)</f>
        <v>722.76</v>
      </c>
      <c r="I202" s="78">
        <v>5452.6</v>
      </c>
      <c r="J202" s="76">
        <f t="shared" si="12"/>
        <v>0.132553277335583</v>
      </c>
      <c r="K202" s="77" t="str">
        <f>VLOOKUP(B202,'[1]Foot Mapping'!C:U,19,0)</f>
        <v>NO PDAC APPROVAL</v>
      </c>
      <c r="L202" s="73">
        <v>10</v>
      </c>
    </row>
    <row r="203" spans="1:12" x14ac:dyDescent="0.45">
      <c r="A203" s="73" t="s">
        <v>245</v>
      </c>
      <c r="B203" s="73" t="s">
        <v>246</v>
      </c>
      <c r="C203" s="74" t="s">
        <v>241</v>
      </c>
      <c r="D203" s="74" t="s">
        <v>14</v>
      </c>
      <c r="E203" s="74" t="s">
        <v>15</v>
      </c>
      <c r="F203" s="74" t="s">
        <v>15</v>
      </c>
      <c r="G203" s="74" t="str">
        <f>VLOOKUP(B203,'[1]Foot Mapping'!C:P,14,0)</f>
        <v>CMP27/A</v>
      </c>
      <c r="H203" s="73">
        <f>VLOOKUP(B203,'[1]Foot Mapping'!C:W,21,0)</f>
        <v>272.69</v>
      </c>
      <c r="I203" s="78">
        <v>908.1099999999999</v>
      </c>
      <c r="J203" s="76">
        <f t="shared" si="12"/>
        <v>0.30028300536278646</v>
      </c>
      <c r="K203" s="77" t="str">
        <f>VLOOKUP(B203,'[1]Foot Mapping'!C:U,19,0)</f>
        <v>NO PDAC APPROVAL</v>
      </c>
      <c r="L203" s="73">
        <v>10</v>
      </c>
    </row>
    <row r="204" spans="1:12" x14ac:dyDescent="0.45">
      <c r="A204" s="73" t="s">
        <v>11</v>
      </c>
      <c r="B204" s="73" t="s">
        <v>247</v>
      </c>
      <c r="C204" s="73" t="s">
        <v>223</v>
      </c>
      <c r="D204" s="73" t="s">
        <v>13</v>
      </c>
      <c r="E204" s="74" t="s">
        <v>15</v>
      </c>
      <c r="F204" s="74" t="s">
        <v>15</v>
      </c>
      <c r="G204" s="74" t="str">
        <f>VLOOKUP(B204,'[1]Foot Mapping'!C:P,14,0)</f>
        <v>EVAC-FOOT</v>
      </c>
      <c r="H204" s="73">
        <f>VLOOKUP(B204,'[1]Foot Mapping'!C:W,21,0)</f>
        <v>3290.96</v>
      </c>
      <c r="I204" s="78">
        <v>10694.74</v>
      </c>
      <c r="J204" s="76">
        <f t="shared" si="12"/>
        <v>0.30771762567392946</v>
      </c>
      <c r="K204" s="77" t="str">
        <f>VLOOKUP(B204,'[1]Foot Mapping'!C:U,19,0)</f>
        <v>NO PDAC APPROVAL</v>
      </c>
      <c r="L204" s="73">
        <v>10</v>
      </c>
    </row>
    <row r="205" spans="1:12" x14ac:dyDescent="0.45">
      <c r="A205" s="73" t="s">
        <v>20</v>
      </c>
      <c r="B205" s="73" t="s">
        <v>248</v>
      </c>
      <c r="C205" s="73" t="s">
        <v>24</v>
      </c>
      <c r="D205" s="73" t="s">
        <v>32</v>
      </c>
      <c r="E205" s="74" t="s">
        <v>15</v>
      </c>
      <c r="F205" s="74" t="s">
        <v>15</v>
      </c>
      <c r="G205" s="74" t="str">
        <f>VLOOKUP(B205,'[1]Foot Mapping'!C:P,14,0)</f>
        <v>RUN-FOOT-KIT</v>
      </c>
      <c r="H205" s="73">
        <f>VLOOKUP(B205,'[1]Foot Mapping'!C:W,21,0)</f>
        <v>1498.08</v>
      </c>
      <c r="I205" s="78">
        <v>4820.2</v>
      </c>
      <c r="J205" s="76">
        <f t="shared" si="12"/>
        <v>0.31079208331604496</v>
      </c>
      <c r="K205" s="77" t="str">
        <f>VLOOKUP(B205,'[1]Foot Mapping'!C:U,19,0)</f>
        <v>NO PDAC APPROVAL</v>
      </c>
      <c r="L205" s="73">
        <v>10</v>
      </c>
    </row>
    <row r="206" spans="1:12" x14ac:dyDescent="0.45">
      <c r="A206" s="73" t="s">
        <v>18</v>
      </c>
      <c r="B206" s="73" t="s">
        <v>249</v>
      </c>
      <c r="C206" s="74" t="s">
        <v>24</v>
      </c>
      <c r="D206" s="74" t="s">
        <v>65</v>
      </c>
      <c r="E206" s="74" t="s">
        <v>32</v>
      </c>
      <c r="F206" s="74" t="s">
        <v>15</v>
      </c>
      <c r="G206" s="74" t="str">
        <f>VLOOKUP(B206,'[1]Foot Mapping'!C:P,14,0)</f>
        <v>PLA0-FOOT</v>
      </c>
      <c r="H206" s="73">
        <f>VLOOKUP(B206,'[1]Foot Mapping'!C:W,21,0)</f>
        <v>1750.06</v>
      </c>
      <c r="I206" s="78">
        <v>5452.6</v>
      </c>
      <c r="J206" s="76">
        <f t="shared" si="12"/>
        <v>0.32095880864174886</v>
      </c>
      <c r="K206" s="77" t="str">
        <f>VLOOKUP(B206,'[1]Foot Mapping'!C:U,19,0)</f>
        <v>NO PDAC APPROVAL</v>
      </c>
      <c r="L206" s="73">
        <v>10</v>
      </c>
    </row>
    <row r="207" spans="1:12" x14ac:dyDescent="0.45">
      <c r="A207" s="73" t="s">
        <v>20</v>
      </c>
      <c r="B207" s="73" t="s">
        <v>250</v>
      </c>
      <c r="C207" s="74" t="s">
        <v>251</v>
      </c>
      <c r="D207" s="74" t="s">
        <v>24</v>
      </c>
      <c r="E207" s="74" t="s">
        <v>15</v>
      </c>
      <c r="F207" s="74" t="s">
        <v>15</v>
      </c>
      <c r="G207" s="74" t="str">
        <f>VLOOKUP(B207,'[1]Foot Mapping'!C:P,14,0)</f>
        <v>1C20</v>
      </c>
      <c r="H207" s="73">
        <f>VLOOKUP(B207,'[1]Foot Mapping'!C:W,21,0)</f>
        <v>1465.29</v>
      </c>
      <c r="I207" s="78">
        <f>361.44+2989.27</f>
        <v>3350.71</v>
      </c>
      <c r="J207" s="76">
        <f t="shared" si="12"/>
        <v>0.43730731695670466</v>
      </c>
      <c r="K207" s="77" t="str">
        <f>VLOOKUP(B207,'[1]Foot Mapping'!C:U,19,0)</f>
        <v>NO PDAC APPROVAL</v>
      </c>
      <c r="L207" s="73">
        <v>10</v>
      </c>
    </row>
    <row r="208" spans="1:12" x14ac:dyDescent="0.45">
      <c r="A208" s="73" t="s">
        <v>49</v>
      </c>
      <c r="B208" s="73" t="s">
        <v>252</v>
      </c>
      <c r="C208" s="73" t="s">
        <v>14</v>
      </c>
      <c r="D208" s="74" t="s">
        <v>76</v>
      </c>
      <c r="E208" s="74" t="s">
        <v>15</v>
      </c>
      <c r="F208" s="74" t="s">
        <v>15</v>
      </c>
      <c r="G208" s="74" t="str">
        <f>VLOOKUP(B208,'[1]Foot Mapping'!C:P,14,0)</f>
        <v>HS-FOOT</v>
      </c>
      <c r="H208" s="73">
        <f>VLOOKUP(B208,'[1]Foot Mapping'!C:W,21,0)</f>
        <v>370.15</v>
      </c>
      <c r="I208" s="78">
        <v>947.1099999999999</v>
      </c>
      <c r="J208" s="76">
        <f t="shared" si="12"/>
        <v>0.39082049603530744</v>
      </c>
      <c r="K208" s="77" t="str">
        <f>VLOOKUP(B208,'[1]Foot Mapping'!C:U,19,0)</f>
        <v>NO PDAC APPROVAL</v>
      </c>
      <c r="L208" s="73">
        <v>10</v>
      </c>
    </row>
    <row r="209" spans="1:13" x14ac:dyDescent="0.45">
      <c r="A209" s="73" t="s">
        <v>49</v>
      </c>
      <c r="B209" s="73" t="s">
        <v>253</v>
      </c>
      <c r="C209" s="74" t="s">
        <v>254</v>
      </c>
      <c r="D209" s="74" t="s">
        <v>15</v>
      </c>
      <c r="E209" s="74" t="s">
        <v>15</v>
      </c>
      <c r="F209" s="74" t="s">
        <v>15</v>
      </c>
      <c r="G209" s="74" t="str">
        <f>VLOOKUP(B209,'[1]Foot Mapping'!C:P,14,0)</f>
        <v>1A-FOOT</v>
      </c>
      <c r="H209" s="73">
        <f>VLOOKUP(B209,'[1]Foot Mapping'!C:W,21,0)</f>
        <v>254.83</v>
      </c>
      <c r="I209" s="78">
        <v>467.89</v>
      </c>
      <c r="J209" s="76">
        <f t="shared" si="12"/>
        <v>0.54463655987518433</v>
      </c>
      <c r="K209" s="77" t="str">
        <f>VLOOKUP(B209,'[1]Foot Mapping'!C:U,19,0)</f>
        <v>NO PDAC APPROVAL</v>
      </c>
      <c r="L209" s="73">
        <v>10</v>
      </c>
    </row>
    <row r="210" spans="1:13" x14ac:dyDescent="0.45">
      <c r="A210" s="73" t="s">
        <v>20</v>
      </c>
      <c r="B210" s="73" t="s">
        <v>255</v>
      </c>
      <c r="C210" s="73" t="s">
        <v>254</v>
      </c>
      <c r="D210" s="74" t="s">
        <v>96</v>
      </c>
      <c r="E210" s="74" t="s">
        <v>15</v>
      </c>
      <c r="F210" s="74" t="s">
        <v>15</v>
      </c>
      <c r="G210" s="74" t="str">
        <f>VLOOKUP(B210,'[1]Foot Mapping'!C:P,14,0)</f>
        <v>1A29</v>
      </c>
      <c r="H210" s="73">
        <f>VLOOKUP(B210,'[1]Foot Mapping'!C:W,21,0)</f>
        <v>260.44</v>
      </c>
      <c r="I210" s="78">
        <v>467.89</v>
      </c>
      <c r="J210" s="76">
        <f t="shared" si="12"/>
        <v>0.55662655752420442</v>
      </c>
      <c r="K210" s="77" t="str">
        <f>VLOOKUP(B210,'[1]Foot Mapping'!C:U,19,0)</f>
        <v>NO PDAC APPROVAL</v>
      </c>
      <c r="L210" s="73">
        <v>10</v>
      </c>
    </row>
    <row r="211" spans="1:13" x14ac:dyDescent="0.45">
      <c r="A211" s="73" t="s">
        <v>20</v>
      </c>
      <c r="B211" s="73" t="s">
        <v>256</v>
      </c>
      <c r="C211" s="73" t="s">
        <v>14</v>
      </c>
      <c r="D211" s="74" t="s">
        <v>96</v>
      </c>
      <c r="E211" s="74" t="s">
        <v>15</v>
      </c>
      <c r="F211" s="74" t="s">
        <v>15</v>
      </c>
      <c r="G211" s="74" t="str">
        <f>VLOOKUP(B211,'[1]Foot Mapping'!C:P,14,0)</f>
        <v>1A29</v>
      </c>
      <c r="H211" s="73">
        <f>VLOOKUP(B211,'[1]Foot Mapping'!C:W,21,0)</f>
        <v>260.44</v>
      </c>
      <c r="I211" s="78">
        <v>378.59</v>
      </c>
      <c r="J211" s="76">
        <f t="shared" si="12"/>
        <v>0.68792096991468343</v>
      </c>
      <c r="K211" s="77" t="str">
        <f>VLOOKUP(B211,'[1]Foot Mapping'!C:U,19,0)</f>
        <v>NO PDAC APPROVAL</v>
      </c>
      <c r="L211" s="73">
        <v>10</v>
      </c>
    </row>
    <row r="212" spans="1:13" x14ac:dyDescent="0.45">
      <c r="A212" s="73" t="s">
        <v>20</v>
      </c>
      <c r="B212" s="73" t="s">
        <v>257</v>
      </c>
      <c r="C212" s="73" t="s">
        <v>258</v>
      </c>
      <c r="D212" s="74" t="s">
        <v>96</v>
      </c>
      <c r="E212" s="74" t="s">
        <v>15</v>
      </c>
      <c r="F212" s="74" t="s">
        <v>15</v>
      </c>
      <c r="G212" s="74" t="str">
        <f>VLOOKUP(B212,'[1]Foot Mapping'!C:P,14,0)</f>
        <v>1A29</v>
      </c>
      <c r="H212" s="73">
        <f>VLOOKUP(B212,'[1]Foot Mapping'!C:W,21,0)</f>
        <v>260.44</v>
      </c>
      <c r="I212" s="78">
        <v>291.24</v>
      </c>
      <c r="J212" s="76">
        <f t="shared" si="12"/>
        <v>0.89424529597582747</v>
      </c>
      <c r="K212" s="77" t="str">
        <f>VLOOKUP(B212,'[1]Foot Mapping'!C:U,19,0)</f>
        <v>NO PDAC APPROVAL</v>
      </c>
      <c r="L212" s="73">
        <v>10</v>
      </c>
    </row>
    <row r="213" spans="1:13" x14ac:dyDescent="0.45">
      <c r="A213" s="73" t="s">
        <v>49</v>
      </c>
      <c r="B213" s="73" t="s">
        <v>259</v>
      </c>
      <c r="C213" s="74" t="s">
        <v>254</v>
      </c>
      <c r="D213" s="74" t="s">
        <v>15</v>
      </c>
      <c r="E213" s="74" t="s">
        <v>15</v>
      </c>
      <c r="F213" s="74" t="s">
        <v>15</v>
      </c>
      <c r="G213" s="74" t="str">
        <f>VLOOKUP(B213,'[1]Foot Mapping'!C:P,14,0)</f>
        <v>FDS</v>
      </c>
      <c r="H213" s="73">
        <f>VLOOKUP(B213,'[1]Foot Mapping'!C:W,21,0)</f>
        <v>519.92999999999995</v>
      </c>
      <c r="I213" s="78">
        <v>467.89</v>
      </c>
      <c r="J213" s="76">
        <f t="shared" si="12"/>
        <v>1.1112227232896621</v>
      </c>
      <c r="K213" s="77" t="str">
        <f>VLOOKUP(B213,'[1]Foot Mapping'!C:U,19,0)</f>
        <v>NO PDAC APPROVAL</v>
      </c>
      <c r="L213" s="73">
        <v>10</v>
      </c>
    </row>
    <row r="214" spans="1:13" x14ac:dyDescent="0.45">
      <c r="A214" s="73" t="s">
        <v>26</v>
      </c>
      <c r="B214" s="73" t="s">
        <v>260</v>
      </c>
      <c r="C214" s="73" t="s">
        <v>223</v>
      </c>
      <c r="D214" s="74" t="s">
        <v>15</v>
      </c>
      <c r="E214" s="74" t="s">
        <v>15</v>
      </c>
      <c r="F214" s="74" t="s">
        <v>15</v>
      </c>
      <c r="G214" s="74" t="str">
        <f>VLOOKUP(B214,'[1]Foot Mapping'!C:P,14,0)</f>
        <v>EVAQ8 - Must select which model</v>
      </c>
      <c r="H214" s="73">
        <f>VLOOKUP(B214,'[1]Foot Mapping'!C:W,21,0)</f>
        <v>0</v>
      </c>
      <c r="I214" s="78">
        <v>4038.05</v>
      </c>
      <c r="J214" s="76">
        <f t="shared" si="12"/>
        <v>0</v>
      </c>
      <c r="K214" s="77" t="str">
        <f>VLOOKUP(B214,'[1]Foot Mapping'!C:U,19,0)</f>
        <v>NO PDAC APPROVAL</v>
      </c>
      <c r="L214" s="73">
        <v>10</v>
      </c>
    </row>
    <row r="215" spans="1:13" x14ac:dyDescent="0.45">
      <c r="A215" s="73" t="s">
        <v>16</v>
      </c>
      <c r="B215" s="73" t="s">
        <v>261</v>
      </c>
      <c r="C215" s="73" t="s">
        <v>24</v>
      </c>
      <c r="D215" s="74" t="s">
        <v>76</v>
      </c>
      <c r="E215" s="74" t="s">
        <v>40</v>
      </c>
      <c r="F215" s="74" t="s">
        <v>40</v>
      </c>
      <c r="G215" s="79" t="str">
        <f>VLOOKUP(B215,'[1]Foot Mapping'!C:P,14,0)</f>
        <v>PENDING</v>
      </c>
      <c r="H215" s="80" t="str">
        <f>VLOOKUP(B215,'[1]Foot Mapping'!C:W,21,0)</f>
        <v>Pending</v>
      </c>
      <c r="I215" s="78">
        <f>2989.27+568.52</f>
        <v>3557.79</v>
      </c>
      <c r="J215" s="76" t="e">
        <f>H215/I215</f>
        <v>#VALUE!</v>
      </c>
      <c r="K215" s="77">
        <f>VLOOKUP(B215,'[1]Foot Mapping'!C:U,19,0)</f>
        <v>44337</v>
      </c>
      <c r="L215" s="73">
        <v>10</v>
      </c>
    </row>
    <row r="216" spans="1:13" x14ac:dyDescent="0.45">
      <c r="A216" s="73" t="s">
        <v>20</v>
      </c>
      <c r="B216" s="73" t="s">
        <v>262</v>
      </c>
      <c r="C216" s="74" t="s">
        <v>79</v>
      </c>
      <c r="D216" s="74" t="s">
        <v>263</v>
      </c>
      <c r="E216" s="74"/>
      <c r="F216" s="74"/>
      <c r="G216" s="74" t="str">
        <f>VLOOKUP(B216,'[1]Foot Mapping'!C:P,14,0)</f>
        <v>1A1-1</v>
      </c>
      <c r="H216" s="73">
        <f>VLOOKUP(B216,'[1]Foot Mapping'!C:W,21,0)</f>
        <v>27000</v>
      </c>
      <c r="I216" s="78" t="s">
        <v>264</v>
      </c>
      <c r="J216" s="76" t="e">
        <f>H216/I216</f>
        <v>#VALUE!</v>
      </c>
      <c r="K216" s="77" t="str">
        <f>VLOOKUP(B216,'[1]Foot Mapping'!C:U,19,0)</f>
        <v>NO PDAC APPROVAL</v>
      </c>
      <c r="L216" s="73">
        <v>10</v>
      </c>
      <c r="M216" t="s">
        <v>265</v>
      </c>
    </row>
    <row r="217" spans="1:13" ht="15.75" x14ac:dyDescent="0.5">
      <c r="A217" s="81" t="s">
        <v>266</v>
      </c>
      <c r="B217" s="81"/>
      <c r="C217" s="81"/>
      <c r="D217" s="81"/>
      <c r="E217" s="81"/>
      <c r="F217" s="81"/>
      <c r="G217" s="81"/>
      <c r="H217" s="81"/>
      <c r="I217" s="81"/>
      <c r="J217" s="82"/>
      <c r="K217" s="83"/>
      <c r="L217" s="81"/>
    </row>
  </sheetData>
  <pageMargins left="0.7" right="0.7" top="0.75" bottom="0.75" header="0.3" footer="0.3"/>
  <webPublishItems count="1">
    <webPublishItem id="12785" divId="Feet Resource Edited_12785" sourceType="range" sourceRef="A1:L217" destinationFile="C:\Users\Microsoft\OneDrive\Px_Parts_Picker_Project_Minimized\text files\Feet Resource Edited.htm" title="Feet Resource Tables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Feet Resource Edited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</dc:creator>
  <cp:lastModifiedBy>Microsoft</cp:lastModifiedBy>
  <dcterms:created xsi:type="dcterms:W3CDTF">2022-06-01T03:03:59Z</dcterms:created>
  <dcterms:modified xsi:type="dcterms:W3CDTF">2022-06-01T03:16:36Z</dcterms:modified>
</cp:coreProperties>
</file>